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PBM\Quality\RRIP\RY2019\Modeling\"/>
    </mc:Choice>
  </mc:AlternateContent>
  <bookViews>
    <workbookView xWindow="0" yWindow="0" windowWidth="28800" windowHeight="14235"/>
  </bookViews>
  <sheets>
    <sheet name="RY19 RRIP Prelim Targets" sheetId="1" r:id="rId1"/>
  </sheets>
  <definedNames>
    <definedName name="_xlnm._FilterDatabase" localSheetId="0" hidden="1">'RY19 RRIP Prelim Targets'!$A$2:$O$50</definedName>
  </definedNames>
  <calcPr calcId="152511"/>
</workbook>
</file>

<file path=xl/calcChain.xml><?xml version="1.0" encoding="utf-8"?>
<calcChain xmlns="http://schemas.openxmlformats.org/spreadsheetml/2006/main">
  <c r="J4" i="1" l="1"/>
  <c r="K4" i="1"/>
  <c r="L4" i="1" s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3" i="1"/>
  <c r="L17" i="1" l="1"/>
  <c r="J19" i="1"/>
  <c r="J18" i="1"/>
  <c r="J31" i="1"/>
  <c r="J16" i="1"/>
  <c r="J38" i="1"/>
  <c r="J21" i="1"/>
  <c r="J3" i="1"/>
  <c r="J28" i="1"/>
  <c r="J23" i="1"/>
  <c r="J20" i="1"/>
  <c r="J12" i="1"/>
  <c r="J11" i="1"/>
  <c r="J8" i="1"/>
  <c r="J29" i="1"/>
  <c r="J35" i="1"/>
  <c r="J6" i="1"/>
  <c r="J15" i="1"/>
  <c r="J40" i="1"/>
  <c r="J22" i="1"/>
  <c r="J37" i="1"/>
  <c r="J5" i="1"/>
  <c r="J27" i="1"/>
  <c r="J10" i="1"/>
  <c r="J47" i="1"/>
  <c r="J25" i="1"/>
  <c r="J26" i="1"/>
  <c r="J32" i="1"/>
  <c r="J39" i="1"/>
  <c r="J46" i="1"/>
  <c r="J49" i="1"/>
  <c r="J30" i="1"/>
  <c r="J42" i="1"/>
  <c r="J13" i="1"/>
  <c r="J9" i="1"/>
  <c r="J45" i="1"/>
  <c r="J34" i="1"/>
  <c r="J41" i="1"/>
  <c r="J24" i="1"/>
  <c r="J14" i="1"/>
  <c r="J7" i="1"/>
  <c r="J33" i="1"/>
  <c r="J36" i="1"/>
  <c r="J43" i="1"/>
  <c r="J44" i="1"/>
  <c r="J48" i="1"/>
  <c r="J17" i="1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3" i="1"/>
  <c r="L45" i="1" l="1"/>
  <c r="L46" i="1"/>
  <c r="L14" i="1"/>
  <c r="L34" i="1"/>
  <c r="L30" i="1"/>
  <c r="L9" i="1"/>
  <c r="L42" i="1"/>
  <c r="L13" i="1"/>
  <c r="L24" i="1"/>
  <c r="L41" i="1"/>
  <c r="L22" i="1"/>
  <c r="L18" i="1"/>
  <c r="L12" i="1"/>
  <c r="L10" i="1"/>
  <c r="L35" i="1"/>
  <c r="L32" i="1"/>
  <c r="L23" i="1"/>
  <c r="L16" i="1"/>
  <c r="L40" i="1"/>
  <c r="L44" i="1"/>
  <c r="L48" i="1"/>
  <c r="L43" i="1"/>
  <c r="L33" i="1"/>
  <c r="L21" i="1"/>
  <c r="L7" i="1"/>
  <c r="L28" i="1"/>
  <c r="L25" i="1"/>
  <c r="L47" i="1"/>
  <c r="L36" i="1"/>
  <c r="L29" i="1"/>
  <c r="L39" i="1"/>
  <c r="L3" i="1"/>
  <c r="L38" i="1"/>
  <c r="L19" i="1"/>
  <c r="L15" i="1"/>
  <c r="L20" i="1"/>
  <c r="L5" i="1"/>
  <c r="L6" i="1"/>
  <c r="L31" i="1"/>
  <c r="L8" i="1"/>
  <c r="L26" i="1"/>
  <c r="L11" i="1"/>
  <c r="L27" i="1"/>
  <c r="L37" i="1"/>
  <c r="L49" i="1"/>
</calcChain>
</file>

<file path=xl/sharedStrings.xml><?xml version="1.0" encoding="utf-8"?>
<sst xmlns="http://schemas.openxmlformats.org/spreadsheetml/2006/main" count="68" uniqueCount="65">
  <si>
    <t>MERITUS MEDICAL CENTER</t>
  </si>
  <si>
    <t>UNIVERSITY OF MARYLAND MEDICAL CENTER</t>
  </si>
  <si>
    <t>PRINCE GEORGES HOSPITAL CENTER</t>
  </si>
  <si>
    <t>HOLY CROSS HOSPITAL</t>
  </si>
  <si>
    <t>FREDERICK MEMORIAL HOSPITAL</t>
  </si>
  <si>
    <t>UM-HARFORD MEMORIAL HOSPITAL</t>
  </si>
  <si>
    <t>MERCY MEDICAL CENTER</t>
  </si>
  <si>
    <t>JOHNS HOPKINS HOSPITAL</t>
  </si>
  <si>
    <t>UM-SHORE REGIONAL HEALTH AT DORCHESTER</t>
  </si>
  <si>
    <t>ST. AGNES HOSPITAL</t>
  </si>
  <si>
    <t>SINAI HOSPITAL</t>
  </si>
  <si>
    <t>BON SECOURS HOSPITAL</t>
  </si>
  <si>
    <t>MEDSTAR FRANKLIN SQUARE</t>
  </si>
  <si>
    <t>WASHINGTON ADVENTIST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</si>
  <si>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</si>
  <si>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</si>
  <si>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</si>
  <si>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</si>
  <si>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</si>
  <si>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</si>
  <si>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</si>
  <si>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</si>
  <si>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</si>
  <si>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UM-SHORE REGIONAL HEALTH AT CHESTERTOWN</t>
  </si>
  <si>
    <t>UNION HOSPITAL OF CECIL COUNTY</t>
  </si>
  <si>
    <t>CARROLL HOSPITAL CENTER</t>
  </si>
  <si>
    <t>MEDSTAR HARBOR HOSPITAL CENTER</t>
  </si>
  <si>
    <t>UM-CHARLES REGIONAL MEDICAL CENTER</t>
  </si>
  <si>
    <t>UM-SHORE REGIONAL HEALTH AT EASTON</t>
  </si>
  <si>
    <t>UMMC MIDTOWN CAMPUS</t>
  </si>
  <si>
    <t>CALVERT MEMORIAL HOSPITAL</t>
  </si>
  <si>
    <t>NORTHWEST HOSPITAL CENTER</t>
  </si>
  <si>
    <t>UM-BALTIMORE WASHINGTON MEDICAL CENTER</t>
  </si>
  <si>
    <t>GREATER BALTIMORE MEDICAL CENTER</t>
  </si>
  <si>
    <t>MCCREADY MEMORIAL HOSPITAL</t>
  </si>
  <si>
    <t>HOWARD COUNTY GENERAL HOSPITAL</t>
  </si>
  <si>
    <t>UM-UPPER CHESAPEAKE MEDICAL CENTER</t>
  </si>
  <si>
    <t>DOCTORS COMMUNITY HOSPITAL</t>
  </si>
  <si>
    <t>LAUREL REGIONAL HOSPITAL</t>
  </si>
  <si>
    <t>MEDSTAR GOOD SAMARITAN</t>
  </si>
  <si>
    <t>SHADY GROVE ADVENTIST HOSPITAL</t>
  </si>
  <si>
    <t>UM-REHABILITATION &amp; ORTHOPAEDIC INSTITUTE</t>
  </si>
  <si>
    <t>FORT WASHINGTON MEDICAL CENTER</t>
  </si>
  <si>
    <t>ATLANTIC GENERAL HOSPITAL</t>
  </si>
  <si>
    <t>MEDSTAR SOUTHERN MARYLAND HOSPITAL CENTER</t>
  </si>
  <si>
    <t>UM-ST. JOSEPH MEDICAL CENTER</t>
  </si>
  <si>
    <t>LEVINDALE</t>
  </si>
  <si>
    <t>HOLY CROSS HOSPITAL-GERMANTOWN</t>
  </si>
  <si>
    <t xml:space="preserve"> </t>
  </si>
  <si>
    <t>2013_denom</t>
  </si>
  <si>
    <t>2013_num</t>
  </si>
  <si>
    <t>2016_denom</t>
  </si>
  <si>
    <t>2016_num</t>
  </si>
  <si>
    <t>Hospital Number</t>
  </si>
  <si>
    <t>Hospital Name</t>
  </si>
  <si>
    <t>2013 RARR</t>
  </si>
  <si>
    <t>2016 RARR</t>
  </si>
  <si>
    <t>2013 - 2016 Improvement</t>
  </si>
  <si>
    <t>Required Improvement to Meet 2017 Target Improvement Rate</t>
  </si>
  <si>
    <t>Required Improvement to Meet 2017 Target Attainment Rate</t>
  </si>
  <si>
    <t>Target 2017 Rate - for Improvement</t>
  </si>
  <si>
    <t>CY 2016 RARR with Out-of State Adjustment</t>
  </si>
  <si>
    <t>Attainment Target = 10.83%</t>
  </si>
  <si>
    <t>16% improvement target (statewide 11 % + 5% for 2016 to 2017)</t>
  </si>
  <si>
    <t>RY 2019 Improvement and Attainment Targets and Current Hospital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</si>
</sst>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,###,###,##0"/>
    <numFmt numFmtId="165" formatCode="\ ##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10" fontId="18" fillId="33" borderId="0" xfId="0" applyNumberFormat="1" applyFont="1" applyFill="1" applyBorder="1" applyAlignment="1" applyProtection="1">
      <alignment horizontal="center"/>
    </xf>
    <xf numFmtId="0" fontId="18" fillId="33" borderId="0" xfId="0" applyNumberFormat="1" applyFont="1" applyFill="1" applyBorder="1" applyAlignment="1" applyProtection="1">
      <alignment horizontal="center"/>
    </xf>
    <xf numFmtId="0" fontId="18" fillId="33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36" borderId="10" xfId="0" applyNumberFormat="1" applyFont="1" applyFill="1" applyBorder="1" applyAlignment="1" applyProtection="1">
      <alignment horizontal="center" vertical="center" wrapText="1"/>
    </xf>
    <xf numFmtId="0" fontId="19" fillId="37" borderId="10" xfId="0" applyNumberFormat="1" applyFont="1" applyFill="1" applyBorder="1" applyAlignment="1" applyProtection="1">
      <alignment horizontal="center" vertical="center" wrapText="1"/>
    </xf>
    <xf numFmtId="10" fontId="19" fillId="37" borderId="10" xfId="0" applyNumberFormat="1" applyFont="1" applyFill="1" applyBorder="1" applyAlignment="1" applyProtection="1">
      <alignment horizontal="center" vertical="center" wrapText="1"/>
    </xf>
    <xf numFmtId="0" fontId="20" fillId="37" borderId="10" xfId="0" applyNumberFormat="1" applyFont="1" applyFill="1" applyBorder="1" applyAlignment="1" applyProtection="1">
      <alignment horizontal="center" vertical="center" wrapText="1"/>
    </xf>
    <xf numFmtId="0" fontId="19" fillId="38" borderId="10" xfId="0" applyNumberFormat="1" applyFont="1" applyFill="1" applyBorder="1" applyAlignment="1" applyProtection="1">
      <alignment horizontal="center" vertical="center" wrapText="1"/>
    </xf>
    <xf numFmtId="0" fontId="20" fillId="38" borderId="10" xfId="0" applyNumberFormat="1" applyFont="1" applyFill="1" applyBorder="1" applyAlignment="1" applyProtection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right" wrapText="1"/>
    </xf>
    <xf numFmtId="0" fontId="21" fillId="34" borderId="10" xfId="0" applyNumberFormat="1" applyFont="1" applyFill="1" applyBorder="1" applyAlignment="1" applyProtection="1">
      <alignment horizontal="left" wrapText="1"/>
    </xf>
    <xf numFmtId="164" fontId="21" fillId="34" borderId="10" xfId="0" applyNumberFormat="1" applyFont="1" applyFill="1" applyBorder="1" applyAlignment="1" applyProtection="1">
      <alignment horizontal="right" wrapText="1"/>
    </xf>
    <xf numFmtId="165" fontId="21" fillId="34" borderId="10" xfId="0" applyNumberFormat="1" applyFont="1" applyFill="1" applyBorder="1" applyAlignment="1" applyProtection="1">
      <alignment horizontal="center" wrapText="1"/>
    </xf>
    <xf numFmtId="164" fontId="21" fillId="34" borderId="10" xfId="0" applyNumberFormat="1" applyFont="1" applyFill="1" applyBorder="1" applyAlignment="1" applyProtection="1">
      <alignment horizontal="center" wrapText="1"/>
    </xf>
    <xf numFmtId="9" fontId="22" fillId="33" borderId="10" xfId="0" applyNumberFormat="1" applyFont="1" applyFill="1" applyBorder="1" applyAlignment="1" applyProtection="1">
      <alignment horizontal="center"/>
    </xf>
    <xf numFmtId="10" fontId="22" fillId="33" borderId="10" xfId="0" applyNumberFormat="1" applyFont="1" applyFill="1" applyBorder="1" applyAlignment="1" applyProtection="1">
      <alignment horizontal="center"/>
    </xf>
    <xf numFmtId="10" fontId="23" fillId="33" borderId="10" xfId="0" applyNumberFormat="1" applyFont="1" applyFill="1" applyBorder="1" applyAlignment="1" applyProtection="1">
      <alignment horizontal="center"/>
    </xf>
    <xf numFmtId="0" fontId="21" fillId="0" borderId="10" xfId="0" applyNumberFormat="1" applyFont="1" applyFill="1" applyBorder="1" applyAlignment="1" applyProtection="1">
      <alignment horizontal="right" wrapText="1"/>
    </xf>
    <xf numFmtId="0" fontId="21" fillId="0" borderId="10" xfId="0" applyNumberFormat="1" applyFont="1" applyFill="1" applyBorder="1" applyAlignment="1" applyProtection="1">
      <alignment horizontal="left" wrapText="1"/>
    </xf>
    <xf numFmtId="164" fontId="21" fillId="0" borderId="10" xfId="0" applyNumberFormat="1" applyFont="1" applyFill="1" applyBorder="1" applyAlignment="1" applyProtection="1">
      <alignment horizontal="right" wrapText="1"/>
    </xf>
    <xf numFmtId="165" fontId="21" fillId="0" borderId="10" xfId="0" applyNumberFormat="1" applyFont="1" applyFill="1" applyBorder="1" applyAlignment="1" applyProtection="1">
      <alignment horizontal="center" wrapText="1"/>
    </xf>
    <xf numFmtId="164" fontId="21" fillId="0" borderId="10" xfId="0" applyNumberFormat="1" applyFont="1" applyFill="1" applyBorder="1" applyAlignment="1" applyProtection="1">
      <alignment horizontal="center" wrapText="1"/>
    </xf>
    <xf numFmtId="9" fontId="22" fillId="0" borderId="10" xfId="0" applyNumberFormat="1" applyFont="1" applyFill="1" applyBorder="1" applyAlignment="1" applyProtection="1">
      <alignment horizontal="center"/>
    </xf>
    <xf numFmtId="10" fontId="23" fillId="0" borderId="10" xfId="0" applyNumberFormat="1" applyFont="1" applyFill="1" applyBorder="1" applyAlignment="1" applyProtection="1">
      <alignment horizontal="center"/>
    </xf>
    <xf numFmtId="10" fontId="22" fillId="0" borderId="10" xfId="0" applyNumberFormat="1" applyFont="1" applyFill="1" applyBorder="1" applyAlignment="1" applyProtection="1">
      <alignment horizontal="center"/>
    </xf>
    <xf numFmtId="10" fontId="23" fillId="36" borderId="10" xfId="0" applyNumberFormat="1" applyFont="1" applyFill="1" applyBorder="1" applyAlignment="1" applyProtection="1">
      <alignment horizontal="center"/>
    </xf>
    <xf numFmtId="0" fontId="21" fillId="35" borderId="10" xfId="0" applyNumberFormat="1" applyFont="1" applyFill="1" applyBorder="1" applyAlignment="1" applyProtection="1">
      <alignment horizontal="right" wrapText="1"/>
    </xf>
    <xf numFmtId="0" fontId="21" fillId="35" borderId="10" xfId="0" applyNumberFormat="1" applyFont="1" applyFill="1" applyBorder="1" applyAlignment="1" applyProtection="1">
      <alignment horizontal="left" wrapText="1"/>
    </xf>
    <xf numFmtId="164" fontId="21" fillId="35" borderId="10" xfId="0" applyNumberFormat="1" applyFont="1" applyFill="1" applyBorder="1" applyAlignment="1" applyProtection="1">
      <alignment horizontal="right" wrapText="1"/>
    </xf>
    <xf numFmtId="165" fontId="21" fillId="35" borderId="10" xfId="0" applyNumberFormat="1" applyFont="1" applyFill="1" applyBorder="1" applyAlignment="1" applyProtection="1">
      <alignment horizontal="center" wrapText="1"/>
    </xf>
    <xf numFmtId="164" fontId="21" fillId="35" borderId="10" xfId="0" applyNumberFormat="1" applyFont="1" applyFill="1" applyBorder="1" applyAlignment="1" applyProtection="1">
      <alignment horizontal="center" wrapText="1"/>
    </xf>
    <xf numFmtId="9" fontId="22" fillId="35" borderId="10" xfId="0" applyNumberFormat="1" applyFont="1" applyFill="1" applyBorder="1" applyAlignment="1" applyProtection="1">
      <alignment horizontal="center"/>
    </xf>
    <xf numFmtId="10" fontId="22" fillId="35" borderId="10" xfId="0" applyNumberFormat="1" applyFont="1" applyFill="1" applyBorder="1" applyAlignment="1" applyProtection="1">
      <alignment horizontal="center"/>
    </xf>
    <xf numFmtId="10" fontId="23" fillId="35" borderId="10" xfId="0" applyNumberFormat="1" applyFont="1" applyFill="1" applyBorder="1" applyAlignment="1" applyProtection="1">
      <alignment horizontal="center"/>
    </xf>
    <xf numFmtId="0" fontId="24" fillId="33" borderId="0" xfId="0" applyNumberFormat="1" applyFon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C6EFCE"/>
          <bgColor rgb="FF000000"/>
        </patternFill>
      </fill>
    </dxf>
    <dxf>
      <fill>
        <patternFill patternType="solid">
          <fgColor rgb="FFC6EFCE"/>
          <bgColor rgb="FF0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pane xSplit="2" ySplit="2" topLeftCell="E3" activePane="bottomRight" state="frozen"/>
      <selection pane="topRight" activeCell="C1" sqref="C1"/>
      <selection pane="bottomLeft" activeCell="A6" sqref="A6"/>
      <selection pane="bottomRight" activeCell="B11" sqref="B11"/>
    </sheetView>
  </sheetViews>
  <sheetFormatPr defaultRowHeight="14.25" x14ac:dyDescent="0.2"/>
  <cols>
    <col min="1" max="1" width="12.85546875" style="3" bestFit="1" customWidth="1"/>
    <col min="2" max="2" width="57.42578125" style="3" customWidth="1"/>
    <col min="3" max="4" width="20.5703125" style="3" hidden="1" customWidth="1"/>
    <col min="5" max="5" width="20.5703125" style="2" bestFit="1" customWidth="1"/>
    <col min="6" max="7" width="20.5703125" style="2" hidden="1" customWidth="1"/>
    <col min="8" max="9" width="20.5703125" style="2" bestFit="1" customWidth="1"/>
    <col min="10" max="10" width="28.5703125" style="2" bestFit="1" customWidth="1"/>
    <col min="11" max="11" width="17.42578125" style="1" bestFit="1" customWidth="1"/>
    <col min="12" max="12" width="27.5703125" style="2" customWidth="1"/>
    <col min="13" max="13" width="25.42578125" style="2" customWidth="1"/>
    <col min="14" max="14" width="23.42578125" style="3" customWidth="1"/>
    <col min="15" max="15" width="31.5703125" style="3" customWidth="1"/>
    <col min="16" max="16384" width="9.140625" style="3"/>
  </cols>
  <sheetData>
    <row r="1" spans="1:15" ht="20.25" x14ac:dyDescent="0.3">
      <c r="A1" s="36" t="s">
        <v>64</v>
      </c>
    </row>
    <row r="2" spans="1:15" ht="72" x14ac:dyDescent="0.2">
      <c r="A2" s="5" t="s">
        <v>53</v>
      </c>
      <c r="B2" s="5" t="s">
        <v>54</v>
      </c>
      <c r="C2" s="5" t="s">
        <v>49</v>
      </c>
      <c r="D2" s="5" t="s">
        <v>50</v>
      </c>
      <c r="E2" s="5" t="s">
        <v>55</v>
      </c>
      <c r="F2" s="5" t="s">
        <v>51</v>
      </c>
      <c r="G2" s="5" t="s">
        <v>52</v>
      </c>
      <c r="H2" s="5" t="s">
        <v>56</v>
      </c>
      <c r="I2" s="5" t="s">
        <v>57</v>
      </c>
      <c r="J2" s="6" t="s">
        <v>63</v>
      </c>
      <c r="K2" s="7" t="s">
        <v>60</v>
      </c>
      <c r="L2" s="8" t="s">
        <v>58</v>
      </c>
      <c r="M2" s="9" t="s">
        <v>61</v>
      </c>
      <c r="N2" s="9" t="s">
        <v>62</v>
      </c>
      <c r="O2" s="10" t="s">
        <v>59</v>
      </c>
    </row>
    <row r="3" spans="1:15" ht="18" x14ac:dyDescent="0.25">
      <c r="A3" s="11">
        <v>210001</v>
      </c>
      <c r="B3" s="12" t="s">
        <v>0</v>
      </c>
      <c r="C3" s="13">
        <v>14142</v>
      </c>
      <c r="D3" s="13">
        <v>1644</v>
      </c>
      <c r="E3" s="14">
        <v>0.11799999999999999</v>
      </c>
      <c r="F3" s="15">
        <v>13810</v>
      </c>
      <c r="G3" s="15">
        <v>1525</v>
      </c>
      <c r="H3" s="14">
        <v>0.1101</v>
      </c>
      <c r="I3" s="14">
        <v>-6.6900000000000001E-2</v>
      </c>
      <c r="J3" s="16">
        <f>-16%</f>
        <v>-0.16</v>
      </c>
      <c r="K3" s="17">
        <f>E3*0.84</f>
        <v>9.9119999999999986E-2</v>
      </c>
      <c r="L3" s="18">
        <f>IF(H3&lt;K3,0,K3/H3-1)</f>
        <v>-9.9727520435967443E-2</v>
      </c>
      <c r="M3" s="18">
        <v>0.11442751371115174</v>
      </c>
      <c r="N3" s="17">
        <v>0.10829999999999999</v>
      </c>
      <c r="O3" s="18">
        <f>IF(M3&lt;N3,0,N3/M3-1)</f>
        <v>-5.3549303942925564E-2</v>
      </c>
    </row>
    <row r="4" spans="1:15" ht="36" x14ac:dyDescent="0.25">
      <c r="A4" s="11">
        <v>210002</v>
      </c>
      <c r="B4" s="12" t="s">
        <v>1</v>
      </c>
      <c r="C4" s="13">
        <v>28737</v>
      </c>
      <c r="D4" s="13">
        <v>4341</v>
      </c>
      <c r="E4" s="14">
        <v>0.1439</v>
      </c>
      <c r="F4" s="15">
        <v>23201</v>
      </c>
      <c r="G4" s="15">
        <v>3361</v>
      </c>
      <c r="H4" s="14">
        <v>0.1265</v>
      </c>
      <c r="I4" s="14">
        <v>-0.12089999999999999</v>
      </c>
      <c r="J4" s="16">
        <f>-16%</f>
        <v>-0.16</v>
      </c>
      <c r="K4" s="17">
        <f>E4*0.84</f>
        <v>0.120876</v>
      </c>
      <c r="L4" s="18">
        <f>IF(H4&lt;K4,0,K4/H4-1)</f>
        <v>-4.4458498023715487E-2</v>
      </c>
      <c r="M4" s="18">
        <v>0.13123585690515807</v>
      </c>
      <c r="N4" s="17">
        <v>0.10829999999999999</v>
      </c>
      <c r="O4" s="18">
        <f>IF(M4&lt;N4,0,N4/M4-1)</f>
        <v>-0.17476821842778401</v>
      </c>
    </row>
    <row r="5" spans="1:15" ht="18" x14ac:dyDescent="0.25">
      <c r="A5" s="11">
        <v>210003</v>
      </c>
      <c r="B5" s="12" t="s">
        <v>2</v>
      </c>
      <c r="C5" s="13">
        <v>9805</v>
      </c>
      <c r="D5" s="13">
        <v>1049</v>
      </c>
      <c r="E5" s="14">
        <v>0.1067</v>
      </c>
      <c r="F5" s="15">
        <v>10712</v>
      </c>
      <c r="G5" s="15">
        <v>1192</v>
      </c>
      <c r="H5" s="14">
        <v>0.10630000000000001</v>
      </c>
      <c r="I5" s="14">
        <v>-3.7000000000000002E-3</v>
      </c>
      <c r="J5" s="16">
        <f>-16%</f>
        <v>-0.16</v>
      </c>
      <c r="K5" s="17">
        <f>E5*0.84</f>
        <v>8.9627999999999999E-2</v>
      </c>
      <c r="L5" s="18">
        <f>IF(H5&lt;K5,0,K5/H5-1)</f>
        <v>-0.15683913452492948</v>
      </c>
      <c r="M5" s="18">
        <v>0.12853622448979593</v>
      </c>
      <c r="N5" s="17">
        <v>0.10829999999999999</v>
      </c>
      <c r="O5" s="18">
        <f>IF(M5&lt;N5,0,N5/M5-1)</f>
        <v>-0.15743596460935749</v>
      </c>
    </row>
    <row r="6" spans="1:15" ht="18" x14ac:dyDescent="0.25">
      <c r="A6" s="11">
        <v>210004</v>
      </c>
      <c r="B6" s="12" t="s">
        <v>3</v>
      </c>
      <c r="C6" s="13">
        <v>24745</v>
      </c>
      <c r="D6" s="13">
        <v>2080</v>
      </c>
      <c r="E6" s="14">
        <v>0.1132</v>
      </c>
      <c r="F6" s="15">
        <v>24398</v>
      </c>
      <c r="G6" s="15">
        <v>2130</v>
      </c>
      <c r="H6" s="14">
        <v>0.11559999999999999</v>
      </c>
      <c r="I6" s="14">
        <v>2.12E-2</v>
      </c>
      <c r="J6" s="16">
        <f>-16%</f>
        <v>-0.16</v>
      </c>
      <c r="K6" s="17">
        <f>E6*0.84</f>
        <v>9.5087999999999992E-2</v>
      </c>
      <c r="L6" s="18">
        <f>IF(H6&lt;K6,0,K6/H6-1)</f>
        <v>-0.17743944636678199</v>
      </c>
      <c r="M6" s="18">
        <v>0.12464831309041835</v>
      </c>
      <c r="N6" s="17">
        <v>0.10829999999999999</v>
      </c>
      <c r="O6" s="18">
        <f>IF(M6&lt;N6,0,N6/M6-1)</f>
        <v>-0.1311555101316092</v>
      </c>
    </row>
    <row r="7" spans="1:15" ht="18" x14ac:dyDescent="0.25">
      <c r="A7" s="11">
        <v>210005</v>
      </c>
      <c r="B7" s="12" t="s">
        <v>4</v>
      </c>
      <c r="C7" s="13">
        <v>15602</v>
      </c>
      <c r="D7" s="13">
        <v>1611</v>
      </c>
      <c r="E7" s="14">
        <v>0.106</v>
      </c>
      <c r="F7" s="15">
        <v>14297</v>
      </c>
      <c r="G7" s="15">
        <v>1371</v>
      </c>
      <c r="H7" s="14">
        <v>9.5600000000000004E-2</v>
      </c>
      <c r="I7" s="14">
        <v>-9.8100000000000007E-2</v>
      </c>
      <c r="J7" s="16">
        <f>-16%</f>
        <v>-0.16</v>
      </c>
      <c r="K7" s="17">
        <f>E7*0.84</f>
        <v>8.9039999999999994E-2</v>
      </c>
      <c r="L7" s="18">
        <f>IF(H7&lt;K7,0,K7/H7-1)</f>
        <v>-6.8619246861924776E-2</v>
      </c>
      <c r="M7" s="18">
        <v>0.10149413533834585</v>
      </c>
      <c r="N7" s="17">
        <v>0.10829999999999999</v>
      </c>
      <c r="O7" s="18">
        <f>IF(M7&lt;N7,0,N7/M7-1)</f>
        <v>0</v>
      </c>
    </row>
    <row r="8" spans="1:15" ht="18" x14ac:dyDescent="0.25">
      <c r="A8" s="11">
        <v>210006</v>
      </c>
      <c r="B8" s="12" t="s">
        <v>5</v>
      </c>
      <c r="C8" s="13">
        <v>4305</v>
      </c>
      <c r="D8" s="13">
        <v>619</v>
      </c>
      <c r="E8" s="14">
        <v>0.1153</v>
      </c>
      <c r="F8" s="15">
        <v>4042</v>
      </c>
      <c r="G8" s="15">
        <v>607</v>
      </c>
      <c r="H8" s="14">
        <v>0.1195</v>
      </c>
      <c r="I8" s="14">
        <v>3.6400000000000002E-2</v>
      </c>
      <c r="J8" s="16">
        <f>-16%</f>
        <v>-0.16</v>
      </c>
      <c r="K8" s="17">
        <f>E8*0.84</f>
        <v>9.6851999999999994E-2</v>
      </c>
      <c r="L8" s="18">
        <f>IF(H8&lt;K8,0,K8/H8-1)</f>
        <v>-0.18952301255230131</v>
      </c>
      <c r="M8" s="18">
        <v>0.12347009966777409</v>
      </c>
      <c r="N8" s="17">
        <v>0.10829999999999999</v>
      </c>
      <c r="O8" s="18">
        <f>IF(M8&lt;N8,0,N8/M8-1)</f>
        <v>-0.12286456161121506</v>
      </c>
    </row>
    <row r="9" spans="1:15" s="4" customFormat="1" ht="18" x14ac:dyDescent="0.25">
      <c r="A9" s="19">
        <v>210008</v>
      </c>
      <c r="B9" s="20" t="s">
        <v>6</v>
      </c>
      <c r="C9" s="21">
        <v>15167</v>
      </c>
      <c r="D9" s="21">
        <v>1743</v>
      </c>
      <c r="E9" s="22">
        <v>0.14610000000000001</v>
      </c>
      <c r="F9" s="23">
        <v>12756</v>
      </c>
      <c r="G9" s="23">
        <v>1054</v>
      </c>
      <c r="H9" s="22">
        <v>0.11899999999999999</v>
      </c>
      <c r="I9" s="22">
        <v>-0.1855</v>
      </c>
      <c r="J9" s="24">
        <f>-16%</f>
        <v>-0.16</v>
      </c>
      <c r="K9" s="17">
        <f>E9*0.84</f>
        <v>0.122724</v>
      </c>
      <c r="L9" s="25">
        <f>IF(H9&lt;K9,0,K9/H9-1)</f>
        <v>0</v>
      </c>
      <c r="M9" s="25">
        <v>0.12183947939262472</v>
      </c>
      <c r="N9" s="26">
        <v>0.10829999999999999</v>
      </c>
      <c r="O9" s="25">
        <f>IF(M9&lt;N9,0,N9/M9-1)</f>
        <v>-0.11112555191568152</v>
      </c>
    </row>
    <row r="10" spans="1:15" ht="18" x14ac:dyDescent="0.25">
      <c r="A10" s="11">
        <v>210009</v>
      </c>
      <c r="B10" s="12" t="s">
        <v>7</v>
      </c>
      <c r="C10" s="13">
        <v>42267</v>
      </c>
      <c r="D10" s="13">
        <v>6674</v>
      </c>
      <c r="E10" s="14">
        <v>0.1469</v>
      </c>
      <c r="F10" s="15">
        <v>39722</v>
      </c>
      <c r="G10" s="15">
        <v>5663</v>
      </c>
      <c r="H10" s="14">
        <v>0.1268</v>
      </c>
      <c r="I10" s="14">
        <v>-0.1368</v>
      </c>
      <c r="J10" s="16">
        <f>-16%</f>
        <v>-0.16</v>
      </c>
      <c r="K10" s="17">
        <f>E10*0.84</f>
        <v>0.12339599999999999</v>
      </c>
      <c r="L10" s="18">
        <f>IF(H10&lt;K10,0,K10/H10-1)</f>
        <v>-2.6845425867507933E-2</v>
      </c>
      <c r="M10" s="18">
        <v>0.13743736489963973</v>
      </c>
      <c r="N10" s="17">
        <v>0.10829999999999999</v>
      </c>
      <c r="O10" s="18">
        <f>IF(M10&lt;N10,0,N10/M10-1)</f>
        <v>-0.21200468243054993</v>
      </c>
    </row>
    <row r="11" spans="1:15" ht="36" x14ac:dyDescent="0.25">
      <c r="A11" s="11">
        <v>210010</v>
      </c>
      <c r="B11" s="12" t="s">
        <v>8</v>
      </c>
      <c r="C11" s="13">
        <v>2186</v>
      </c>
      <c r="D11" s="13">
        <v>317</v>
      </c>
      <c r="E11" s="14">
        <v>0.1138</v>
      </c>
      <c r="F11" s="15">
        <v>2212</v>
      </c>
      <c r="G11" s="15">
        <v>320</v>
      </c>
      <c r="H11" s="14">
        <v>0.11840000000000001</v>
      </c>
      <c r="I11" s="14">
        <v>4.0399999999999998E-2</v>
      </c>
      <c r="J11" s="16">
        <f>-16%</f>
        <v>-0.16</v>
      </c>
      <c r="K11" s="17">
        <f>E11*0.84</f>
        <v>9.5591999999999996E-2</v>
      </c>
      <c r="L11" s="18">
        <f>IF(H11&lt;K11,0,K11/H11-1)</f>
        <v>-0.19263513513513519</v>
      </c>
      <c r="M11" s="18">
        <v>0.12256102236421725</v>
      </c>
      <c r="N11" s="17">
        <v>0.10829999999999999</v>
      </c>
      <c r="O11" s="18">
        <f>IF(M11&lt;N11,0,N11/M11-1)</f>
        <v>-0.11635854604604601</v>
      </c>
    </row>
    <row r="12" spans="1:15" ht="18" x14ac:dyDescent="0.25">
      <c r="A12" s="11">
        <v>210011</v>
      </c>
      <c r="B12" s="12" t="s">
        <v>9</v>
      </c>
      <c r="C12" s="13">
        <v>16105</v>
      </c>
      <c r="D12" s="13">
        <v>2214</v>
      </c>
      <c r="E12" s="14">
        <v>0.13850000000000001</v>
      </c>
      <c r="F12" s="15">
        <v>14853</v>
      </c>
      <c r="G12" s="15">
        <v>1799</v>
      </c>
      <c r="H12" s="14">
        <v>0.1195</v>
      </c>
      <c r="I12" s="14">
        <v>-0.13719999999999999</v>
      </c>
      <c r="J12" s="16">
        <f>-16%</f>
        <v>-0.16</v>
      </c>
      <c r="K12" s="17">
        <f>E12*0.84</f>
        <v>0.11634</v>
      </c>
      <c r="L12" s="18">
        <f>IF(H12&lt;K12,0,K12/H12-1)</f>
        <v>-2.6443514644351462E-2</v>
      </c>
      <c r="M12" s="18">
        <v>0.12028825857519788</v>
      </c>
      <c r="N12" s="17">
        <v>0.10829999999999999</v>
      </c>
      <c r="O12" s="18">
        <f>IF(M12&lt;N12,0,N12/M12-1)</f>
        <v>-9.9662749442028575E-2</v>
      </c>
    </row>
    <row r="13" spans="1:15" ht="18" x14ac:dyDescent="0.25">
      <c r="A13" s="11">
        <v>210012</v>
      </c>
      <c r="B13" s="12" t="s">
        <v>10</v>
      </c>
      <c r="C13" s="13">
        <v>20633</v>
      </c>
      <c r="D13" s="13">
        <v>3053</v>
      </c>
      <c r="E13" s="14">
        <v>0.14269999999999999</v>
      </c>
      <c r="F13" s="15">
        <v>15741</v>
      </c>
      <c r="G13" s="15">
        <v>2067</v>
      </c>
      <c r="H13" s="14">
        <v>0.1186</v>
      </c>
      <c r="I13" s="14">
        <v>-0.16889999999999999</v>
      </c>
      <c r="J13" s="16">
        <f>-16%</f>
        <v>-0.16</v>
      </c>
      <c r="K13" s="17">
        <f>E13*0.84</f>
        <v>0.11986799999999999</v>
      </c>
      <c r="L13" s="27">
        <f>IF(H13&lt;K13,0,K13/H13-1)</f>
        <v>0</v>
      </c>
      <c r="M13" s="27">
        <v>0.11955452716297787</v>
      </c>
      <c r="N13" s="17">
        <v>0.10829999999999999</v>
      </c>
      <c r="O13" s="18">
        <f>IF(M13&lt;N13,0,N13/M13-1)</f>
        <v>-9.4137189364946416E-2</v>
      </c>
    </row>
    <row r="14" spans="1:15" ht="18" x14ac:dyDescent="0.25">
      <c r="A14" s="11">
        <v>210013</v>
      </c>
      <c r="B14" s="12" t="s">
        <v>11</v>
      </c>
      <c r="C14" s="13">
        <v>5177</v>
      </c>
      <c r="D14" s="13">
        <v>1406</v>
      </c>
      <c r="E14" s="14">
        <v>0.191</v>
      </c>
      <c r="F14" s="15">
        <v>3480</v>
      </c>
      <c r="G14" s="15">
        <v>753</v>
      </c>
      <c r="H14" s="14">
        <v>0.14699999999999999</v>
      </c>
      <c r="I14" s="14">
        <v>-0.23039999999999999</v>
      </c>
      <c r="J14" s="16">
        <f>-16%</f>
        <v>-0.16</v>
      </c>
      <c r="K14" s="17">
        <f>E14*0.84</f>
        <v>0.16044</v>
      </c>
      <c r="L14" s="27">
        <f>IF(H14&lt;K14,0,K14/H14-1)</f>
        <v>0</v>
      </c>
      <c r="M14" s="27">
        <v>0.14902758620689655</v>
      </c>
      <c r="N14" s="17">
        <v>0.10829999999999999</v>
      </c>
      <c r="O14" s="18">
        <f>IF(M14&lt;N14,0,N14/M14-1)</f>
        <v>-0.27328890739969458</v>
      </c>
    </row>
    <row r="15" spans="1:15" ht="18" x14ac:dyDescent="0.25">
      <c r="A15" s="11">
        <v>210015</v>
      </c>
      <c r="B15" s="12" t="s">
        <v>12</v>
      </c>
      <c r="C15" s="13">
        <v>19858</v>
      </c>
      <c r="D15" s="13">
        <v>2610</v>
      </c>
      <c r="E15" s="14">
        <v>0.12939999999999999</v>
      </c>
      <c r="F15" s="15">
        <v>19149</v>
      </c>
      <c r="G15" s="15">
        <v>2537</v>
      </c>
      <c r="H15" s="14">
        <v>0.12330000000000001</v>
      </c>
      <c r="I15" s="14">
        <v>-4.7100000000000003E-2</v>
      </c>
      <c r="J15" s="16">
        <f>-16%</f>
        <v>-0.16</v>
      </c>
      <c r="K15" s="17">
        <f>E15*0.84</f>
        <v>0.10869599999999999</v>
      </c>
      <c r="L15" s="18">
        <f>IF(H15&lt;K15,0,K15/H15-1)</f>
        <v>-0.11844282238442838</v>
      </c>
      <c r="M15" s="18">
        <v>0.12474042056074768</v>
      </c>
      <c r="N15" s="17">
        <v>0.10829999999999999</v>
      </c>
      <c r="O15" s="18">
        <f>IF(M15&lt;N15,0,N15/M15-1)</f>
        <v>-0.13179705893921778</v>
      </c>
    </row>
    <row r="16" spans="1:15" ht="18" x14ac:dyDescent="0.25">
      <c r="A16" s="11">
        <v>210016</v>
      </c>
      <c r="B16" s="12" t="s">
        <v>13</v>
      </c>
      <c r="C16" s="13">
        <v>10985</v>
      </c>
      <c r="D16" s="13">
        <v>1300</v>
      </c>
      <c r="E16" s="14">
        <v>0.1133</v>
      </c>
      <c r="F16" s="15">
        <v>9416</v>
      </c>
      <c r="G16" s="15">
        <v>976</v>
      </c>
      <c r="H16" s="14">
        <v>0.1008</v>
      </c>
      <c r="I16" s="14">
        <v>-0.1103</v>
      </c>
      <c r="J16" s="16">
        <f>-16%</f>
        <v>-0.16</v>
      </c>
      <c r="K16" s="17">
        <f>E16*0.84</f>
        <v>9.5171999999999993E-2</v>
      </c>
      <c r="L16" s="18">
        <f>IF(H16&lt;K16,0,K16/H16-1)</f>
        <v>-5.5833333333333401E-2</v>
      </c>
      <c r="M16" s="18">
        <v>0.11267434554973821</v>
      </c>
      <c r="N16" s="17">
        <v>0.10829999999999999</v>
      </c>
      <c r="O16" s="18">
        <f>IF(M16&lt;N16,0,N16/M16-1)</f>
        <v>-3.8822906211664954E-2</v>
      </c>
    </row>
    <row r="17" spans="1:15" ht="36" x14ac:dyDescent="0.25">
      <c r="A17" s="11">
        <v>210017</v>
      </c>
      <c r="B17" s="12" t="s">
        <v>14</v>
      </c>
      <c r="C17" s="13">
        <v>1814</v>
      </c>
      <c r="D17" s="13">
        <v>111</v>
      </c>
      <c r="E17" s="14">
        <v>7.0400000000000004E-2</v>
      </c>
      <c r="F17" s="15">
        <v>1966</v>
      </c>
      <c r="G17" s="15">
        <v>104</v>
      </c>
      <c r="H17" s="14">
        <v>5.8299999999999998E-2</v>
      </c>
      <c r="I17" s="14">
        <v>-0.1719</v>
      </c>
      <c r="J17" s="16">
        <f>-16%</f>
        <v>-0.16</v>
      </c>
      <c r="K17" s="17">
        <f>E17*0.84</f>
        <v>5.9136000000000001E-2</v>
      </c>
      <c r="L17" s="27">
        <f>IF(H17&lt;K17,0,K17/H17-1)</f>
        <v>0</v>
      </c>
      <c r="M17" s="27">
        <v>7.8046774193548371E-2</v>
      </c>
      <c r="N17" s="17">
        <v>0.10829999999999999</v>
      </c>
      <c r="O17" s="18">
        <f>IF(M17&lt;N17,0,N17/M17-1)</f>
        <v>0</v>
      </c>
    </row>
    <row r="18" spans="1:15" ht="36" x14ac:dyDescent="0.25">
      <c r="A18" s="11">
        <v>210018</v>
      </c>
      <c r="B18" s="12" t="s">
        <v>15</v>
      </c>
      <c r="C18" s="13">
        <v>7619</v>
      </c>
      <c r="D18" s="13">
        <v>1007</v>
      </c>
      <c r="E18" s="14">
        <v>0.1245</v>
      </c>
      <c r="F18" s="15">
        <v>6539</v>
      </c>
      <c r="G18" s="15">
        <v>762</v>
      </c>
      <c r="H18" s="14">
        <v>0.10639999999999999</v>
      </c>
      <c r="I18" s="14">
        <v>-0.1454</v>
      </c>
      <c r="J18" s="16">
        <f>-16%</f>
        <v>-0.16</v>
      </c>
      <c r="K18" s="17">
        <f>E18*0.84</f>
        <v>0.10457999999999999</v>
      </c>
      <c r="L18" s="18">
        <f>IF(H18&lt;K18,0,K18/H18-1)</f>
        <v>-1.7105263157894735E-2</v>
      </c>
      <c r="M18" s="18">
        <v>0.11146666666666667</v>
      </c>
      <c r="N18" s="17">
        <v>0.10829999999999999</v>
      </c>
      <c r="O18" s="18">
        <f>IF(M18&lt;N18,0,N18/M18-1)</f>
        <v>-2.840909090909105E-2</v>
      </c>
    </row>
    <row r="19" spans="1:15" ht="36" x14ac:dyDescent="0.25">
      <c r="A19" s="11">
        <v>210019</v>
      </c>
      <c r="B19" s="12" t="s">
        <v>16</v>
      </c>
      <c r="C19" s="13">
        <v>16420</v>
      </c>
      <c r="D19" s="13">
        <v>1824</v>
      </c>
      <c r="E19" s="14">
        <v>0.11020000000000001</v>
      </c>
      <c r="F19" s="15">
        <v>16028</v>
      </c>
      <c r="G19" s="15">
        <v>1688</v>
      </c>
      <c r="H19" s="14">
        <v>0.1043</v>
      </c>
      <c r="I19" s="14">
        <v>-5.3499999999999999E-2</v>
      </c>
      <c r="J19" s="16">
        <f>-16%</f>
        <v>-0.16</v>
      </c>
      <c r="K19" s="17">
        <f>E19*0.84</f>
        <v>9.2567999999999998E-2</v>
      </c>
      <c r="L19" s="18">
        <f>IF(H19&lt;K19,0,K19/H19-1)</f>
        <v>-0.11248322147651013</v>
      </c>
      <c r="M19" s="18">
        <v>0.11018041543026708</v>
      </c>
      <c r="N19" s="17">
        <v>0.10829999999999999</v>
      </c>
      <c r="O19" s="18">
        <f>IF(M19&lt;N19,0,N19/M19-1)</f>
        <v>-1.7066693957577206E-2</v>
      </c>
    </row>
    <row r="20" spans="1:15" ht="18" x14ac:dyDescent="0.25">
      <c r="A20" s="11">
        <v>210022</v>
      </c>
      <c r="B20" s="12" t="s">
        <v>17</v>
      </c>
      <c r="C20" s="13">
        <v>12170</v>
      </c>
      <c r="D20" s="13">
        <v>1393</v>
      </c>
      <c r="E20" s="14">
        <v>0.1114</v>
      </c>
      <c r="F20" s="15">
        <v>12481</v>
      </c>
      <c r="G20" s="15">
        <v>1432</v>
      </c>
      <c r="H20" s="14">
        <v>0.109</v>
      </c>
      <c r="I20" s="14">
        <v>-2.1499999999999998E-2</v>
      </c>
      <c r="J20" s="16">
        <f>-16%</f>
        <v>-0.16</v>
      </c>
      <c r="K20" s="17">
        <f>E20*0.84</f>
        <v>9.3575999999999993E-2</v>
      </c>
      <c r="L20" s="18">
        <f>IF(H20&lt;K20,0,K20/H20-1)</f>
        <v>-0.14150458715596337</v>
      </c>
      <c r="M20" s="18">
        <v>0.11938095238095237</v>
      </c>
      <c r="N20" s="17">
        <v>0.10829999999999999</v>
      </c>
      <c r="O20" s="18">
        <f>IF(M20&lt;N20,0,N20/M20-1)</f>
        <v>-9.2820103709613022E-2</v>
      </c>
    </row>
    <row r="21" spans="1:15" ht="18" x14ac:dyDescent="0.25">
      <c r="A21" s="11">
        <v>210023</v>
      </c>
      <c r="B21" s="12" t="s">
        <v>18</v>
      </c>
      <c r="C21" s="13">
        <v>25268</v>
      </c>
      <c r="D21" s="13">
        <v>2302</v>
      </c>
      <c r="E21" s="14">
        <v>0.121</v>
      </c>
      <c r="F21" s="15">
        <v>24735</v>
      </c>
      <c r="G21" s="15">
        <v>2063</v>
      </c>
      <c r="H21" s="14">
        <v>0.1091</v>
      </c>
      <c r="I21" s="14">
        <v>-9.8299999999999998E-2</v>
      </c>
      <c r="J21" s="16">
        <f>-16%</f>
        <v>-0.16</v>
      </c>
      <c r="K21" s="17">
        <f>E21*0.84</f>
        <v>0.10163999999999999</v>
      </c>
      <c r="L21" s="18">
        <f>IF(H21&lt;K21,0,K21/H21-1)</f>
        <v>-6.8377635197066966E-2</v>
      </c>
      <c r="M21" s="18">
        <v>0.1140590909090909</v>
      </c>
      <c r="N21" s="17">
        <v>0.10829999999999999</v>
      </c>
      <c r="O21" s="18">
        <f>IF(M21&lt;N21,0,N21/M21-1)</f>
        <v>-5.049216913083332E-2</v>
      </c>
    </row>
    <row r="22" spans="1:15" ht="18" x14ac:dyDescent="0.25">
      <c r="A22" s="11">
        <v>210024</v>
      </c>
      <c r="B22" s="12" t="s">
        <v>19</v>
      </c>
      <c r="C22" s="13">
        <v>12014</v>
      </c>
      <c r="D22" s="13">
        <v>1914</v>
      </c>
      <c r="E22" s="14">
        <v>0.14349999999999999</v>
      </c>
      <c r="F22" s="15">
        <v>10261</v>
      </c>
      <c r="G22" s="15">
        <v>1394</v>
      </c>
      <c r="H22" s="14">
        <v>0.1221</v>
      </c>
      <c r="I22" s="14">
        <v>-0.14910000000000001</v>
      </c>
      <c r="J22" s="16">
        <f>-16%</f>
        <v>-0.16</v>
      </c>
      <c r="K22" s="17">
        <f>E22*0.84</f>
        <v>0.12053999999999998</v>
      </c>
      <c r="L22" s="18">
        <f>IF(H22&lt;K22,0,K22/H22-1)</f>
        <v>-1.2776412776412949E-2</v>
      </c>
      <c r="M22" s="18">
        <v>0.1248461937716263</v>
      </c>
      <c r="N22" s="17">
        <v>0.10829999999999999</v>
      </c>
      <c r="O22" s="18">
        <f>IF(M22&lt;N22,0,N22/M22-1)</f>
        <v>-0.13253262491841178</v>
      </c>
    </row>
    <row r="23" spans="1:15" ht="36" x14ac:dyDescent="0.25">
      <c r="A23" s="11">
        <v>210027</v>
      </c>
      <c r="B23" s="12" t="s">
        <v>20</v>
      </c>
      <c r="C23" s="13">
        <v>10887</v>
      </c>
      <c r="D23" s="13">
        <v>1334</v>
      </c>
      <c r="E23" s="14">
        <v>0.1241</v>
      </c>
      <c r="F23" s="15">
        <v>10373</v>
      </c>
      <c r="G23" s="15">
        <v>1265</v>
      </c>
      <c r="H23" s="14">
        <v>0.1104</v>
      </c>
      <c r="I23" s="14">
        <v>-0.1104</v>
      </c>
      <c r="J23" s="16">
        <f>-16%</f>
        <v>-0.16</v>
      </c>
      <c r="K23" s="17">
        <f>E23*0.84</f>
        <v>0.104244</v>
      </c>
      <c r="L23" s="18">
        <f>IF(H23&lt;K23,0,K23/H23-1)</f>
        <v>-5.5760869565217308E-2</v>
      </c>
      <c r="M23" s="18">
        <v>0.11909535864978904</v>
      </c>
      <c r="N23" s="17">
        <v>0.10829999999999999</v>
      </c>
      <c r="O23" s="18">
        <f>IF(M23&lt;N23,0,N23/M23-1)</f>
        <v>-9.0644663000963854E-2</v>
      </c>
    </row>
    <row r="24" spans="1:15" s="4" customFormat="1" ht="18" x14ac:dyDescent="0.25">
      <c r="A24" s="19">
        <v>210028</v>
      </c>
      <c r="B24" s="20" t="s">
        <v>21</v>
      </c>
      <c r="C24" s="21">
        <v>6871</v>
      </c>
      <c r="D24" s="21">
        <v>850</v>
      </c>
      <c r="E24" s="22">
        <v>0.12690000000000001</v>
      </c>
      <c r="F24" s="23">
        <v>7415</v>
      </c>
      <c r="G24" s="23">
        <v>732</v>
      </c>
      <c r="H24" s="22">
        <v>0.106</v>
      </c>
      <c r="I24" s="22">
        <v>-0.16470000000000001</v>
      </c>
      <c r="J24" s="24">
        <f>-16%</f>
        <v>-0.16</v>
      </c>
      <c r="K24" s="17">
        <f>E24*0.84</f>
        <v>0.10659600000000001</v>
      </c>
      <c r="L24" s="25">
        <f>IF(H24&lt;K24,0,K24/H24-1)</f>
        <v>0</v>
      </c>
      <c r="M24" s="25">
        <v>0.12664534883720929</v>
      </c>
      <c r="N24" s="26">
        <v>0.10829999999999999</v>
      </c>
      <c r="O24" s="25">
        <f>IF(M24&lt;N24,0,N24/M24-1)</f>
        <v>-0.14485608042969289</v>
      </c>
    </row>
    <row r="25" spans="1:15" ht="36" x14ac:dyDescent="0.25">
      <c r="A25" s="11">
        <v>210029</v>
      </c>
      <c r="B25" s="12" t="s">
        <v>22</v>
      </c>
      <c r="C25" s="13">
        <v>18511</v>
      </c>
      <c r="D25" s="13">
        <v>3048</v>
      </c>
      <c r="E25" s="14">
        <v>0.153</v>
      </c>
      <c r="F25" s="15">
        <v>17553</v>
      </c>
      <c r="G25" s="15">
        <v>2710</v>
      </c>
      <c r="H25" s="14">
        <v>0.1409</v>
      </c>
      <c r="I25" s="14">
        <v>-7.9100000000000004E-2</v>
      </c>
      <c r="J25" s="16">
        <f>-16%</f>
        <v>-0.16</v>
      </c>
      <c r="K25" s="17">
        <f>E25*0.84</f>
        <v>0.12852</v>
      </c>
      <c r="L25" s="18">
        <f>IF(H25&lt;K25,0,K25/H25-1)</f>
        <v>-8.7863733144073808E-2</v>
      </c>
      <c r="M25" s="18">
        <v>0.14432920544022904</v>
      </c>
      <c r="N25" s="17">
        <v>0.10829999999999999</v>
      </c>
      <c r="O25" s="18">
        <f>IF(M25&lt;N25,0,N25/M25-1)</f>
        <v>-0.24963211936443308</v>
      </c>
    </row>
    <row r="26" spans="1:15" ht="36" x14ac:dyDescent="0.25">
      <c r="A26" s="11">
        <v>210030</v>
      </c>
      <c r="B26" s="12" t="s">
        <v>23</v>
      </c>
      <c r="C26" s="13">
        <v>1779</v>
      </c>
      <c r="D26" s="13">
        <v>280</v>
      </c>
      <c r="E26" s="14">
        <v>0.1321</v>
      </c>
      <c r="F26" s="15">
        <v>1438</v>
      </c>
      <c r="G26" s="15">
        <v>220</v>
      </c>
      <c r="H26" s="14">
        <v>0.13719999999999999</v>
      </c>
      <c r="I26" s="14">
        <v>3.8600000000000002E-2</v>
      </c>
      <c r="J26" s="16">
        <f>-16%</f>
        <v>-0.16</v>
      </c>
      <c r="K26" s="17">
        <f>E26*0.84</f>
        <v>0.11096399999999999</v>
      </c>
      <c r="L26" s="18">
        <f>IF(H26&lt;K26,0,K26/H26-1)</f>
        <v>-0.19122448979591833</v>
      </c>
      <c r="M26" s="18">
        <v>0.14721459854014596</v>
      </c>
      <c r="N26" s="17">
        <v>0.10829999999999999</v>
      </c>
      <c r="O26" s="18">
        <f>IF(M26&lt;N26,0,N26/M26-1)</f>
        <v>-0.26433926340215375</v>
      </c>
    </row>
    <row r="27" spans="1:15" ht="18" x14ac:dyDescent="0.25">
      <c r="A27" s="11">
        <v>210032</v>
      </c>
      <c r="B27" s="12" t="s">
        <v>24</v>
      </c>
      <c r="C27" s="13">
        <v>4789</v>
      </c>
      <c r="D27" s="13">
        <v>530</v>
      </c>
      <c r="E27" s="14">
        <v>9.8000000000000004E-2</v>
      </c>
      <c r="F27" s="15">
        <v>5311</v>
      </c>
      <c r="G27" s="15">
        <v>589</v>
      </c>
      <c r="H27" s="14">
        <v>0.10199999999999999</v>
      </c>
      <c r="I27" s="14">
        <v>4.0800000000000003E-2</v>
      </c>
      <c r="J27" s="16">
        <f>-16%</f>
        <v>-0.16</v>
      </c>
      <c r="K27" s="17">
        <f>E27*0.84</f>
        <v>8.2320000000000004E-2</v>
      </c>
      <c r="L27" s="18">
        <f>IF(H27&lt;K27,0,K27/H27-1)</f>
        <v>-0.19294117647058817</v>
      </c>
      <c r="M27" s="18">
        <v>0.13164705882352939</v>
      </c>
      <c r="N27" s="17">
        <v>0.10829999999999999</v>
      </c>
      <c r="O27" s="18">
        <f>IF(M27&lt;N27,0,N27/M27-1)</f>
        <v>-0.17734584450402135</v>
      </c>
    </row>
    <row r="28" spans="1:15" ht="18" x14ac:dyDescent="0.25">
      <c r="A28" s="11">
        <v>210033</v>
      </c>
      <c r="B28" s="12" t="s">
        <v>25</v>
      </c>
      <c r="C28" s="13">
        <v>10373</v>
      </c>
      <c r="D28" s="13">
        <v>1275</v>
      </c>
      <c r="E28" s="14">
        <v>0.12180000000000001</v>
      </c>
      <c r="F28" s="15">
        <v>9138</v>
      </c>
      <c r="G28" s="15">
        <v>1061</v>
      </c>
      <c r="H28" s="14">
        <v>0.1111</v>
      </c>
      <c r="I28" s="14">
        <v>-8.7800000000000003E-2</v>
      </c>
      <c r="J28" s="16">
        <f>-16%</f>
        <v>-0.16</v>
      </c>
      <c r="K28" s="17">
        <f>E28*0.84</f>
        <v>0.102312</v>
      </c>
      <c r="L28" s="18">
        <f>IF(H28&lt;K28,0,K28/H28-1)</f>
        <v>-7.909990999099914E-2</v>
      </c>
      <c r="M28" s="18">
        <v>0.11476062602965405</v>
      </c>
      <c r="N28" s="17">
        <v>0.10829999999999999</v>
      </c>
      <c r="O28" s="18">
        <f>IF(M28&lt;N28,0,N28/M28-1)</f>
        <v>-5.6296538744783686E-2</v>
      </c>
    </row>
    <row r="29" spans="1:15" ht="18" x14ac:dyDescent="0.25">
      <c r="A29" s="11">
        <v>210034</v>
      </c>
      <c r="B29" s="12" t="s">
        <v>26</v>
      </c>
      <c r="C29" s="13">
        <v>7354</v>
      </c>
      <c r="D29" s="13">
        <v>909</v>
      </c>
      <c r="E29" s="14">
        <v>0.13020000000000001</v>
      </c>
      <c r="F29" s="15">
        <v>6263</v>
      </c>
      <c r="G29" s="15">
        <v>754</v>
      </c>
      <c r="H29" s="14">
        <v>0.12139999999999999</v>
      </c>
      <c r="I29" s="14">
        <v>-6.7599999999999993E-2</v>
      </c>
      <c r="J29" s="16">
        <f>-16%</f>
        <v>-0.16</v>
      </c>
      <c r="K29" s="17">
        <f>E29*0.84</f>
        <v>0.10936800000000001</v>
      </c>
      <c r="L29" s="18">
        <f>IF(H29&lt;K29,0,K29/H29-1)</f>
        <v>-9.911037891268526E-2</v>
      </c>
      <c r="M29" s="18">
        <v>0.12429047619047617</v>
      </c>
      <c r="N29" s="17">
        <v>0.10829999999999999</v>
      </c>
      <c r="O29" s="18">
        <f>IF(M29&lt;N29,0,N29/M29-1)</f>
        <v>-0.12865407455653033</v>
      </c>
    </row>
    <row r="30" spans="1:15" ht="36" x14ac:dyDescent="0.25">
      <c r="A30" s="11">
        <v>210035</v>
      </c>
      <c r="B30" s="12" t="s">
        <v>27</v>
      </c>
      <c r="C30" s="13">
        <v>7220</v>
      </c>
      <c r="D30" s="13">
        <v>878</v>
      </c>
      <c r="E30" s="14">
        <v>0.1179</v>
      </c>
      <c r="F30" s="15">
        <v>5947</v>
      </c>
      <c r="G30" s="15">
        <v>614</v>
      </c>
      <c r="H30" s="14">
        <v>9.5799999999999996E-2</v>
      </c>
      <c r="I30" s="14">
        <v>-0.18740000000000001</v>
      </c>
      <c r="J30" s="16">
        <f>-16%</f>
        <v>-0.16</v>
      </c>
      <c r="K30" s="17">
        <f>E30*0.84</f>
        <v>9.9035999999999999E-2</v>
      </c>
      <c r="L30" s="27">
        <f>IF(H30&lt;K30,0,K30/H30-1)</f>
        <v>0</v>
      </c>
      <c r="M30" s="27">
        <v>0.11138192771084338</v>
      </c>
      <c r="N30" s="17">
        <v>0.10829999999999999</v>
      </c>
      <c r="O30" s="18">
        <f>IF(M30&lt;N30,0,N30/M30-1)</f>
        <v>-2.7669908163596491E-2</v>
      </c>
    </row>
    <row r="31" spans="1:15" ht="36" x14ac:dyDescent="0.25">
      <c r="A31" s="11">
        <v>210037</v>
      </c>
      <c r="B31" s="12" t="s">
        <v>28</v>
      </c>
      <c r="C31" s="13">
        <v>6714</v>
      </c>
      <c r="D31" s="13">
        <v>658</v>
      </c>
      <c r="E31" s="14">
        <v>0.1056</v>
      </c>
      <c r="F31" s="15">
        <v>6619</v>
      </c>
      <c r="G31" s="15">
        <v>660</v>
      </c>
      <c r="H31" s="14">
        <v>0.1081</v>
      </c>
      <c r="I31" s="14">
        <v>2.3699999999999999E-2</v>
      </c>
      <c r="J31" s="16">
        <f>-16%</f>
        <v>-0.16</v>
      </c>
      <c r="K31" s="17">
        <f>E31*0.84</f>
        <v>8.8703999999999991E-2</v>
      </c>
      <c r="L31" s="18">
        <f>IF(H31&lt;K31,0,K31/H31-1)</f>
        <v>-0.17942645698427395</v>
      </c>
      <c r="M31" s="18">
        <v>0.11189904153354632</v>
      </c>
      <c r="N31" s="17">
        <v>0.10829999999999999</v>
      </c>
      <c r="O31" s="18">
        <f>IF(M31&lt;N31,0,N31/M31-1)</f>
        <v>-3.216329187652045E-2</v>
      </c>
    </row>
    <row r="32" spans="1:15" ht="18" x14ac:dyDescent="0.25">
      <c r="A32" s="11">
        <v>210038</v>
      </c>
      <c r="B32" s="12" t="s">
        <v>29</v>
      </c>
      <c r="C32" s="13">
        <v>5877</v>
      </c>
      <c r="D32" s="13">
        <v>1361</v>
      </c>
      <c r="E32" s="14">
        <v>0.16689999999999999</v>
      </c>
      <c r="F32" s="15">
        <v>3931</v>
      </c>
      <c r="G32" s="15">
        <v>803</v>
      </c>
      <c r="H32" s="14">
        <v>0.1474</v>
      </c>
      <c r="I32" s="14">
        <v>-0.1168</v>
      </c>
      <c r="J32" s="16">
        <f>-16%</f>
        <v>-0.16</v>
      </c>
      <c r="K32" s="17">
        <f>E32*0.84</f>
        <v>0.14019599999999999</v>
      </c>
      <c r="L32" s="18">
        <f>IF(H32&lt;K32,0,K32/H32-1)</f>
        <v>-4.8873812754409829E-2</v>
      </c>
      <c r="M32" s="18">
        <v>0.14887400000000001</v>
      </c>
      <c r="N32" s="17">
        <v>0.10829999999999999</v>
      </c>
      <c r="O32" s="18">
        <f>IF(M32&lt;N32,0,N32/M32-1)</f>
        <v>-0.27253919421792938</v>
      </c>
    </row>
    <row r="33" spans="1:15" ht="18" x14ac:dyDescent="0.25">
      <c r="A33" s="11">
        <v>210039</v>
      </c>
      <c r="B33" s="12" t="s">
        <v>30</v>
      </c>
      <c r="C33" s="13">
        <v>5959</v>
      </c>
      <c r="D33" s="13">
        <v>563</v>
      </c>
      <c r="E33" s="14">
        <v>9.8199999999999996E-2</v>
      </c>
      <c r="F33" s="15">
        <v>4937</v>
      </c>
      <c r="G33" s="15">
        <v>455</v>
      </c>
      <c r="H33" s="14">
        <v>8.8499999999999995E-2</v>
      </c>
      <c r="I33" s="14">
        <v>-9.8799999999999999E-2</v>
      </c>
      <c r="J33" s="16">
        <f>-16%</f>
        <v>-0.16</v>
      </c>
      <c r="K33" s="17">
        <f>E33*0.84</f>
        <v>8.2487999999999992E-2</v>
      </c>
      <c r="L33" s="18">
        <f>IF(H33&lt;K33,0,K33/H33-1)</f>
        <v>-6.7932203389830526E-2</v>
      </c>
      <c r="M33" s="18">
        <v>0.10045945945945947</v>
      </c>
      <c r="N33" s="17">
        <v>0.10829999999999999</v>
      </c>
      <c r="O33" s="18">
        <f>IF(M33&lt;N33,0,N33/M33-1)</f>
        <v>0</v>
      </c>
    </row>
    <row r="34" spans="1:15" ht="18" x14ac:dyDescent="0.25">
      <c r="A34" s="11">
        <v>210040</v>
      </c>
      <c r="B34" s="12" t="s">
        <v>31</v>
      </c>
      <c r="C34" s="13">
        <v>12099</v>
      </c>
      <c r="D34" s="13">
        <v>2161</v>
      </c>
      <c r="E34" s="14">
        <v>0.1507</v>
      </c>
      <c r="F34" s="15">
        <v>10030</v>
      </c>
      <c r="G34" s="15">
        <v>1519</v>
      </c>
      <c r="H34" s="14">
        <v>0.1216</v>
      </c>
      <c r="I34" s="14">
        <v>-0.19309999999999999</v>
      </c>
      <c r="J34" s="16">
        <f>-16%</f>
        <v>-0.16</v>
      </c>
      <c r="K34" s="17">
        <f>E34*0.84</f>
        <v>0.12658800000000001</v>
      </c>
      <c r="L34" s="27">
        <f>IF(H34&lt;K34,0,K34/H34-1)</f>
        <v>0</v>
      </c>
      <c r="M34" s="27">
        <v>0.12395658914728683</v>
      </c>
      <c r="N34" s="17">
        <v>0.10829999999999999</v>
      </c>
      <c r="O34" s="18">
        <f>IF(M34&lt;N34,0,N34/M34-1)</f>
        <v>-0.12630703422053247</v>
      </c>
    </row>
    <row r="35" spans="1:15" ht="36" x14ac:dyDescent="0.25">
      <c r="A35" s="11">
        <v>210043</v>
      </c>
      <c r="B35" s="12" t="s">
        <v>32</v>
      </c>
      <c r="C35" s="13">
        <v>16558</v>
      </c>
      <c r="D35" s="13">
        <v>2566</v>
      </c>
      <c r="E35" s="14">
        <v>0.1416</v>
      </c>
      <c r="F35" s="15">
        <v>15468</v>
      </c>
      <c r="G35" s="15">
        <v>2162</v>
      </c>
      <c r="H35" s="14">
        <v>0.1226</v>
      </c>
      <c r="I35" s="14">
        <v>-0.13420000000000001</v>
      </c>
      <c r="J35" s="16">
        <f>-16%</f>
        <v>-0.16</v>
      </c>
      <c r="K35" s="17">
        <f>E35*0.84</f>
        <v>0.11894399999999999</v>
      </c>
      <c r="L35" s="18">
        <f>IF(H35&lt;K35,0,K35/H35-1)</f>
        <v>-2.9820554649265918E-2</v>
      </c>
      <c r="M35" s="18">
        <v>0.12435421303656599</v>
      </c>
      <c r="N35" s="17">
        <v>0.10829999999999999</v>
      </c>
      <c r="O35" s="18">
        <f>IF(M35&lt;N35,0,N35/M35-1)</f>
        <v>-0.12910067656369073</v>
      </c>
    </row>
    <row r="36" spans="1:15" ht="36" x14ac:dyDescent="0.25">
      <c r="A36" s="11">
        <v>210044</v>
      </c>
      <c r="B36" s="12" t="s">
        <v>33</v>
      </c>
      <c r="C36" s="13">
        <v>15540</v>
      </c>
      <c r="D36" s="13">
        <v>1430</v>
      </c>
      <c r="E36" s="14">
        <v>0.1119</v>
      </c>
      <c r="F36" s="15">
        <v>15173</v>
      </c>
      <c r="G36" s="15">
        <v>1230</v>
      </c>
      <c r="H36" s="14">
        <v>0.1042</v>
      </c>
      <c r="I36" s="14">
        <v>-6.88E-2</v>
      </c>
      <c r="J36" s="16">
        <f>-16%</f>
        <v>-0.16</v>
      </c>
      <c r="K36" s="17">
        <f>E36*0.84</f>
        <v>9.3995999999999996E-2</v>
      </c>
      <c r="L36" s="18">
        <f>IF(H36&lt;K36,0,K36/H36-1)</f>
        <v>-9.7927063339731335E-2</v>
      </c>
      <c r="M36" s="18">
        <v>0.10616603773584905</v>
      </c>
      <c r="N36" s="17">
        <v>0.10829999999999999</v>
      </c>
      <c r="O36" s="18">
        <f>IF(M36&lt;N36,0,N36/M36-1)</f>
        <v>0</v>
      </c>
    </row>
    <row r="37" spans="1:15" ht="18" x14ac:dyDescent="0.25">
      <c r="A37" s="11">
        <v>210045</v>
      </c>
      <c r="B37" s="12" t="s">
        <v>34</v>
      </c>
      <c r="C37" s="13">
        <v>274</v>
      </c>
      <c r="D37" s="13">
        <v>44</v>
      </c>
      <c r="E37" s="14">
        <v>0.1193</v>
      </c>
      <c r="F37" s="15">
        <v>261</v>
      </c>
      <c r="G37" s="15">
        <v>36</v>
      </c>
      <c r="H37" s="14">
        <v>0.12770000000000001</v>
      </c>
      <c r="I37" s="14">
        <v>7.0400000000000004E-2</v>
      </c>
      <c r="J37" s="16">
        <f>-16%</f>
        <v>-0.16</v>
      </c>
      <c r="K37" s="17">
        <f>E37*0.84</f>
        <v>0.100212</v>
      </c>
      <c r="L37" s="18">
        <f>IF(H37&lt;K37,0,K37/H37-1)</f>
        <v>-0.21525450274079883</v>
      </c>
      <c r="M37" s="18">
        <v>0.12770000000000001</v>
      </c>
      <c r="N37" s="17">
        <v>0.10829999999999999</v>
      </c>
      <c r="O37" s="18">
        <f>IF(M37&lt;N37,0,N37/M37-1)</f>
        <v>-0.1519185591229445</v>
      </c>
    </row>
    <row r="38" spans="1:15" ht="18" x14ac:dyDescent="0.25">
      <c r="A38" s="11">
        <v>210048</v>
      </c>
      <c r="B38" s="12" t="s">
        <v>35</v>
      </c>
      <c r="C38" s="13">
        <v>14256</v>
      </c>
      <c r="D38" s="13">
        <v>1499</v>
      </c>
      <c r="E38" s="14">
        <v>0.11799999999999999</v>
      </c>
      <c r="F38" s="15">
        <v>15989</v>
      </c>
      <c r="G38" s="15">
        <v>1648</v>
      </c>
      <c r="H38" s="14">
        <v>0.1113</v>
      </c>
      <c r="I38" s="14">
        <v>-5.6800000000000003E-2</v>
      </c>
      <c r="J38" s="16">
        <f>-16%</f>
        <v>-0.16</v>
      </c>
      <c r="K38" s="17">
        <f>E38*0.84</f>
        <v>9.9119999999999986E-2</v>
      </c>
      <c r="L38" s="18">
        <f>IF(H38&lt;K38,0,K38/H38-1)</f>
        <v>-0.10943396226415103</v>
      </c>
      <c r="M38" s="18">
        <v>0.11298833138856476</v>
      </c>
      <c r="N38" s="17">
        <v>0.10829999999999999</v>
      </c>
      <c r="O38" s="18">
        <f>IF(M38&lt;N38,0,N38/M38-1)</f>
        <v>-4.149394305542653E-2</v>
      </c>
    </row>
    <row r="39" spans="1:15" ht="36" x14ac:dyDescent="0.25">
      <c r="A39" s="11">
        <v>210049</v>
      </c>
      <c r="B39" s="12" t="s">
        <v>36</v>
      </c>
      <c r="C39" s="13">
        <v>11316</v>
      </c>
      <c r="D39" s="13">
        <v>1275</v>
      </c>
      <c r="E39" s="14">
        <v>0.1159</v>
      </c>
      <c r="F39" s="15">
        <v>10592</v>
      </c>
      <c r="G39" s="15">
        <v>1154</v>
      </c>
      <c r="H39" s="14">
        <v>0.1081</v>
      </c>
      <c r="I39" s="14">
        <v>-6.7299999999999999E-2</v>
      </c>
      <c r="J39" s="16">
        <f>-16%</f>
        <v>-0.16</v>
      </c>
      <c r="K39" s="17">
        <f>E39*0.84</f>
        <v>9.7355999999999998E-2</v>
      </c>
      <c r="L39" s="18">
        <f>IF(H39&lt;K39,0,K39/H39-1)</f>
        <v>-9.9389454209065753E-2</v>
      </c>
      <c r="M39" s="18">
        <v>0.10910893333333334</v>
      </c>
      <c r="N39" s="17">
        <v>0.10829999999999999</v>
      </c>
      <c r="O39" s="18">
        <f>IF(M39&lt;N39,0,N39/M39-1)</f>
        <v>-7.4139972651185992E-3</v>
      </c>
    </row>
    <row r="40" spans="1:15" ht="18" x14ac:dyDescent="0.25">
      <c r="A40" s="11">
        <v>210051</v>
      </c>
      <c r="B40" s="12" t="s">
        <v>37</v>
      </c>
      <c r="C40" s="13">
        <v>9815</v>
      </c>
      <c r="D40" s="13">
        <v>1508</v>
      </c>
      <c r="E40" s="14">
        <v>0.1278</v>
      </c>
      <c r="F40" s="15">
        <v>9273</v>
      </c>
      <c r="G40" s="15">
        <v>1329</v>
      </c>
      <c r="H40" s="14">
        <v>0.11409999999999999</v>
      </c>
      <c r="I40" s="14">
        <v>-0.1072</v>
      </c>
      <c r="J40" s="16">
        <f>-16%</f>
        <v>-0.16</v>
      </c>
      <c r="K40" s="17">
        <f>E40*0.84</f>
        <v>0.10735199999999999</v>
      </c>
      <c r="L40" s="18">
        <f>IF(H40&lt;K40,0,K40/H40-1)</f>
        <v>-5.9141104294478608E-2</v>
      </c>
      <c r="M40" s="18">
        <v>0.1248230543318649</v>
      </c>
      <c r="N40" s="17">
        <v>0.10829999999999999</v>
      </c>
      <c r="O40" s="18">
        <f>IF(M40&lt;N40,0,N40/M40-1)</f>
        <v>-0.13237181560976186</v>
      </c>
    </row>
    <row r="41" spans="1:15" ht="18" x14ac:dyDescent="0.25">
      <c r="A41" s="11">
        <v>210055</v>
      </c>
      <c r="B41" s="12" t="s">
        <v>38</v>
      </c>
      <c r="C41" s="13">
        <v>4889</v>
      </c>
      <c r="D41" s="13">
        <v>675</v>
      </c>
      <c r="E41" s="14">
        <v>0.1389</v>
      </c>
      <c r="F41" s="15">
        <v>3217</v>
      </c>
      <c r="G41" s="15">
        <v>493</v>
      </c>
      <c r="H41" s="14">
        <v>0.1166</v>
      </c>
      <c r="I41" s="14">
        <v>-0.1605</v>
      </c>
      <c r="J41" s="16">
        <f>-16%</f>
        <v>-0.16</v>
      </c>
      <c r="K41" s="17">
        <f>E41*0.84</f>
        <v>0.11667599999999999</v>
      </c>
      <c r="L41" s="27">
        <f>IF(H41&lt;K41,0,K41/H41-1)</f>
        <v>0</v>
      </c>
      <c r="M41" s="27">
        <v>0.12552631578947368</v>
      </c>
      <c r="N41" s="17">
        <v>0.10829999999999999</v>
      </c>
      <c r="O41" s="18">
        <f>IF(M41&lt;N41,0,N41/M41-1)</f>
        <v>-0.13723270440251578</v>
      </c>
    </row>
    <row r="42" spans="1:15" ht="18" x14ac:dyDescent="0.25">
      <c r="A42" s="11">
        <v>210056</v>
      </c>
      <c r="B42" s="12" t="s">
        <v>39</v>
      </c>
      <c r="C42" s="13">
        <v>10005</v>
      </c>
      <c r="D42" s="13">
        <v>1824</v>
      </c>
      <c r="E42" s="14">
        <v>0.14460000000000001</v>
      </c>
      <c r="F42" s="15">
        <v>7443</v>
      </c>
      <c r="G42" s="15">
        <v>1137</v>
      </c>
      <c r="H42" s="14">
        <v>0.11799999999999999</v>
      </c>
      <c r="I42" s="14">
        <v>-0.184</v>
      </c>
      <c r="J42" s="16">
        <f>-16%</f>
        <v>-0.16</v>
      </c>
      <c r="K42" s="17">
        <f>E42*0.84</f>
        <v>0.121464</v>
      </c>
      <c r="L42" s="27">
        <f>IF(H42&lt;K42,0,K42/H42-1)</f>
        <v>0</v>
      </c>
      <c r="M42" s="27">
        <v>0.11884648493543758</v>
      </c>
      <c r="N42" s="17">
        <v>0.10829999999999999</v>
      </c>
      <c r="O42" s="18">
        <f>IF(M42&lt;N42,0,N42/M42-1)</f>
        <v>-8.8740402723453515E-2</v>
      </c>
    </row>
    <row r="43" spans="1:15" ht="18" x14ac:dyDescent="0.25">
      <c r="A43" s="11">
        <v>210057</v>
      </c>
      <c r="B43" s="12" t="s">
        <v>40</v>
      </c>
      <c r="C43" s="13">
        <v>19090</v>
      </c>
      <c r="D43" s="13">
        <v>1704</v>
      </c>
      <c r="E43" s="14">
        <v>0.1089</v>
      </c>
      <c r="F43" s="15">
        <v>16054</v>
      </c>
      <c r="G43" s="15">
        <v>1247</v>
      </c>
      <c r="H43" s="14">
        <v>9.7900000000000001E-2</v>
      </c>
      <c r="I43" s="14">
        <v>-0.10100000000000001</v>
      </c>
      <c r="J43" s="16">
        <f>-16%</f>
        <v>-0.16</v>
      </c>
      <c r="K43" s="17">
        <f>E43*0.84</f>
        <v>9.1475999999999988E-2</v>
      </c>
      <c r="L43" s="18">
        <f>IF(H43&lt;K43,0,K43/H43-1)</f>
        <v>-6.5617977528090066E-2</v>
      </c>
      <c r="M43" s="18">
        <v>0.10351315345699832</v>
      </c>
      <c r="N43" s="17">
        <v>0.10829999999999999</v>
      </c>
      <c r="O43" s="18">
        <f>IF(M43&lt;N43,0,N43/M43-1)</f>
        <v>0</v>
      </c>
    </row>
    <row r="44" spans="1:15" ht="36" x14ac:dyDescent="0.25">
      <c r="A44" s="11">
        <v>210058</v>
      </c>
      <c r="B44" s="12" t="s">
        <v>41</v>
      </c>
      <c r="C44" s="13">
        <v>454</v>
      </c>
      <c r="D44" s="13">
        <v>19</v>
      </c>
      <c r="E44" s="14">
        <v>7.6999999999999999E-2</v>
      </c>
      <c r="F44" s="15">
        <v>402</v>
      </c>
      <c r="G44" s="15">
        <v>11</v>
      </c>
      <c r="H44" s="14">
        <v>6.9099999999999995E-2</v>
      </c>
      <c r="I44" s="14">
        <v>-0.1026</v>
      </c>
      <c r="J44" s="16">
        <f>-16%</f>
        <v>-0.16</v>
      </c>
      <c r="K44" s="17">
        <f>E44*0.84</f>
        <v>6.4680000000000001E-2</v>
      </c>
      <c r="L44" s="18">
        <f>IF(H44&lt;K44,0,K44/H44-1)</f>
        <v>-6.396526772793043E-2</v>
      </c>
      <c r="M44" s="18">
        <v>7.1757692307692314E-2</v>
      </c>
      <c r="N44" s="17">
        <v>0.10829999999999999</v>
      </c>
      <c r="O44" s="18">
        <f>IF(M44&lt;N44,0,N44/M44-1)</f>
        <v>0</v>
      </c>
    </row>
    <row r="45" spans="1:15" ht="18" x14ac:dyDescent="0.25">
      <c r="A45" s="11">
        <v>210060</v>
      </c>
      <c r="B45" s="12" t="s">
        <v>42</v>
      </c>
      <c r="C45" s="13">
        <v>2177</v>
      </c>
      <c r="D45" s="13">
        <v>300</v>
      </c>
      <c r="E45" s="14">
        <v>0.13059999999999999</v>
      </c>
      <c r="F45" s="15">
        <v>2142</v>
      </c>
      <c r="G45" s="15">
        <v>247</v>
      </c>
      <c r="H45" s="14">
        <v>9.4799999999999995E-2</v>
      </c>
      <c r="I45" s="14">
        <v>-0.27410000000000001</v>
      </c>
      <c r="J45" s="16">
        <f>-16%</f>
        <v>-0.16</v>
      </c>
      <c r="K45" s="17">
        <f>E45*0.84</f>
        <v>0.109704</v>
      </c>
      <c r="L45" s="27">
        <f>IF(H45&lt;K45,0,K45/H45-1)</f>
        <v>0</v>
      </c>
      <c r="M45" s="27">
        <v>0.1221718309859155</v>
      </c>
      <c r="N45" s="17">
        <v>0.10829999999999999</v>
      </c>
      <c r="O45" s="18">
        <f>IF(M45&lt;N45,0,N45/M45-1)</f>
        <v>-0.1135436120910287</v>
      </c>
    </row>
    <row r="46" spans="1:15" ht="18" x14ac:dyDescent="0.25">
      <c r="A46" s="11">
        <v>210061</v>
      </c>
      <c r="B46" s="12" t="s">
        <v>43</v>
      </c>
      <c r="C46" s="13">
        <v>3003</v>
      </c>
      <c r="D46" s="13">
        <v>419</v>
      </c>
      <c r="E46" s="14">
        <v>0.1191</v>
      </c>
      <c r="F46" s="15">
        <v>3169</v>
      </c>
      <c r="G46" s="15">
        <v>319</v>
      </c>
      <c r="H46" s="14">
        <v>8.8999999999999996E-2</v>
      </c>
      <c r="I46" s="14">
        <v>-0.25269999999999998</v>
      </c>
      <c r="J46" s="16">
        <f>-16%</f>
        <v>-0.16</v>
      </c>
      <c r="K46" s="17">
        <f>E46*0.84</f>
        <v>0.10004399999999999</v>
      </c>
      <c r="L46" s="27">
        <f>IF(H46&lt;K46,0,K46/H46-1)</f>
        <v>0</v>
      </c>
      <c r="M46" s="27">
        <v>0.10132307692307692</v>
      </c>
      <c r="N46" s="17">
        <v>0.10829999999999999</v>
      </c>
      <c r="O46" s="18">
        <f>IF(M46&lt;N46,0,N46/M46-1)</f>
        <v>0</v>
      </c>
    </row>
    <row r="47" spans="1:15" ht="36" x14ac:dyDescent="0.25">
      <c r="A47" s="11">
        <v>210062</v>
      </c>
      <c r="B47" s="12" t="s">
        <v>44</v>
      </c>
      <c r="C47" s="13">
        <v>12561</v>
      </c>
      <c r="D47" s="13">
        <v>1626</v>
      </c>
      <c r="E47" s="14">
        <v>0.1192</v>
      </c>
      <c r="F47" s="15">
        <v>9803</v>
      </c>
      <c r="G47" s="15">
        <v>1194</v>
      </c>
      <c r="H47" s="14">
        <v>0.1099</v>
      </c>
      <c r="I47" s="14">
        <v>-7.8E-2</v>
      </c>
      <c r="J47" s="16">
        <f>-16%</f>
        <v>-0.16</v>
      </c>
      <c r="K47" s="17">
        <f>E47*0.84</f>
        <v>0.10012799999999999</v>
      </c>
      <c r="L47" s="18">
        <f>IF(H47&lt;K47,0,K47/H47-1)</f>
        <v>-8.8917197452229368E-2</v>
      </c>
      <c r="M47" s="18">
        <v>0.13753081285444232</v>
      </c>
      <c r="N47" s="17">
        <v>0.10829999999999999</v>
      </c>
      <c r="O47" s="18">
        <f>IF(M47&lt;N47,0,N47/M47-1)</f>
        <v>-0.2125401009981609</v>
      </c>
    </row>
    <row r="48" spans="1:15" ht="18" x14ac:dyDescent="0.25">
      <c r="A48" s="11">
        <v>210063</v>
      </c>
      <c r="B48" s="12" t="s">
        <v>45</v>
      </c>
      <c r="C48" s="13">
        <v>14171</v>
      </c>
      <c r="D48" s="13">
        <v>1504</v>
      </c>
      <c r="E48" s="14">
        <v>0.1176</v>
      </c>
      <c r="F48" s="15">
        <v>14457</v>
      </c>
      <c r="G48" s="15">
        <v>1328</v>
      </c>
      <c r="H48" s="14">
        <v>0.1057</v>
      </c>
      <c r="I48" s="14">
        <v>-0.1012</v>
      </c>
      <c r="J48" s="16">
        <f>-16%</f>
        <v>-0.16</v>
      </c>
      <c r="K48" s="17">
        <f>E48*0.84</f>
        <v>9.8783999999999997E-2</v>
      </c>
      <c r="L48" s="18">
        <f>IF(H48&lt;K48,0,K48/H48-1)</f>
        <v>-6.5430463576159004E-2</v>
      </c>
      <c r="M48" s="18">
        <v>0.10774958448753463</v>
      </c>
      <c r="N48" s="17">
        <v>0.10829999999999999</v>
      </c>
      <c r="O48" s="18">
        <f>IF(M48&lt;N48,0,N48/M48-1)</f>
        <v>0</v>
      </c>
    </row>
    <row r="49" spans="1:15" ht="18" x14ac:dyDescent="0.25">
      <c r="A49" s="11">
        <v>210064</v>
      </c>
      <c r="B49" s="12" t="s">
        <v>46</v>
      </c>
      <c r="C49" s="13">
        <v>1044</v>
      </c>
      <c r="D49" s="13">
        <v>188</v>
      </c>
      <c r="E49" s="14">
        <v>0.13730000000000001</v>
      </c>
      <c r="F49" s="15">
        <v>1041</v>
      </c>
      <c r="G49" s="15">
        <v>123</v>
      </c>
      <c r="H49" s="14">
        <v>9.1300000000000006E-2</v>
      </c>
      <c r="I49" s="14">
        <v>-0.33500000000000002</v>
      </c>
      <c r="J49" s="16">
        <f>-16%</f>
        <v>-0.16</v>
      </c>
      <c r="K49" s="17">
        <f>E49*0.84</f>
        <v>0.115332</v>
      </c>
      <c r="L49" s="27">
        <f>IF(H49&lt;K49,0,K49/H49-1)</f>
        <v>0</v>
      </c>
      <c r="M49" s="27">
        <v>9.1300000000000006E-2</v>
      </c>
      <c r="N49" s="17">
        <v>0.10829999999999999</v>
      </c>
      <c r="O49" s="18">
        <f>IF(M49&lt;N49,0,N49/M49-1)</f>
        <v>0</v>
      </c>
    </row>
    <row r="50" spans="1:15" ht="18" x14ac:dyDescent="0.25">
      <c r="A50" s="28">
        <v>210065</v>
      </c>
      <c r="B50" s="29" t="s">
        <v>47</v>
      </c>
      <c r="C50" s="30" t="s">
        <v>48</v>
      </c>
      <c r="D50" s="30" t="s">
        <v>48</v>
      </c>
      <c r="E50" s="31" t="s">
        <v>48</v>
      </c>
      <c r="F50" s="32">
        <v>4366</v>
      </c>
      <c r="G50" s="32">
        <v>460</v>
      </c>
      <c r="H50" s="31">
        <v>0.105</v>
      </c>
      <c r="I50" s="31" t="s">
        <v>48</v>
      </c>
      <c r="J50" s="33">
        <v>-0.05</v>
      </c>
      <c r="K50" s="34"/>
      <c r="L50" s="35">
        <v>-0.05</v>
      </c>
      <c r="M50" s="35">
        <v>0.10896226415094339</v>
      </c>
      <c r="N50" s="17">
        <v>0.10829999999999999</v>
      </c>
      <c r="O50" s="18">
        <f>IF(M50&lt;N50,0,N50/M50-1)</f>
        <v>-6.0779220779220156E-3</v>
      </c>
    </row>
  </sheetData>
  <autoFilter ref="A2:O50">
    <sortState ref="A2:O49">
      <sortCondition ref="A1"/>
    </sortState>
  </autoFilter>
  <sortState ref="A2:N49">
    <sortCondition descending="1" ref="L2"/>
  </sortState>
  <conditionalFormatting sqref="M3:M50">
    <cfRule type="cellIs" dxfId="2" priority="3" operator="lessThan">
      <formula>$N$3</formula>
    </cfRule>
  </conditionalFormatting>
  <conditionalFormatting sqref="I3:I50">
    <cfRule type="cellIs" dxfId="1" priority="2" operator="lessThan">
      <formula>$J$3</formula>
    </cfRule>
  </conditionalFormatting>
  <pageMargins left="0.25" right="0.25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4E1AF6-CCBF-4900-AA56-02900767C7CA}"/>
</file>

<file path=customXml/itemProps2.xml><?xml version="1.0" encoding="utf-8"?>
<ds:datastoreItem xmlns:ds="http://schemas.openxmlformats.org/officeDocument/2006/customXml" ds:itemID="{3BAF5D62-DB3E-4740-9249-81C3D9EE31C6}"/>
</file>

<file path=customXml/itemProps3.xml><?xml version="1.0" encoding="utf-8"?>
<ds:datastoreItem xmlns:ds="http://schemas.openxmlformats.org/officeDocument/2006/customXml" ds:itemID="{C3244DBD-143B-4D23-AEDC-0AF4CFF737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RY19 RRIP Prelim Targets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Matthew Sweeney</dc:creator>
  <cp:lastModifiedBy>Alyson Schuster</cp:lastModifiedBy>
  <cp:lastPrinted>2017-03-15T13:09:55Z</cp:lastPrinted>
  <dcterms:created xsi:type="dcterms:W3CDTF">2017-03-09T19:43:43Z</dcterms:created>
  <dcterms:modified xsi:type="dcterms:W3CDTF">2017-03-15T13:10:03Z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