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pcollins_hscrc_maryland_gov/Documents/Documents/Princess' Tasks/"/>
    </mc:Choice>
  </mc:AlternateContent>
  <xr:revisionPtr revIDLastSave="0" documentId="8_{BB585F30-B7F0-46BE-99AE-7AF7F2B8B84C}" xr6:coauthVersionLast="47" xr6:coauthVersionMax="47" xr10:uidLastSave="{00000000-0000-0000-0000-000000000000}"/>
  <bookViews>
    <workbookView xWindow="-57720" yWindow="75" windowWidth="29040" windowHeight="17640" xr2:uid="{BAF61A0F-E2E0-407A-B9AF-D261E5AF602B}"/>
  </bookViews>
  <sheets>
    <sheet name="RRIP &amp; P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tt_MaxPenalty">'[1]8. RY21 Revenue Scales'!$F$40</definedName>
    <definedName name="Att_MaxPenaltyRate">'[1]8. RY21 Revenue Scales'!$E$40</definedName>
    <definedName name="Att_MaxReward">'[1]8. RY21 Revenue Scales'!$F$9</definedName>
    <definedName name="Att_MaxRewardRate">'[1]8. RY21 Revenue Scales'!$E$10</definedName>
    <definedName name="AttMaxPenaltyScore">'[2]RRIP Prelim Rev Adj M1'!$C$66</definedName>
    <definedName name="AttMaxPenaltyScore2">'[3]3. RRIP Revenue Adjustments'!$C$63</definedName>
    <definedName name="AttMaxRewardScore">'[2]RRIP Prelim Rev Adj M1'!$C$65</definedName>
    <definedName name="AttMaxRewardScore2">'[3]3. RRIP Revenue Adjustments'!$C$62</definedName>
    <definedName name="AttTarget">'[2]RRIP Prelim Rev Adj M1'!$C$64</definedName>
    <definedName name="AttTarget2">'[3]3. RRIP Revenue Adjustments'!$C$61</definedName>
    <definedName name="finally">[4]finally!$A$1:$AN$76</definedName>
    <definedName name="HSCRC">#REF!</definedName>
    <definedName name="Imp_MaxPenalty">'[1]8. RY21 Revenue Scales'!$B$40</definedName>
    <definedName name="Imp_MaxPenaltyRate">'[1]8. RY21 Revenue Scales'!$A$40</definedName>
    <definedName name="Imp_MaxReward">'[1]8. RY21 Revenue Scales'!$B$9</definedName>
    <definedName name="Imp_MaxRewardRate">'[1]8. RY21 Revenue Scales'!$A$10</definedName>
    <definedName name="ImpMaxPenaltyScore">'[2]RRIP Prelim Rev Adj M1'!$C$63</definedName>
    <definedName name="ImpMaxPenaltyScore2">'[3]3. RRIP Revenue Adjustments'!$C$60</definedName>
    <definedName name="ImpMaxRewardScore">'[2]RRIP Prelim Rev Adj M1'!$C$62</definedName>
    <definedName name="ImpMaxRewardScore2">'[3]3. RRIP Revenue Adjustments'!$C$59</definedName>
    <definedName name="imptab17fr2">[4]imptab17fr2!$A$1:$AN$76</definedName>
    <definedName name="ImpTarget">'[2]RRIP Prelim Rev Adj M1'!$C$61</definedName>
    <definedName name="ImpTarget2">'[3]3. RRIP Revenue Adjustments'!$C$58</definedName>
    <definedName name="low">'[5]5.QBR Scaling '!$B$4</definedName>
    <definedName name="MaxPenalty">'[2]RRIP Prelim Rev Adj M1'!$C$59</definedName>
    <definedName name="MaxPenalty2">'[3]3. RRIP Revenue Adjustments'!$C$56</definedName>
    <definedName name="MaxReward">'[2]RRIP Prelim Rev Adj M1'!$C$58</definedName>
    <definedName name="MaxReward2">'[3]3. RRIP Revenue Adjustments'!$C$55</definedName>
    <definedName name="MHAC_Highest_Score">'[2] MHAC Prelim Rev Adj M1'!$B$56</definedName>
    <definedName name="MHAC_Highest_Score2">'[2]MHAC Prelim Rev Adj M2'!$B$55</definedName>
    <definedName name="MHAC_Lowest_Score">'[2] MHAC Prelim Rev Adj M1'!$B$54</definedName>
    <definedName name="MHAC_Lowest_Score2">'[2]MHAC Prelim Rev Adj M2'!$B$53</definedName>
    <definedName name="MHAC_Max_Penalty">'[2] MHAC Prelim Rev Adj M1'!$B$55</definedName>
    <definedName name="MHAC_Max_Penalty2">'[2]MHAC Prelim Rev Adj M2'!$B$54</definedName>
    <definedName name="MHAC_Max_Reward">'[2] MHAC Prelim Rev Adj M1'!$B$57</definedName>
    <definedName name="MHAC_Max_Reward2">'[2]MHAC Prelim Rev Adj M2'!$B$56</definedName>
    <definedName name="MHAC_Penalty_Threshold">'[2] MHAC Prelim Rev Adj M1'!$B$58</definedName>
    <definedName name="MHAC_Penalty_Threshold2">'[2]MHAC Prelim Rev Adj M2'!$B$57</definedName>
    <definedName name="MHAC_Reward_Threshold">'[2] MHAC Prelim Rev Adj M1'!$B$59</definedName>
    <definedName name="MHAC_Reward_Threshold2">'[2]MHAC Prelim Rev Adj M2'!$B$58</definedName>
    <definedName name="_xlnm.Print_Area">#REF!</definedName>
    <definedName name="QBR__Threshold">'[2]QBR Prelim CURRENT Scale'!$C$54</definedName>
    <definedName name="QBR__Threshold2">'[2]QBR Prelim ADJUSTED Scale'!$C$54</definedName>
    <definedName name="QBR_Highest_Score">'[2]QBR Prelim CURRENT Scale'!$C$52</definedName>
    <definedName name="QBR_Highest_Score2">'[2]QBR Prelim ADJUSTED Scale'!$C$52</definedName>
    <definedName name="QBR_Lowest_Score">'[2]QBR Prelim CURRENT Scale'!$C$50</definedName>
    <definedName name="QBR_Lowest_Score2">'[2]QBR Prelim ADJUSTED Scale'!$C$50</definedName>
    <definedName name="QBR_Max_Penalty">'[2]QBR Prelim CURRENT Scale'!$C$51</definedName>
    <definedName name="QBR_Max_Penalty2">'[2]QBR Prelim ADJUSTED Scale'!$C$51</definedName>
    <definedName name="QBR_Max_Reward">'[2]QBR Prelim CURRENT Scale'!$C$53</definedName>
    <definedName name="QBR_Max_Reward2">'[2]QBR Prelim ADJUSTED Scale'!$C$53</definedName>
    <definedName name="QBR_Penalty_Threshold">[6]QBR!$J$6</definedName>
    <definedName name="rfbn_table">[4]rfbn_table!$A$1:$H$53</definedName>
    <definedName name="rfbnout">[4]rfbnout!$A$1:$K$53</definedName>
    <definedName name="RRIP_Att_MaxPenalty">'[6]3.Readmission Scaling'!$G$46</definedName>
    <definedName name="RRIP_Att_MaxPenaltyRate">'[6]3.Readmission Scaling'!$E$46</definedName>
    <definedName name="RRIP_Att_MaxRewardRate">'[6]3.Readmission Scaling'!$E$16</definedName>
    <definedName name="RRIP_Att_Reward">'[6]3.Readmission Scaling'!$G$16</definedName>
    <definedName name="RRIP_AttPenaltyOverUnder">#REF!</definedName>
    <definedName name="RRIP_AttRewardOverUnder">#REF!</definedName>
    <definedName name="RRIP_Imp_MaxPenalty">'[6]3.Readmission Scaling'!$C$46</definedName>
    <definedName name="RRIP_Imp_MaxPenaltyOverUnder">#REF!</definedName>
    <definedName name="RRIP_Imp_MaxPenaltyRate">'[6]3.Readmission Scaling'!$A$46</definedName>
    <definedName name="RRIP_Imp_MaxReward">'[6]3.Readmission Scaling'!$C$16</definedName>
    <definedName name="RRIP_Imp_MaxRewardOverUnder">#REF!</definedName>
    <definedName name="RRIP_Imp_MaxRewardRate">'[6]3.Readmission Scaling'!$A$16</definedName>
    <definedName name="tableii">[4]tableii!$A$1:$E$76</definedName>
    <definedName name="test">#REF!</definedName>
    <definedName name="totpay17">[4]totpay17!$A$1:$HM$5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49" i="1" s="1"/>
</calcChain>
</file>

<file path=xl/sharedStrings.xml><?xml version="1.0" encoding="utf-8"?>
<sst xmlns="http://schemas.openxmlformats.org/spreadsheetml/2006/main" count="101" uniqueCount="59">
  <si>
    <t>HOSPITAL ID</t>
  </si>
  <si>
    <t>HOSPITAL NAME</t>
  </si>
  <si>
    <r>
      <t xml:space="preserve">FY 22 </t>
    </r>
    <r>
      <rPr>
        <b/>
        <sz val="11"/>
        <color rgb="FF000000"/>
        <rFont val="Arial"/>
        <family val="2"/>
      </rPr>
      <t>Preliminary</t>
    </r>
    <r>
      <rPr>
        <b/>
        <sz val="11"/>
        <color indexed="8"/>
        <rFont val="Arial"/>
        <family val="2"/>
      </rPr>
      <t xml:space="preserve"> Permanent Inpatient Revenue*</t>
    </r>
  </si>
  <si>
    <t>Revenue Adjustment Based on Improvement or Attainment</t>
  </si>
  <si>
    <t>RY23 RRIP  % Revenue Adjustment</t>
  </si>
  <si>
    <t>RY23 $ RRIP Revenue Adjustment</t>
  </si>
  <si>
    <t>RY23 PAI Improvement</t>
  </si>
  <si>
    <t>RY23 PAI % Adjustment</t>
  </si>
  <si>
    <t>RY23 PAI $ Adjustment</t>
  </si>
  <si>
    <t xml:space="preserve">Total RRIP &amp; PAI Revenue Adjustment </t>
  </si>
  <si>
    <t>MERITUS</t>
  </si>
  <si>
    <t>Imp</t>
  </si>
  <si>
    <t>UNIVERSITY OF MARYLAND</t>
  </si>
  <si>
    <t>PRINCE GEORGE</t>
  </si>
  <si>
    <t>HOLY CROSS</t>
  </si>
  <si>
    <t>FREDERICK MEMORIAL</t>
  </si>
  <si>
    <t>Att</t>
  </si>
  <si>
    <t>HARFORD</t>
  </si>
  <si>
    <t>MERCY</t>
  </si>
  <si>
    <t>JOHNS HOPKINS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</si>
  <si>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</si>
  <si>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</si>
  <si>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</si>
  <si>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</si>
  <si>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</si>
  <si>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</si>
  <si>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&amp; McCready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</si>
  <si>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</si>
  <si>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</si>
  <si>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</si>
  <si>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</si>
  <si>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</si>
  <si>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</si>
  <si>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</si>
  <si>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</si>
  <si>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</si>
  <si>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</si>
  <si>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</si>
  <si>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</si>
  <si>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</si>
  <si>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</si>
  <si>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</si>
  <si>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BWMC</t>
  </si>
  <si>
    <t>G.B.M.C.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</si>
  <si>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</si>
  <si>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</si>
  <si>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</si>
  <si>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</si>
  <si>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</si>
  <si>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</si>
  <si>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</si>
  <si>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</si>
  <si>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</si>
  <si>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</si>
  <si>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</si>
  <si>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</si>
  <si>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STATEWIDE</t>
  </si>
  <si>
    <t>Penalty</t>
  </si>
  <si>
    <t>Reward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</si>
</sst>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0" fontId="6" fillId="0" borderId="1" xfId="2" applyNumberFormat="1" applyFont="1" applyFill="1" applyBorder="1" applyAlignment="1" applyProtection="1"/>
    <xf numFmtId="164" fontId="6" fillId="0" borderId="1" xfId="1" applyNumberFormat="1" applyFont="1" applyFill="1" applyBorder="1" applyAlignment="1" applyProtection="1"/>
    <xf numFmtId="10" fontId="7" fillId="0" borderId="1" xfId="2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0" fontId="6" fillId="0" borderId="3" xfId="0" applyFont="1" applyBorder="1" applyAlignment="1">
      <alignment horizontal="left" wrapText="1"/>
    </xf>
    <xf numFmtId="0" fontId="7" fillId="0" borderId="0" xfId="0" applyFont="1"/>
    <xf numFmtId="44" fontId="7" fillId="0" borderId="0" xfId="1" applyFont="1"/>
    <xf numFmtId="164" fontId="7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\data\CRISP\casemix\SSIS\d201905a\PortalReports\All%20Hospital%20Reports\Readmissions%20Monthly%20Summary\RY21_IP_PSYCH_Readmissions_CY19-01%20to%20CY19-04%20created%202019-07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ollins\Downloads\Quality%20Program%20Modeling%20COVID%200421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Y%202023%20RRIP%20and%20Disparity%20Gap%20Revenue%20Adjustments%20w%20comb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9 Improve All Payers"/>
      <sheetName val="4a.CY2019 Improve Medicare FFS"/>
      <sheetName val="4b.CY2019 Improve Medicaid"/>
      <sheetName val="5.CY17 Readmit Rates"/>
      <sheetName val="6.CY18 Readmit Rates"/>
      <sheetName val="7. CY19 Readmit Attainment"/>
      <sheetName val="8. RY21 Revenue Scales"/>
      <sheetName val="9. RRIP 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B9">
            <v>0.01</v>
          </cell>
          <cell r="F9">
            <v>0.01</v>
          </cell>
        </row>
        <row r="10">
          <cell r="A10">
            <v>-0.14399999999999999</v>
          </cell>
          <cell r="E10">
            <v>8.9370407909332691E-2</v>
          </cell>
        </row>
        <row r="40">
          <cell r="A40">
            <v>0.17099999999999999</v>
          </cell>
          <cell r="B40">
            <v>-1.9999994281900323E-2</v>
          </cell>
          <cell r="E40">
            <v>0.1547495862711612</v>
          </cell>
          <cell r="F40">
            <v>-2.0000000000000011E-2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Model Summaries"/>
      <sheetName val="FY 2021 RRIP"/>
      <sheetName val="Sheet2"/>
      <sheetName val="RRIP Model 1"/>
      <sheetName val="RRIP Model 1 OOS"/>
      <sheetName val="RRIP Prelim Rev Adj M1"/>
      <sheetName val="Sheet1"/>
      <sheetName val="RRIP Model 2"/>
      <sheetName val="RRIP Model 2 OOS"/>
      <sheetName val="RRIP Prelim Rev Adj M2"/>
      <sheetName val="MHAC ---&gt;"/>
      <sheetName val="MHAC Model 1"/>
      <sheetName val=" MHAC Prelim Rev Adj M1"/>
      <sheetName val="MHAC Model 2"/>
      <sheetName val="MHAC Prelim Rev Adj M2"/>
      <sheetName val="QBR ----&gt;"/>
      <sheetName val="QBR Prelim CURRENT Scale"/>
      <sheetName val="QBR Prelim ADJUSTED Scale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C58">
            <v>0.02</v>
          </cell>
        </row>
        <row r="59">
          <cell r="C59">
            <v>-0.02</v>
          </cell>
        </row>
        <row r="61">
          <cell r="C61">
            <v>-4.5699999999999998E-2</v>
          </cell>
        </row>
        <row r="62">
          <cell r="C62">
            <v>-0.25569999999999998</v>
          </cell>
        </row>
        <row r="63">
          <cell r="C63">
            <v>0.1643</v>
          </cell>
        </row>
        <row r="64">
          <cell r="C64">
            <v>0.11269999999999999</v>
          </cell>
        </row>
        <row r="65">
          <cell r="C65">
            <v>9.1399999999999995E-2</v>
          </cell>
        </row>
        <row r="66">
          <cell r="C66">
            <v>0.13389999999999999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4">
          <cell r="B54">
            <v>0</v>
          </cell>
        </row>
        <row r="55">
          <cell r="B55">
            <v>-0.02</v>
          </cell>
        </row>
        <row r="56">
          <cell r="B56">
            <v>1</v>
          </cell>
        </row>
        <row r="57">
          <cell r="B57">
            <v>0.02</v>
          </cell>
        </row>
        <row r="58">
          <cell r="B58">
            <v>0.6</v>
          </cell>
        </row>
        <row r="59">
          <cell r="B59">
            <v>0.7</v>
          </cell>
        </row>
      </sheetData>
      <sheetData sheetId="14"/>
      <sheetData sheetId="15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  <row r="57">
          <cell r="B57">
            <v>0.59</v>
          </cell>
        </row>
        <row r="58">
          <cell r="B58">
            <v>0.69</v>
          </cell>
        </row>
      </sheetData>
      <sheetData sheetId="16"/>
      <sheetData sheetId="17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0.41</v>
          </cell>
        </row>
      </sheetData>
      <sheetData sheetId="18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1. CY2021 Improve All Payers"/>
      <sheetName val="2. CY21 Readmit Attainment"/>
      <sheetName val="3. RRIP Revenue Adjustments"/>
      <sheetName val="PAI -----&gt;"/>
      <sheetName val="4. Disparity Gap "/>
      <sheetName val="5. PAI Scale"/>
      <sheetName val="6. PAI revenue adjustments"/>
      <sheetName val="RRIP &amp; PAI"/>
    </sheetNames>
    <sheetDataSet>
      <sheetData sheetId="0"/>
      <sheetData sheetId="1"/>
      <sheetData sheetId="2"/>
      <sheetData sheetId="3">
        <row r="55">
          <cell r="C55">
            <v>0.02</v>
          </cell>
        </row>
        <row r="56">
          <cell r="C56">
            <v>-0.02</v>
          </cell>
        </row>
        <row r="58">
          <cell r="C58">
            <v>-4.5699999999999998E-2</v>
          </cell>
        </row>
        <row r="59">
          <cell r="C59">
            <v>-0.25569999999999998</v>
          </cell>
        </row>
        <row r="60">
          <cell r="C60">
            <v>0.1643</v>
          </cell>
        </row>
        <row r="61">
          <cell r="C61">
            <v>0.1148</v>
          </cell>
        </row>
        <row r="62">
          <cell r="C62">
            <v>9.1800000000000007E-2</v>
          </cell>
        </row>
        <row r="63">
          <cell r="C63">
            <v>0.13780000000000001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47EC-C73B-415E-A6D8-D57A67F026E6}">
  <dimension ref="A1:J51"/>
  <sheetViews>
    <sheetView tabSelected="1" workbookViewId="0">
      <selection activeCell="N46" sqref="N46"/>
    </sheetView>
  </sheetViews>
  <sheetFormatPr defaultRowHeight="14.5" x14ac:dyDescent="0.35"/>
  <cols>
    <col min="1" max="1" width="14.36328125" customWidth="1"/>
    <col min="2" max="2" width="18.26953125" customWidth="1"/>
    <col min="3" max="3" width="22.36328125" bestFit="1" customWidth="1"/>
    <col min="4" max="4" width="17.08984375" customWidth="1"/>
    <col min="5" max="5" width="14.90625" customWidth="1"/>
    <col min="6" max="6" width="22.7265625" customWidth="1"/>
    <col min="7" max="7" width="13.7265625" bestFit="1" customWidth="1"/>
    <col min="8" max="8" width="12.26953125" customWidth="1"/>
    <col min="9" max="9" width="20.90625" customWidth="1"/>
    <col min="10" max="10" width="24.1796875" customWidth="1"/>
  </cols>
  <sheetData>
    <row r="1" spans="1:10" ht="70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 t="s">
        <v>9</v>
      </c>
    </row>
    <row r="2" spans="1:10" ht="15.5" x14ac:dyDescent="0.35">
      <c r="A2" s="6">
        <v>210001</v>
      </c>
      <c r="B2" s="7" t="s">
        <v>10</v>
      </c>
      <c r="C2" s="8">
        <v>233209898.29280609</v>
      </c>
      <c r="D2" s="9" t="s">
        <v>11</v>
      </c>
      <c r="E2" s="10">
        <v>-1.5000006541780258E-3</v>
      </c>
      <c r="F2" s="11">
        <v>-349815</v>
      </c>
      <c r="G2" s="12">
        <v>-1.1003965245610647E-2</v>
      </c>
      <c r="H2" s="12">
        <v>0</v>
      </c>
      <c r="I2" s="13">
        <v>0</v>
      </c>
      <c r="J2" s="14">
        <f>F2+I2</f>
        <v>-349815</v>
      </c>
    </row>
    <row r="3" spans="1:10" ht="31" x14ac:dyDescent="0.35">
      <c r="A3" s="6">
        <v>210002</v>
      </c>
      <c r="B3" s="7" t="s">
        <v>12</v>
      </c>
      <c r="C3" s="8">
        <v>1169777419.1025653</v>
      </c>
      <c r="D3" s="9" t="s">
        <v>11</v>
      </c>
      <c r="E3" s="10">
        <v>1.5200000196311712E-2</v>
      </c>
      <c r="F3" s="11">
        <v>17780617</v>
      </c>
      <c r="G3" s="12">
        <v>-0.21090239838188785</v>
      </c>
      <c r="H3" s="12">
        <v>3.4680000000000002E-3</v>
      </c>
      <c r="I3" s="13">
        <v>4056788</v>
      </c>
      <c r="J3" s="14">
        <f>F3+I3</f>
        <v>21837405</v>
      </c>
    </row>
    <row r="4" spans="1:10" ht="31" x14ac:dyDescent="0.35">
      <c r="A4" s="6">
        <v>210003</v>
      </c>
      <c r="B4" s="7" t="s">
        <v>13</v>
      </c>
      <c r="C4" s="8">
        <v>272737060.9453848</v>
      </c>
      <c r="D4" s="9" t="s">
        <v>11</v>
      </c>
      <c r="E4" s="10">
        <v>1.3599999894193943E-2</v>
      </c>
      <c r="F4" s="11">
        <v>3709224</v>
      </c>
      <c r="G4" s="12">
        <v>4.8724108637032693E-3</v>
      </c>
      <c r="H4" s="12">
        <v>0</v>
      </c>
      <c r="I4" s="13">
        <v>0</v>
      </c>
      <c r="J4" s="14">
        <f t="shared" ref="J4:J44" si="0">F4+I4</f>
        <v>3709224</v>
      </c>
    </row>
    <row r="5" spans="1:10" ht="15.5" x14ac:dyDescent="0.35">
      <c r="A5" s="6">
        <v>210004</v>
      </c>
      <c r="B5" s="7" t="s">
        <v>14</v>
      </c>
      <c r="C5" s="8">
        <v>395179292.24487001</v>
      </c>
      <c r="D5" s="9" t="s">
        <v>11</v>
      </c>
      <c r="E5" s="10">
        <v>1.000001790972209E-4</v>
      </c>
      <c r="F5" s="11">
        <v>39518</v>
      </c>
      <c r="G5" s="12">
        <v>1.0465948597315977E-2</v>
      </c>
      <c r="H5" s="12">
        <v>0</v>
      </c>
      <c r="I5" s="13">
        <v>0</v>
      </c>
      <c r="J5" s="14">
        <f t="shared" si="0"/>
        <v>39518</v>
      </c>
    </row>
    <row r="6" spans="1:10" ht="31" x14ac:dyDescent="0.35">
      <c r="A6" s="6">
        <v>210005</v>
      </c>
      <c r="B6" s="7" t="s">
        <v>15</v>
      </c>
      <c r="C6" s="8">
        <v>245875328.80849966</v>
      </c>
      <c r="D6" s="9" t="s">
        <v>16</v>
      </c>
      <c r="E6" s="10">
        <v>0</v>
      </c>
      <c r="F6" s="11">
        <v>0</v>
      </c>
      <c r="G6" s="12">
        <v>-1.8597118365591969E-2</v>
      </c>
      <c r="H6" s="12">
        <v>0</v>
      </c>
      <c r="I6" s="13">
        <v>0</v>
      </c>
      <c r="J6" s="14">
        <f t="shared" si="0"/>
        <v>0</v>
      </c>
    </row>
    <row r="7" spans="1:10" ht="15.5" x14ac:dyDescent="0.35">
      <c r="A7" s="6">
        <v>210006</v>
      </c>
      <c r="B7" s="7" t="s">
        <v>17</v>
      </c>
      <c r="C7" s="8">
        <v>67709798.545058176</v>
      </c>
      <c r="D7" s="9" t="s">
        <v>11</v>
      </c>
      <c r="E7" s="10">
        <v>-8.3999954544468416E-3</v>
      </c>
      <c r="F7" s="11">
        <v>-568762</v>
      </c>
      <c r="G7" s="12">
        <v>5.4251714155898245E-2</v>
      </c>
      <c r="H7" s="12">
        <v>0</v>
      </c>
      <c r="I7" s="13">
        <v>0</v>
      </c>
      <c r="J7" s="14">
        <f t="shared" si="0"/>
        <v>-568762</v>
      </c>
    </row>
    <row r="8" spans="1:10" ht="15.5" x14ac:dyDescent="0.35">
      <c r="A8" s="6">
        <v>210008</v>
      </c>
      <c r="B8" s="7" t="s">
        <v>18</v>
      </c>
      <c r="C8" s="8">
        <v>231085559.56053197</v>
      </c>
      <c r="D8" s="9" t="s">
        <v>11</v>
      </c>
      <c r="E8" s="10">
        <v>-3.400000421896511E-3</v>
      </c>
      <c r="F8" s="11">
        <v>-785691</v>
      </c>
      <c r="G8" s="12">
        <v>0.53668469279060171</v>
      </c>
      <c r="H8" s="12">
        <v>0</v>
      </c>
      <c r="I8" s="13">
        <v>0</v>
      </c>
      <c r="J8" s="14">
        <f t="shared" si="0"/>
        <v>-785691</v>
      </c>
    </row>
    <row r="9" spans="1:10" ht="31" x14ac:dyDescent="0.35">
      <c r="A9" s="6">
        <v>210009</v>
      </c>
      <c r="B9" s="7" t="s">
        <v>19</v>
      </c>
      <c r="C9" s="8">
        <v>1689351200.3065054</v>
      </c>
      <c r="D9" s="9" t="s">
        <v>11</v>
      </c>
      <c r="E9" s="10">
        <v>7.8999997144339248E-3</v>
      </c>
      <c r="F9" s="11">
        <v>13345874</v>
      </c>
      <c r="G9" s="12">
        <v>0.13266226953316163</v>
      </c>
      <c r="H9" s="12">
        <v>0</v>
      </c>
      <c r="I9" s="13">
        <v>0</v>
      </c>
      <c r="J9" s="14">
        <f t="shared" si="0"/>
        <v>13345874</v>
      </c>
    </row>
    <row r="10" spans="1:10" ht="15.5" x14ac:dyDescent="0.35">
      <c r="A10" s="6">
        <v>210011</v>
      </c>
      <c r="B10" s="7" t="s">
        <v>20</v>
      </c>
      <c r="C10" s="8">
        <v>243049519.64796227</v>
      </c>
      <c r="D10" s="9" t="s">
        <v>11</v>
      </c>
      <c r="E10" s="10">
        <v>4.3000002695490298E-3</v>
      </c>
      <c r="F10" s="11">
        <v>1045113</v>
      </c>
      <c r="G10" s="12">
        <v>-0.11056538025371598</v>
      </c>
      <c r="H10" s="12">
        <v>0</v>
      </c>
      <c r="I10" s="13">
        <v>0</v>
      </c>
      <c r="J10" s="14">
        <f t="shared" si="0"/>
        <v>1045113</v>
      </c>
    </row>
    <row r="11" spans="1:10" ht="15.5" x14ac:dyDescent="0.35">
      <c r="A11" s="6">
        <v>210012</v>
      </c>
      <c r="B11" s="7" t="s">
        <v>21</v>
      </c>
      <c r="C11" s="8">
        <v>499177175.30070233</v>
      </c>
      <c r="D11" s="9" t="s">
        <v>11</v>
      </c>
      <c r="E11" s="10">
        <v>2.799999818016586E-3</v>
      </c>
      <c r="F11" s="11">
        <v>1397696</v>
      </c>
      <c r="G11" s="12">
        <v>3.2160945064389601E-2</v>
      </c>
      <c r="H11" s="12">
        <v>0</v>
      </c>
      <c r="I11" s="13">
        <v>0</v>
      </c>
      <c r="J11" s="14">
        <f t="shared" si="0"/>
        <v>1397696</v>
      </c>
    </row>
    <row r="12" spans="1:10" ht="31" x14ac:dyDescent="0.35">
      <c r="A12" s="6">
        <v>210015</v>
      </c>
      <c r="B12" s="7" t="s">
        <v>22</v>
      </c>
      <c r="C12" s="8">
        <v>325444692.32110155</v>
      </c>
      <c r="D12" s="9" t="s">
        <v>11</v>
      </c>
      <c r="E12" s="10">
        <v>1.0600000803197378E-2</v>
      </c>
      <c r="F12" s="11">
        <v>3449714</v>
      </c>
      <c r="G12" s="12">
        <v>-0.37167034985342629</v>
      </c>
      <c r="H12" s="12">
        <v>5.0000000000000001E-3</v>
      </c>
      <c r="I12" s="13">
        <v>1627223</v>
      </c>
      <c r="J12" s="14">
        <f t="shared" si="0"/>
        <v>5076937</v>
      </c>
    </row>
    <row r="13" spans="1:10" ht="31" x14ac:dyDescent="0.35">
      <c r="A13" s="6">
        <v>210016</v>
      </c>
      <c r="B13" s="7" t="s">
        <v>23</v>
      </c>
      <c r="C13" s="8">
        <v>206054276.81773111</v>
      </c>
      <c r="D13" s="9" t="s">
        <v>11</v>
      </c>
      <c r="E13" s="10">
        <v>-7.4999996305197617E-3</v>
      </c>
      <c r="F13" s="11">
        <v>-1545407</v>
      </c>
      <c r="G13" s="12">
        <v>0.36016091561074659</v>
      </c>
      <c r="H13" s="12">
        <v>0</v>
      </c>
      <c r="I13" s="13">
        <v>0</v>
      </c>
      <c r="J13" s="14">
        <f t="shared" si="0"/>
        <v>-1545407</v>
      </c>
    </row>
    <row r="14" spans="1:10" ht="31" x14ac:dyDescent="0.35">
      <c r="A14" s="6">
        <v>210017</v>
      </c>
      <c r="B14" s="7" t="s">
        <v>24</v>
      </c>
      <c r="C14" s="8">
        <v>22448741.860533666</v>
      </c>
      <c r="D14" s="9" t="s">
        <v>16</v>
      </c>
      <c r="E14" s="10">
        <v>2.0000007251601344E-2</v>
      </c>
      <c r="F14" s="11">
        <v>448975</v>
      </c>
      <c r="G14" s="12">
        <v>0.22963742374108631</v>
      </c>
      <c r="H14" s="12">
        <v>0</v>
      </c>
      <c r="I14" s="13">
        <v>0</v>
      </c>
      <c r="J14" s="14">
        <f t="shared" si="0"/>
        <v>448975</v>
      </c>
    </row>
    <row r="15" spans="1:10" ht="31" x14ac:dyDescent="0.35">
      <c r="A15" s="6">
        <v>210018</v>
      </c>
      <c r="B15" s="7" t="s">
        <v>25</v>
      </c>
      <c r="C15" s="8">
        <v>86911104.151931316</v>
      </c>
      <c r="D15" s="9" t="s">
        <v>11</v>
      </c>
      <c r="E15" s="10">
        <v>9.6000046040314781E-3</v>
      </c>
      <c r="F15" s="11">
        <v>834347</v>
      </c>
      <c r="G15" s="12">
        <v>-0.20773727816502496</v>
      </c>
      <c r="H15" s="12">
        <v>3.4090000000000001E-3</v>
      </c>
      <c r="I15" s="13">
        <v>296280</v>
      </c>
      <c r="J15" s="14">
        <f t="shared" si="0"/>
        <v>1130627</v>
      </c>
    </row>
    <row r="16" spans="1:10" ht="31" x14ac:dyDescent="0.35">
      <c r="A16" s="6">
        <v>210019</v>
      </c>
      <c r="B16" s="15" t="s">
        <v>26</v>
      </c>
      <c r="C16" s="8">
        <v>273261892.18496162</v>
      </c>
      <c r="D16" s="9" t="s">
        <v>16</v>
      </c>
      <c r="E16" s="10">
        <v>4.5000017754677352E-3</v>
      </c>
      <c r="F16" s="11">
        <v>1229679</v>
      </c>
      <c r="G16" s="12">
        <v>0.28784478120248558</v>
      </c>
      <c r="H16" s="12">
        <v>0</v>
      </c>
      <c r="I16" s="13">
        <v>0</v>
      </c>
      <c r="J16" s="14">
        <f t="shared" si="0"/>
        <v>1229679</v>
      </c>
    </row>
    <row r="17" spans="1:10" ht="15.5" x14ac:dyDescent="0.35">
      <c r="A17" s="6">
        <v>210022</v>
      </c>
      <c r="B17" s="7" t="s">
        <v>27</v>
      </c>
      <c r="C17" s="8">
        <v>234289464.42853409</v>
      </c>
      <c r="D17" s="9" t="s">
        <v>11</v>
      </c>
      <c r="E17" s="10">
        <v>4.1000008359019079E-3</v>
      </c>
      <c r="F17" s="11">
        <v>960587</v>
      </c>
      <c r="G17" s="12">
        <v>-0.19932987049230944</v>
      </c>
      <c r="H17" s="12">
        <v>3.2520000000000001E-3</v>
      </c>
      <c r="I17" s="13">
        <v>761909</v>
      </c>
      <c r="J17" s="14">
        <f t="shared" si="0"/>
        <v>1722496</v>
      </c>
    </row>
    <row r="18" spans="1:10" ht="15.5" x14ac:dyDescent="0.35">
      <c r="A18" s="6">
        <v>210023</v>
      </c>
      <c r="B18" s="7" t="s">
        <v>28</v>
      </c>
      <c r="C18" s="8">
        <v>378319646.6993916</v>
      </c>
      <c r="D18" s="9" t="s">
        <v>11</v>
      </c>
      <c r="E18" s="10">
        <v>-8.9000003816228322E-3</v>
      </c>
      <c r="F18" s="11">
        <v>-3367045</v>
      </c>
      <c r="G18" s="12">
        <v>4.5756434661174739E-2</v>
      </c>
      <c r="H18" s="12">
        <v>0</v>
      </c>
      <c r="I18" s="13">
        <v>0</v>
      </c>
      <c r="J18" s="14">
        <f t="shared" si="0"/>
        <v>-3367045</v>
      </c>
    </row>
    <row r="19" spans="1:10" ht="31" x14ac:dyDescent="0.35">
      <c r="A19" s="6">
        <v>210024</v>
      </c>
      <c r="B19" s="7" t="s">
        <v>29</v>
      </c>
      <c r="C19" s="8">
        <v>274240267.41213882</v>
      </c>
      <c r="D19" s="9" t="s">
        <v>11</v>
      </c>
      <c r="E19" s="10">
        <v>-3.7999999410512262E-3</v>
      </c>
      <c r="F19" s="11">
        <v>-1042113</v>
      </c>
      <c r="G19" s="12">
        <v>9.842695724022521E-3</v>
      </c>
      <c r="H19" s="12">
        <v>0</v>
      </c>
      <c r="I19" s="13">
        <v>0</v>
      </c>
      <c r="J19" s="14">
        <f t="shared" si="0"/>
        <v>-1042113</v>
      </c>
    </row>
    <row r="20" spans="1:10" ht="62" x14ac:dyDescent="0.35">
      <c r="A20" s="6">
        <v>210027</v>
      </c>
      <c r="B20" s="7" t="s">
        <v>30</v>
      </c>
      <c r="C20" s="8">
        <v>177776317.14814913</v>
      </c>
      <c r="D20" s="9" t="s">
        <v>11</v>
      </c>
      <c r="E20" s="10">
        <v>1.1899999020887723E-2</v>
      </c>
      <c r="F20" s="11">
        <v>2115538</v>
      </c>
      <c r="G20" s="12">
        <v>0.10531805664521476</v>
      </c>
      <c r="H20" s="12">
        <v>0</v>
      </c>
      <c r="I20" s="13">
        <v>0</v>
      </c>
      <c r="J20" s="14">
        <f t="shared" si="0"/>
        <v>2115538</v>
      </c>
    </row>
    <row r="21" spans="1:10" ht="15.5" x14ac:dyDescent="0.35">
      <c r="A21" s="6">
        <v>210028</v>
      </c>
      <c r="B21" s="7" t="s">
        <v>31</v>
      </c>
      <c r="C21" s="8">
        <v>91631804.258244663</v>
      </c>
      <c r="D21" s="9" t="s">
        <v>11</v>
      </c>
      <c r="E21" s="10">
        <v>-6.7999970648175501E-3</v>
      </c>
      <c r="F21" s="11">
        <v>-623096</v>
      </c>
      <c r="G21" s="12">
        <v>0.1605184536872537</v>
      </c>
      <c r="H21" s="12">
        <v>0</v>
      </c>
      <c r="I21" s="13">
        <v>0</v>
      </c>
      <c r="J21" s="14">
        <f t="shared" si="0"/>
        <v>-623096</v>
      </c>
    </row>
    <row r="22" spans="1:10" ht="46.5" x14ac:dyDescent="0.35">
      <c r="A22" s="6">
        <v>210029</v>
      </c>
      <c r="B22" s="7" t="s">
        <v>32</v>
      </c>
      <c r="C22" s="8">
        <v>446329672.23355418</v>
      </c>
      <c r="D22" s="9" t="s">
        <v>11</v>
      </c>
      <c r="E22" s="10">
        <v>5.5999996314206437E-3</v>
      </c>
      <c r="F22" s="11">
        <v>2499446</v>
      </c>
      <c r="G22" s="12">
        <v>-7.3684071069654244E-2</v>
      </c>
      <c r="H22" s="12">
        <v>0</v>
      </c>
      <c r="I22" s="13">
        <v>0</v>
      </c>
      <c r="J22" s="14">
        <f t="shared" si="0"/>
        <v>2499446</v>
      </c>
    </row>
    <row r="23" spans="1:10" ht="15.5" x14ac:dyDescent="0.35">
      <c r="A23" s="6">
        <v>210030</v>
      </c>
      <c r="B23" s="7" t="s">
        <v>33</v>
      </c>
      <c r="C23" s="8">
        <v>12799737.023223758</v>
      </c>
      <c r="D23" s="9" t="s">
        <v>16</v>
      </c>
      <c r="E23" s="10">
        <v>2.0000020276629463E-2</v>
      </c>
      <c r="F23" s="11">
        <v>255995</v>
      </c>
      <c r="G23" s="12">
        <v>3.398919965191971E-2</v>
      </c>
      <c r="H23" s="12">
        <v>0</v>
      </c>
      <c r="I23" s="13">
        <v>0</v>
      </c>
      <c r="J23" s="14">
        <f t="shared" si="0"/>
        <v>255995</v>
      </c>
    </row>
    <row r="24" spans="1:10" ht="46.5" x14ac:dyDescent="0.35">
      <c r="A24" s="6">
        <v>210032</v>
      </c>
      <c r="B24" s="7" t="s">
        <v>34</v>
      </c>
      <c r="C24" s="8">
        <v>74867815.898296461</v>
      </c>
      <c r="D24" s="9" t="s">
        <v>11</v>
      </c>
      <c r="E24" s="10">
        <v>-1.4000007712577729E-3</v>
      </c>
      <c r="F24" s="11">
        <v>-104815</v>
      </c>
      <c r="G24" s="12">
        <v>0.11927659190584805</v>
      </c>
      <c r="H24" s="12">
        <v>0</v>
      </c>
      <c r="I24" s="13">
        <v>0</v>
      </c>
      <c r="J24" s="14">
        <f t="shared" si="0"/>
        <v>-104815</v>
      </c>
    </row>
    <row r="25" spans="1:10" ht="31" x14ac:dyDescent="0.35">
      <c r="A25" s="6">
        <v>210033</v>
      </c>
      <c r="B25" s="7" t="s">
        <v>35</v>
      </c>
      <c r="C25" s="8">
        <v>146579134.30840614</v>
      </c>
      <c r="D25" s="9" t="s">
        <v>11</v>
      </c>
      <c r="E25" s="10">
        <v>9.1999997568730594E-3</v>
      </c>
      <c r="F25" s="11">
        <v>1348528</v>
      </c>
      <c r="G25" s="12">
        <v>-0.21627677816347624</v>
      </c>
      <c r="H25" s="12">
        <v>3.568E-3</v>
      </c>
      <c r="I25" s="13">
        <v>522994</v>
      </c>
      <c r="J25" s="14">
        <f t="shared" si="0"/>
        <v>1871522</v>
      </c>
    </row>
    <row r="26" spans="1:10" ht="15.5" x14ac:dyDescent="0.35">
      <c r="A26" s="6">
        <v>210034</v>
      </c>
      <c r="B26" s="7" t="s">
        <v>36</v>
      </c>
      <c r="C26" s="8">
        <v>130460757.98273204</v>
      </c>
      <c r="D26" s="9" t="s">
        <v>11</v>
      </c>
      <c r="E26" s="10">
        <v>6.9999976553936291E-3</v>
      </c>
      <c r="F26" s="11">
        <v>913225</v>
      </c>
      <c r="G26" s="12">
        <v>0.1070612304997951</v>
      </c>
      <c r="H26" s="12">
        <v>0</v>
      </c>
      <c r="I26" s="13">
        <v>0</v>
      </c>
      <c r="J26" s="14">
        <f t="shared" si="0"/>
        <v>913225</v>
      </c>
    </row>
    <row r="27" spans="1:10" ht="31" x14ac:dyDescent="0.35">
      <c r="A27" s="6">
        <v>210035</v>
      </c>
      <c r="B27" s="7" t="s">
        <v>37</v>
      </c>
      <c r="C27" s="8">
        <v>95179409.927647993</v>
      </c>
      <c r="D27" s="9" t="s">
        <v>11</v>
      </c>
      <c r="E27" s="10">
        <v>9.9999569310580609E-4</v>
      </c>
      <c r="F27" s="11">
        <v>95179</v>
      </c>
      <c r="G27" s="12">
        <v>-3.9734900335020695E-2</v>
      </c>
      <c r="H27" s="12">
        <v>0</v>
      </c>
      <c r="I27" s="13">
        <v>0</v>
      </c>
      <c r="J27" s="14">
        <f t="shared" si="0"/>
        <v>95179</v>
      </c>
    </row>
    <row r="28" spans="1:10" ht="15.5" x14ac:dyDescent="0.35">
      <c r="A28" s="6">
        <v>210037</v>
      </c>
      <c r="B28" s="7" t="s">
        <v>38</v>
      </c>
      <c r="C28" s="8">
        <v>117255633.45625928</v>
      </c>
      <c r="D28" s="9" t="s">
        <v>16</v>
      </c>
      <c r="E28" s="10">
        <v>1.1000000272747218E-2</v>
      </c>
      <c r="F28" s="11">
        <v>1289812</v>
      </c>
      <c r="G28" s="12">
        <v>-1.1261188276978418E-2</v>
      </c>
      <c r="H28" s="12">
        <v>0</v>
      </c>
      <c r="I28" s="13">
        <v>0</v>
      </c>
      <c r="J28" s="14">
        <f t="shared" si="0"/>
        <v>1289812</v>
      </c>
    </row>
    <row r="29" spans="1:10" ht="31" x14ac:dyDescent="0.35">
      <c r="A29" s="6">
        <v>210038</v>
      </c>
      <c r="B29" s="7" t="s">
        <v>39</v>
      </c>
      <c r="C29" s="8">
        <v>128795219.33140594</v>
      </c>
      <c r="D29" s="9" t="s">
        <v>11</v>
      </c>
      <c r="E29" s="10">
        <v>1.999999699811747E-2</v>
      </c>
      <c r="F29" s="11">
        <v>2575904</v>
      </c>
      <c r="G29" s="12">
        <v>0.29347343607561216</v>
      </c>
      <c r="H29" s="12">
        <v>0</v>
      </c>
      <c r="I29" s="13">
        <v>0</v>
      </c>
      <c r="J29" s="14">
        <f t="shared" si="0"/>
        <v>2575904</v>
      </c>
    </row>
    <row r="30" spans="1:10" ht="15.5" x14ac:dyDescent="0.35">
      <c r="A30" s="6">
        <v>210039</v>
      </c>
      <c r="B30" s="7" t="s">
        <v>40</v>
      </c>
      <c r="C30" s="8">
        <v>82050333.022346303</v>
      </c>
      <c r="D30" s="9" t="s">
        <v>11</v>
      </c>
      <c r="E30" s="10">
        <v>-7.3999943404816828E-3</v>
      </c>
      <c r="F30" s="11">
        <v>-607172</v>
      </c>
      <c r="G30" s="12">
        <v>0.26811199032341504</v>
      </c>
      <c r="H30" s="12">
        <v>0</v>
      </c>
      <c r="I30" s="13">
        <v>0</v>
      </c>
      <c r="J30" s="14">
        <f t="shared" si="0"/>
        <v>-607172</v>
      </c>
    </row>
    <row r="31" spans="1:10" ht="15.5" x14ac:dyDescent="0.35">
      <c r="A31" s="6">
        <v>210040</v>
      </c>
      <c r="B31" s="7" t="s">
        <v>41</v>
      </c>
      <c r="C31" s="8">
        <v>151174669.60064766</v>
      </c>
      <c r="D31" s="9" t="s">
        <v>11</v>
      </c>
      <c r="E31" s="10">
        <v>3.4000008159951549E-3</v>
      </c>
      <c r="F31" s="11">
        <v>513994</v>
      </c>
      <c r="G31" s="12">
        <v>-0.35799145888514594</v>
      </c>
      <c r="H31" s="12">
        <v>5.0000000000000001E-3</v>
      </c>
      <c r="I31" s="13">
        <v>755873</v>
      </c>
      <c r="J31" s="14">
        <f t="shared" si="0"/>
        <v>1269867</v>
      </c>
    </row>
    <row r="32" spans="1:10" ht="15.5" x14ac:dyDescent="0.35">
      <c r="A32" s="6">
        <v>210043</v>
      </c>
      <c r="B32" s="7" t="s">
        <v>42</v>
      </c>
      <c r="C32" s="8">
        <v>310629291.55806202</v>
      </c>
      <c r="D32" s="9" t="s">
        <v>11</v>
      </c>
      <c r="E32" s="10">
        <v>4.0000091226675299E-4</v>
      </c>
      <c r="F32" s="11">
        <v>124252</v>
      </c>
      <c r="G32" s="12">
        <v>5.9848507698438524E-2</v>
      </c>
      <c r="H32" s="12">
        <v>0</v>
      </c>
      <c r="I32" s="13">
        <v>0</v>
      </c>
      <c r="J32" s="14">
        <f t="shared" si="0"/>
        <v>124252</v>
      </c>
    </row>
    <row r="33" spans="1:10" ht="15.5" x14ac:dyDescent="0.35">
      <c r="A33" s="6">
        <v>210044</v>
      </c>
      <c r="B33" s="7" t="s">
        <v>43</v>
      </c>
      <c r="C33" s="8">
        <v>234417802.74342716</v>
      </c>
      <c r="D33" s="9" t="s">
        <v>16</v>
      </c>
      <c r="E33" s="10">
        <v>1.3200000016153899E-2</v>
      </c>
      <c r="F33" s="11">
        <v>3094315</v>
      </c>
      <c r="G33" s="12">
        <v>-4.0767101604857525E-2</v>
      </c>
      <c r="H33" s="12">
        <v>0</v>
      </c>
      <c r="I33" s="13">
        <v>0</v>
      </c>
      <c r="J33" s="14">
        <f t="shared" si="0"/>
        <v>3094315</v>
      </c>
    </row>
    <row r="34" spans="1:10" ht="31" x14ac:dyDescent="0.35">
      <c r="A34" s="6">
        <v>210048</v>
      </c>
      <c r="B34" s="7" t="s">
        <v>44</v>
      </c>
      <c r="C34" s="8">
        <v>211409027.60942188</v>
      </c>
      <c r="D34" s="9" t="s">
        <v>11</v>
      </c>
      <c r="E34" s="10">
        <v>1.0000045995697965E-4</v>
      </c>
      <c r="F34" s="11">
        <v>21141</v>
      </c>
      <c r="G34" s="12">
        <v>3.8339170864032601E-2</v>
      </c>
      <c r="H34" s="12">
        <v>0</v>
      </c>
      <c r="I34" s="13">
        <v>0</v>
      </c>
      <c r="J34" s="14">
        <f t="shared" si="0"/>
        <v>21141</v>
      </c>
    </row>
    <row r="35" spans="1:10" ht="46.5" x14ac:dyDescent="0.35">
      <c r="A35" s="6">
        <v>210049</v>
      </c>
      <c r="B35" s="7" t="s">
        <v>45</v>
      </c>
      <c r="C35" s="8">
        <v>189719193.58650389</v>
      </c>
      <c r="D35" s="9" t="s">
        <v>11</v>
      </c>
      <c r="E35" s="10">
        <v>4.0000170022543502E-4</v>
      </c>
      <c r="F35" s="11">
        <v>75888</v>
      </c>
      <c r="G35" s="12">
        <v>0.41112683052840659</v>
      </c>
      <c r="H35" s="12">
        <v>0</v>
      </c>
      <c r="I35" s="13">
        <v>0</v>
      </c>
      <c r="J35" s="14">
        <f t="shared" si="0"/>
        <v>75888</v>
      </c>
    </row>
    <row r="36" spans="1:10" ht="31" x14ac:dyDescent="0.35">
      <c r="A36" s="6">
        <v>210051</v>
      </c>
      <c r="B36" s="7" t="s">
        <v>46</v>
      </c>
      <c r="C36" s="8">
        <v>180962137.96314165</v>
      </c>
      <c r="D36" s="9" t="s">
        <v>11</v>
      </c>
      <c r="E36" s="10">
        <v>1.7000020195531689E-3</v>
      </c>
      <c r="F36" s="11">
        <v>307636</v>
      </c>
      <c r="G36" s="12">
        <v>0.14419962585903257</v>
      </c>
      <c r="H36" s="12">
        <v>0</v>
      </c>
      <c r="I36" s="13">
        <v>0</v>
      </c>
      <c r="J36" s="14">
        <f t="shared" si="0"/>
        <v>307636</v>
      </c>
    </row>
    <row r="37" spans="1:10" ht="31" x14ac:dyDescent="0.35">
      <c r="A37" s="6">
        <v>210056</v>
      </c>
      <c r="B37" s="7" t="s">
        <v>47</v>
      </c>
      <c r="C37" s="8">
        <v>185901046</v>
      </c>
      <c r="D37" s="9" t="s">
        <v>11</v>
      </c>
      <c r="E37" s="10">
        <v>5.3000024539937227E-3</v>
      </c>
      <c r="F37" s="11">
        <v>985276</v>
      </c>
      <c r="G37" s="12">
        <v>0.55005499365845378</v>
      </c>
      <c r="H37" s="12">
        <v>0</v>
      </c>
      <c r="I37" s="13">
        <v>0</v>
      </c>
      <c r="J37" s="14">
        <f t="shared" si="0"/>
        <v>985276</v>
      </c>
    </row>
    <row r="38" spans="1:10" ht="15.5" x14ac:dyDescent="0.35">
      <c r="A38" s="6">
        <v>210057</v>
      </c>
      <c r="B38" s="7" t="s">
        <v>48</v>
      </c>
      <c r="C38" s="8">
        <v>317446406.37621063</v>
      </c>
      <c r="D38" s="9" t="s">
        <v>16</v>
      </c>
      <c r="E38" s="10">
        <v>3.5999998016850812E-3</v>
      </c>
      <c r="F38" s="11">
        <v>1142807</v>
      </c>
      <c r="G38" s="12">
        <v>-0.3973328819837576</v>
      </c>
      <c r="H38" s="12">
        <v>5.0000000000000001E-3</v>
      </c>
      <c r="I38" s="13">
        <v>1587232</v>
      </c>
      <c r="J38" s="14">
        <f t="shared" si="0"/>
        <v>2730039</v>
      </c>
    </row>
    <row r="39" spans="1:10" ht="31" x14ac:dyDescent="0.35">
      <c r="A39" s="6">
        <v>210058</v>
      </c>
      <c r="B39" s="7" t="s">
        <v>49</v>
      </c>
      <c r="C39" s="8">
        <v>76544370.742892802</v>
      </c>
      <c r="D39" s="9" t="s">
        <v>16</v>
      </c>
      <c r="E39" s="10">
        <v>4.3000026887092934E-3</v>
      </c>
      <c r="F39" s="11">
        <v>329141</v>
      </c>
      <c r="G39" s="12">
        <v>0.23886084686192133</v>
      </c>
      <c r="H39" s="12">
        <v>0</v>
      </c>
      <c r="I39" s="13">
        <v>0</v>
      </c>
      <c r="J39" s="14">
        <f t="shared" si="0"/>
        <v>329141</v>
      </c>
    </row>
    <row r="40" spans="1:10" ht="31" x14ac:dyDescent="0.35">
      <c r="A40" s="6">
        <v>210060</v>
      </c>
      <c r="B40" s="7" t="s">
        <v>50</v>
      </c>
      <c r="C40" s="8">
        <v>29662990.1900758</v>
      </c>
      <c r="D40" s="9" t="s">
        <v>11</v>
      </c>
      <c r="E40" s="10">
        <v>-1.0600010247962009E-2</v>
      </c>
      <c r="F40" s="11">
        <v>-314428</v>
      </c>
      <c r="G40" s="12">
        <v>0.22739744502679815</v>
      </c>
      <c r="H40" s="12">
        <v>0</v>
      </c>
      <c r="I40" s="13">
        <v>0</v>
      </c>
      <c r="J40" s="14">
        <f t="shared" si="0"/>
        <v>-314428</v>
      </c>
    </row>
    <row r="41" spans="1:10" ht="31" x14ac:dyDescent="0.35">
      <c r="A41" s="6">
        <v>210061</v>
      </c>
      <c r="B41" s="7" t="s">
        <v>51</v>
      </c>
      <c r="C41" s="8">
        <v>44449448.916606866</v>
      </c>
      <c r="D41" s="9" t="s">
        <v>16</v>
      </c>
      <c r="E41" s="10">
        <v>2.300006017887977E-3</v>
      </c>
      <c r="F41" s="11">
        <v>102234</v>
      </c>
      <c r="G41" s="12">
        <v>9.4039699719685288E-2</v>
      </c>
      <c r="H41" s="12">
        <v>0</v>
      </c>
      <c r="I41" s="13">
        <v>0</v>
      </c>
      <c r="J41" s="14">
        <f t="shared" si="0"/>
        <v>102234</v>
      </c>
    </row>
    <row r="42" spans="1:10" ht="31" x14ac:dyDescent="0.35">
      <c r="A42" s="6">
        <v>210062</v>
      </c>
      <c r="B42" s="7" t="s">
        <v>52</v>
      </c>
      <c r="C42" s="8">
        <v>189090938.60508713</v>
      </c>
      <c r="D42" s="9" t="s">
        <v>11</v>
      </c>
      <c r="E42" s="10">
        <v>2.8000019668089795E-3</v>
      </c>
      <c r="F42" s="11">
        <v>529455</v>
      </c>
      <c r="G42" s="12">
        <v>4.2996792708841935E-2</v>
      </c>
      <c r="H42" s="12">
        <v>0</v>
      </c>
      <c r="I42" s="13">
        <v>0</v>
      </c>
      <c r="J42" s="14">
        <f t="shared" si="0"/>
        <v>529455</v>
      </c>
    </row>
    <row r="43" spans="1:10" ht="15.5" x14ac:dyDescent="0.35">
      <c r="A43" s="6">
        <v>210063</v>
      </c>
      <c r="B43" s="7" t="s">
        <v>53</v>
      </c>
      <c r="C43" s="8">
        <v>267964845.88307279</v>
      </c>
      <c r="D43" s="9" t="s">
        <v>16</v>
      </c>
      <c r="E43" s="10">
        <v>4.5999989138047793E-3</v>
      </c>
      <c r="F43" s="11">
        <v>1232638</v>
      </c>
      <c r="G43" s="12">
        <v>-9.8195142815113434E-2</v>
      </c>
      <c r="H43" s="12">
        <v>0</v>
      </c>
      <c r="I43" s="13">
        <v>0</v>
      </c>
      <c r="J43" s="14">
        <f t="shared" si="0"/>
        <v>1232638</v>
      </c>
    </row>
    <row r="44" spans="1:10" ht="15.5" x14ac:dyDescent="0.35">
      <c r="A44" s="6">
        <v>210064</v>
      </c>
      <c r="B44" s="7" t="s">
        <v>54</v>
      </c>
      <c r="C44" s="8">
        <v>63642884</v>
      </c>
      <c r="D44" s="9" t="s">
        <v>11</v>
      </c>
      <c r="E44" s="10">
        <v>6.6999949279482685E-3</v>
      </c>
      <c r="F44" s="11">
        <v>426407</v>
      </c>
      <c r="G44" s="12">
        <v>-0.18435582688628271</v>
      </c>
      <c r="H44" s="12">
        <v>2.9719999999999998E-3</v>
      </c>
      <c r="I44" s="13">
        <v>189147</v>
      </c>
      <c r="J44" s="14">
        <f t="shared" si="0"/>
        <v>615554</v>
      </c>
    </row>
    <row r="45" spans="1:10" ht="31" x14ac:dyDescent="0.35">
      <c r="A45" s="6">
        <v>210065</v>
      </c>
      <c r="B45" s="7" t="s">
        <v>55</v>
      </c>
      <c r="C45" s="8">
        <v>74788277.035090461</v>
      </c>
      <c r="D45" s="9" t="s">
        <v>11</v>
      </c>
      <c r="E45" s="10">
        <v>9.9999629574177348E-4</v>
      </c>
      <c r="F45" s="11">
        <v>74788</v>
      </c>
      <c r="G45" s="12">
        <v>-0.23847598871669962</v>
      </c>
      <c r="H45" s="12">
        <v>3.9830000000000004E-3</v>
      </c>
      <c r="I45" s="13">
        <v>297882</v>
      </c>
      <c r="J45" s="14">
        <f>F45+I45</f>
        <v>372670</v>
      </c>
    </row>
    <row r="49" spans="1:10" ht="15.5" x14ac:dyDescent="0.35">
      <c r="A49" s="16" t="s">
        <v>56</v>
      </c>
      <c r="B49" s="16"/>
      <c r="C49" s="17">
        <v>10879651504.031719</v>
      </c>
      <c r="D49" s="16"/>
      <c r="E49" s="16"/>
      <c r="F49" s="17">
        <v>54986599</v>
      </c>
      <c r="G49" s="16"/>
      <c r="H49" s="16"/>
      <c r="I49" s="17">
        <v>10095328</v>
      </c>
      <c r="J49" s="18">
        <f>SUM(J2:J45)</f>
        <v>65081927</v>
      </c>
    </row>
    <row r="50" spans="1:10" ht="15.5" x14ac:dyDescent="0.35">
      <c r="A50" s="16" t="s">
        <v>57</v>
      </c>
      <c r="B50" s="16"/>
      <c r="C50" s="16"/>
      <c r="D50" s="16"/>
      <c r="E50" s="16"/>
      <c r="F50" s="17">
        <v>-9308344</v>
      </c>
      <c r="G50" s="16"/>
      <c r="H50" s="16"/>
      <c r="I50" s="16"/>
      <c r="J50" s="17">
        <f>SUMIF(J2:J45,"&lt;0")</f>
        <v>-9308344</v>
      </c>
    </row>
    <row r="51" spans="1:10" ht="15.5" x14ac:dyDescent="0.35">
      <c r="A51" s="16" t="s">
        <v>58</v>
      </c>
      <c r="B51" s="16"/>
      <c r="C51" s="16"/>
      <c r="D51" s="16"/>
      <c r="E51" s="16"/>
      <c r="F51" s="17">
        <v>64294943</v>
      </c>
      <c r="G51" s="16"/>
      <c r="H51" s="16"/>
      <c r="I51" s="16"/>
      <c r="J51" s="17">
        <f>SUMIF(J2:J45,"&gt;0")</f>
        <v>74390271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A382B9-5E16-46B1-B61D-D914BC05E7A2}"/>
</file>

<file path=customXml/itemProps2.xml><?xml version="1.0" encoding="utf-8"?>
<ds:datastoreItem xmlns:ds="http://schemas.openxmlformats.org/officeDocument/2006/customXml" ds:itemID="{0ADF3813-C6F9-4B9C-B366-33B98571946E}"/>
</file>

<file path=customXml/itemProps3.xml><?xml version="1.0" encoding="utf-8"?>
<ds:datastoreItem xmlns:ds="http://schemas.openxmlformats.org/officeDocument/2006/customXml" ds:itemID="{6CD04AC8-F458-4119-941B-7026273E5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RRIP &amp; PAI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2022-11-09T18:28:47Z</dcterms:created>
  <dcterms:modified xsi:type="dcterms:W3CDTF">2022-11-09T18:29:06Z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