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dhscrc-my.sharepoint.com/personal/oibarra_hscrc_maryland_gov/Documents/Documents/HSCRC/NSP/NSPI/FY2023/"/>
    </mc:Choice>
  </mc:AlternateContent>
  <xr:revisionPtr revIDLastSave="3" documentId="8_{76D7D850-021A-429D-B874-47CBADEC13B9}" xr6:coauthVersionLast="47" xr6:coauthVersionMax="47" xr10:uidLastSave="{3F64D7E0-D7E4-4E69-9B87-B8BBEC9CE8F9}"/>
  <bookViews>
    <workbookView xWindow="-120" yWindow="-120" windowWidth="29040" windowHeight="17640" firstSheet="1" activeTab="1" xr2:uid="{00000000-000D-0000-FFFF-FFFF00000000}"/>
  </bookViews>
  <sheets>
    <sheet name="FY20 NSPI Funding" sheetId="4" state="hidden" r:id="rId1"/>
    <sheet name="FY23 NSPI Funding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8" i="5" l="1"/>
  <c r="F48" i="5" s="1"/>
  <c r="E44" i="5"/>
  <c r="F44" i="5" s="1"/>
  <c r="E37" i="5"/>
  <c r="F37" i="5" s="1"/>
  <c r="E41" i="5"/>
  <c r="F41" i="5" s="1"/>
  <c r="E18" i="5"/>
  <c r="E7" i="5"/>
  <c r="E38" i="5"/>
  <c r="F38" i="5" s="1"/>
  <c r="D59" i="5"/>
  <c r="C59" i="5"/>
  <c r="E58" i="5"/>
  <c r="G58" i="5" s="1"/>
  <c r="E6" i="5"/>
  <c r="F6" i="5" s="1"/>
  <c r="E11" i="5"/>
  <c r="G11" i="5" s="1"/>
  <c r="E52" i="5"/>
  <c r="G52" i="5" s="1"/>
  <c r="E54" i="5"/>
  <c r="G54" i="5" s="1"/>
  <c r="E57" i="5"/>
  <c r="F57" i="5" s="1"/>
  <c r="E56" i="5"/>
  <c r="G56" i="5" s="1"/>
  <c r="E55" i="5"/>
  <c r="G55" i="5" s="1"/>
  <c r="E43" i="5"/>
  <c r="G43" i="5" s="1"/>
  <c r="E45" i="5"/>
  <c r="F45" i="5" s="1"/>
  <c r="E51" i="5"/>
  <c r="G51" i="5" s="1"/>
  <c r="E50" i="5"/>
  <c r="G50" i="5" s="1"/>
  <c r="E49" i="5"/>
  <c r="G49" i="5" s="1"/>
  <c r="E47" i="5"/>
  <c r="G47" i="5" s="1"/>
  <c r="E46" i="5"/>
  <c r="G46" i="5" s="1"/>
  <c r="E42" i="5"/>
  <c r="G42" i="5" s="1"/>
  <c r="E53" i="5"/>
  <c r="G53" i="5" s="1"/>
  <c r="E22" i="5"/>
  <c r="G22" i="5" s="1"/>
  <c r="E27" i="5"/>
  <c r="G27" i="5" s="1"/>
  <c r="E4" i="5"/>
  <c r="G4" i="5" s="1"/>
  <c r="E40" i="5"/>
  <c r="F40" i="5" s="1"/>
  <c r="E39" i="5"/>
  <c r="G39" i="5" s="1"/>
  <c r="E26" i="5"/>
  <c r="G26" i="5" s="1"/>
  <c r="E36" i="5"/>
  <c r="G36" i="5" s="1"/>
  <c r="E35" i="5"/>
  <c r="G35" i="5" s="1"/>
  <c r="E34" i="5"/>
  <c r="G34" i="5" s="1"/>
  <c r="E33" i="5"/>
  <c r="G33" i="5" s="1"/>
  <c r="E32" i="5"/>
  <c r="F32" i="5" s="1"/>
  <c r="E31" i="5"/>
  <c r="G31" i="5" s="1"/>
  <c r="E30" i="5"/>
  <c r="G30" i="5" s="1"/>
  <c r="E29" i="5"/>
  <c r="G29" i="5" s="1"/>
  <c r="E28" i="5"/>
  <c r="G28" i="5" s="1"/>
  <c r="E25" i="5"/>
  <c r="G25" i="5" s="1"/>
  <c r="E20" i="5"/>
  <c r="G20" i="5" s="1"/>
  <c r="E19" i="5"/>
  <c r="G19" i="5" s="1"/>
  <c r="E21" i="5"/>
  <c r="G21" i="5" s="1"/>
  <c r="E16" i="5"/>
  <c r="G16" i="5" s="1"/>
  <c r="E17" i="5"/>
  <c r="G17" i="5" s="1"/>
  <c r="E14" i="5"/>
  <c r="G14" i="5" s="1"/>
  <c r="E15" i="5"/>
  <c r="G15" i="5" s="1"/>
  <c r="E13" i="5"/>
  <c r="G13" i="5" s="1"/>
  <c r="E5" i="5"/>
  <c r="E12" i="5"/>
  <c r="G12" i="5" s="1"/>
  <c r="E23" i="5"/>
  <c r="G23" i="5" s="1"/>
  <c r="E10" i="5"/>
  <c r="G10" i="5" s="1"/>
  <c r="E24" i="5"/>
  <c r="G24" i="5" s="1"/>
  <c r="E9" i="5"/>
  <c r="G9" i="5" s="1"/>
  <c r="E8" i="5"/>
  <c r="G8" i="5" s="1"/>
  <c r="G48" i="5" l="1"/>
  <c r="G44" i="5"/>
  <c r="G37" i="5"/>
  <c r="G41" i="5"/>
  <c r="G38" i="5"/>
  <c r="G5" i="5"/>
  <c r="E59" i="5"/>
  <c r="F59" i="5" s="1"/>
  <c r="G45" i="5"/>
  <c r="F11" i="5"/>
  <c r="F24" i="5"/>
  <c r="F5" i="5"/>
  <c r="F17" i="5"/>
  <c r="F20" i="5"/>
  <c r="F29" i="5"/>
  <c r="F33" i="5"/>
  <c r="F4" i="5"/>
  <c r="F53" i="5"/>
  <c r="F49" i="5"/>
  <c r="F56" i="5"/>
  <c r="G6" i="5"/>
  <c r="F10" i="5"/>
  <c r="F13" i="5"/>
  <c r="F16" i="5"/>
  <c r="F25" i="5"/>
  <c r="F30" i="5"/>
  <c r="F34" i="5"/>
  <c r="F26" i="5"/>
  <c r="F42" i="5"/>
  <c r="F50" i="5"/>
  <c r="G57" i="5"/>
  <c r="F9" i="5"/>
  <c r="F12" i="5"/>
  <c r="F14" i="5"/>
  <c r="F19" i="5"/>
  <c r="F28" i="5"/>
  <c r="F36" i="5"/>
  <c r="F22" i="5"/>
  <c r="F47" i="5"/>
  <c r="F55" i="5"/>
  <c r="F52" i="5"/>
  <c r="F8" i="5"/>
  <c r="F23" i="5"/>
  <c r="F15" i="5"/>
  <c r="F21" i="5"/>
  <c r="F31" i="5"/>
  <c r="G32" i="5"/>
  <c r="F35" i="5"/>
  <c r="F39" i="5"/>
  <c r="G40" i="5"/>
  <c r="F27" i="5"/>
  <c r="F46" i="5"/>
  <c r="F51" i="5"/>
  <c r="F43" i="5"/>
  <c r="F54" i="5"/>
  <c r="F58" i="5"/>
  <c r="D48" i="4"/>
  <c r="E48" i="4" s="1"/>
  <c r="G59" i="5" l="1"/>
  <c r="C58" i="4"/>
  <c r="D58" i="4" s="1"/>
  <c r="E58" i="4" s="1"/>
  <c r="D57" i="4"/>
  <c r="E57" i="4" s="1"/>
  <c r="D56" i="4"/>
  <c r="E56" i="4" s="1"/>
  <c r="D55" i="4"/>
  <c r="E55" i="4" s="1"/>
  <c r="D54" i="4"/>
  <c r="E54" i="4" s="1"/>
  <c r="D53" i="4"/>
  <c r="E53" i="4" s="1"/>
  <c r="D52" i="4"/>
  <c r="E52" i="4" s="1"/>
  <c r="D51" i="4"/>
  <c r="E51" i="4" s="1"/>
  <c r="D50" i="4"/>
  <c r="E50" i="4" s="1"/>
  <c r="D49" i="4"/>
  <c r="E49" i="4" s="1"/>
  <c r="D47" i="4"/>
  <c r="E47" i="4" s="1"/>
  <c r="D46" i="4"/>
  <c r="E46" i="4" s="1"/>
  <c r="D45" i="4"/>
  <c r="E45" i="4" s="1"/>
  <c r="D44" i="4"/>
  <c r="E44" i="4" s="1"/>
  <c r="D43" i="4"/>
  <c r="E43" i="4" s="1"/>
  <c r="D42" i="4"/>
  <c r="E42" i="4" s="1"/>
  <c r="D41" i="4"/>
  <c r="E41" i="4" s="1"/>
  <c r="D40" i="4"/>
  <c r="E40" i="4" s="1"/>
  <c r="D39" i="4"/>
  <c r="E39" i="4" s="1"/>
  <c r="D38" i="4"/>
  <c r="E38" i="4" s="1"/>
  <c r="D37" i="4"/>
  <c r="E37" i="4" s="1"/>
  <c r="D36" i="4"/>
  <c r="E36" i="4" s="1"/>
  <c r="D35" i="4"/>
  <c r="E35" i="4" s="1"/>
  <c r="D34" i="4"/>
  <c r="E34" i="4" s="1"/>
  <c r="D33" i="4"/>
  <c r="E33" i="4" s="1"/>
  <c r="D32" i="4"/>
  <c r="E32" i="4" s="1"/>
  <c r="D31" i="4"/>
  <c r="E31" i="4" s="1"/>
  <c r="D30" i="4"/>
  <c r="E30" i="4" s="1"/>
  <c r="D29" i="4"/>
  <c r="E29" i="4" s="1"/>
  <c r="D28" i="4"/>
  <c r="E28" i="4" s="1"/>
  <c r="D27" i="4"/>
  <c r="E27" i="4" s="1"/>
  <c r="D26" i="4"/>
  <c r="E26" i="4" s="1"/>
  <c r="D25" i="4"/>
  <c r="E25" i="4" s="1"/>
  <c r="D24" i="4"/>
  <c r="E24" i="4" s="1"/>
  <c r="D23" i="4"/>
  <c r="E23" i="4" s="1"/>
  <c r="D22" i="4"/>
  <c r="E22" i="4" s="1"/>
  <c r="D21" i="4"/>
  <c r="E21" i="4" s="1"/>
  <c r="D20" i="4"/>
  <c r="E20" i="4" s="1"/>
  <c r="D19" i="4"/>
  <c r="E19" i="4" s="1"/>
  <c r="D18" i="4"/>
  <c r="E18" i="4" s="1"/>
  <c r="D17" i="4"/>
  <c r="E17" i="4" s="1"/>
  <c r="D16" i="4"/>
  <c r="E16" i="4" s="1"/>
  <c r="D15" i="4"/>
  <c r="E15" i="4" s="1"/>
  <c r="D14" i="4"/>
  <c r="E14" i="4" s="1"/>
  <c r="D13" i="4"/>
  <c r="E13" i="4" s="1"/>
  <c r="D11" i="4"/>
  <c r="E11" i="4" s="1"/>
  <c r="D10" i="4"/>
  <c r="E10" i="4" s="1"/>
  <c r="D9" i="4"/>
  <c r="E9" i="4" s="1"/>
  <c r="D8" i="4"/>
  <c r="E8" i="4" s="1"/>
  <c r="D7" i="4"/>
  <c r="E7" i="4" s="1"/>
  <c r="D6" i="4"/>
  <c r="E6" i="4" s="1"/>
  <c r="D5" i="4"/>
  <c r="E5" i="4" s="1"/>
  <c r="D4" i="4"/>
  <c r="E4" i="4" s="1"/>
  <c r="D3" i="4"/>
  <c r="E3" i="4" s="1"/>
  <c r="D12" i="4"/>
  <c r="E12" i="4" s="1"/>
  <c r="B58" i="4" l="1"/>
</calcChain>
</file>

<file path=xl/sharedStrings.xml><?xml version="1.0" encoding="utf-8"?>
<sst xmlns="http://schemas.openxmlformats.org/spreadsheetml/2006/main" count="138" uniqueCount="109">
  <si>
    <t>Meritus Medical Center</t>
  </si>
  <si>
    <t xml:space="preserve">University of Maryland Medical Center                 </t>
  </si>
  <si>
    <t xml:space="preserve">Holy Cross Hospital                  </t>
  </si>
  <si>
    <t xml:space="preserve">Frederick Memorial Hospital            </t>
  </si>
  <si>
    <t xml:space="preserve">Mercy Medical Center                </t>
  </si>
  <si>
    <t xml:space="preserve">Johns Hopkins Hospital                 </t>
  </si>
  <si>
    <t xml:space="preserve">UM Shore Medical Center at Dorchester        </t>
  </si>
  <si>
    <t xml:space="preserve">Saint Agnes Hospital                  </t>
  </si>
  <si>
    <t xml:space="preserve">Sinai Hospital                   </t>
  </si>
  <si>
    <t xml:space="preserve">Bon Secours Hospital                 </t>
  </si>
  <si>
    <t xml:space="preserve">MedStar Franklin Square Hospital             </t>
  </si>
  <si>
    <t xml:space="preserve">Washington Adventist Hospital               </t>
  </si>
  <si>
    <t xml:space="preserve">Garrett County Memorial Hospital               </t>
  </si>
  <si>
    <t xml:space="preserve">MedStar Montgomery General Hospital           </t>
  </si>
  <si>
    <t xml:space="preserve">Peninsula Regional Hospital           </t>
  </si>
  <si>
    <t xml:space="preserve">Suburban Hospital                    </t>
  </si>
  <si>
    <t xml:space="preserve">Anne Arundel Medical Center                 </t>
  </si>
  <si>
    <t xml:space="preserve">MedStar Union Memorial Hospital               </t>
  </si>
  <si>
    <t xml:space="preserve">Western Maryland        </t>
  </si>
  <si>
    <t xml:space="preserve">MedStar Saint Mary's Hospital                  </t>
  </si>
  <si>
    <t xml:space="preserve">Johns Hopkins Bayview Medical Center        </t>
  </si>
  <si>
    <t xml:space="preserve">UM Shore Medical Center at Chestertown              </t>
  </si>
  <si>
    <t xml:space="preserve">Union Hospital of Cecil County               </t>
  </si>
  <si>
    <t xml:space="preserve">Carroll County General Hospital              </t>
  </si>
  <si>
    <t xml:space="preserve">MedStar Harbor Hospital Center              </t>
  </si>
  <si>
    <t xml:space="preserve">UM Charles Regional Medical Center                </t>
  </si>
  <si>
    <t xml:space="preserve">UM Shore Medical Center at Easton            </t>
  </si>
  <si>
    <t xml:space="preserve">Calvert Memorial Hospital             </t>
  </si>
  <si>
    <t xml:space="preserve">Northwest Hospital Center                    </t>
  </si>
  <si>
    <t xml:space="preserve">G.B.M.C                       </t>
  </si>
  <si>
    <t xml:space="preserve">McCready Hospital                     </t>
  </si>
  <si>
    <t xml:space="preserve">Howard County General Hospital                </t>
  </si>
  <si>
    <t xml:space="preserve">Upper Chesapeake Medical Center             </t>
  </si>
  <si>
    <t xml:space="preserve">Doctors Community Hospital       </t>
  </si>
  <si>
    <t xml:space="preserve">Atlantic General Hospital                 </t>
  </si>
  <si>
    <t xml:space="preserve">UM Saint Josephs Medical Center       </t>
  </si>
  <si>
    <t xml:space="preserve">UM Rehab &amp; Ortho Institute                       </t>
  </si>
  <si>
    <t xml:space="preserve">MedStar Good Samaritan Hospital               </t>
  </si>
  <si>
    <t>Adventist Rehab Hosp of MD</t>
  </si>
  <si>
    <t>Sheppard Pratt</t>
  </si>
  <si>
    <t>Levindale</t>
  </si>
  <si>
    <t>Mt. Washington</t>
  </si>
  <si>
    <t xml:space="preserve">Shady Grove                  </t>
  </si>
  <si>
    <t xml:space="preserve">University MIEMSS             </t>
  </si>
  <si>
    <t>Max Allowance</t>
  </si>
  <si>
    <t>Hospital</t>
  </si>
  <si>
    <t>Patient Revenue*</t>
  </si>
  <si>
    <t>0.1% of Patient Rev</t>
  </si>
  <si>
    <t xml:space="preserve">Holy Cross Hospital- Germantown             </t>
  </si>
  <si>
    <t>MedStar Southern MD</t>
  </si>
  <si>
    <t>UM-Harford</t>
  </si>
  <si>
    <t>UMMC Midtown</t>
  </si>
  <si>
    <t>UM-BWMC</t>
  </si>
  <si>
    <t>UM-Queen Anne's ED</t>
  </si>
  <si>
    <t xml:space="preserve">Total </t>
  </si>
  <si>
    <t>Approved</t>
  </si>
  <si>
    <t>Gross FY2019</t>
  </si>
  <si>
    <t xml:space="preserve">Fort Washington Medical Center               </t>
  </si>
  <si>
    <t xml:space="preserve">UM Laurel Regional Hospital              </t>
  </si>
  <si>
    <t xml:space="preserve">UM Prince George's Hospital Center               </t>
  </si>
  <si>
    <t>Adventist HealthCare Behavioral Health</t>
  </si>
  <si>
    <t>Gross FY2020</t>
  </si>
  <si>
    <t>FY2020 Funding</t>
  </si>
  <si>
    <t>UM Bowie</t>
  </si>
  <si>
    <t>NSPI Funding FY2020</t>
  </si>
  <si>
    <t>Monthly</t>
  </si>
  <si>
    <t>Payment</t>
  </si>
  <si>
    <t>*Data: 2018 Financial Disclosure Report</t>
  </si>
  <si>
    <t xml:space="preserve">Adventist HealthCare White Oak Medical Center          </t>
  </si>
  <si>
    <t xml:space="preserve">LifeBridge Sinai Hospital                   </t>
  </si>
  <si>
    <t xml:space="preserve">LifeBridge Northwest Hospital Center                    </t>
  </si>
  <si>
    <t>LifeBridge Levindale Hospital</t>
  </si>
  <si>
    <t xml:space="preserve">Calvert Health Medical Center        </t>
  </si>
  <si>
    <t xml:space="preserve">Frederick Health Hospital </t>
  </si>
  <si>
    <t>UMMC Midtown Medical Center</t>
  </si>
  <si>
    <t>UM-Baltimore Washington Medical Center</t>
  </si>
  <si>
    <t xml:space="preserve">UM Saint Joseph Medical Center       </t>
  </si>
  <si>
    <t xml:space="preserve">UM Upper Chesapeake Medical Center  </t>
  </si>
  <si>
    <t>UM-Harford Memorial Hospital</t>
  </si>
  <si>
    <t xml:space="preserve">UM Laurel Medical Center         </t>
  </si>
  <si>
    <t xml:space="preserve">Christiana Care, Union Hospital               </t>
  </si>
  <si>
    <t xml:space="preserve">UPMC Western Maryland  Hospital   </t>
  </si>
  <si>
    <t xml:space="preserve">LifeBridge Carroll  Hospital              </t>
  </si>
  <si>
    <t xml:space="preserve">Holy Cross  Germantown Hospital          </t>
  </si>
  <si>
    <t xml:space="preserve">Johns Hopkins Howard County General Hospital                </t>
  </si>
  <si>
    <t xml:space="preserve">Johns Hopkins Suburban Hospital                    </t>
  </si>
  <si>
    <t>MedStar Southern Maryland</t>
  </si>
  <si>
    <t xml:space="preserve">Adventist HealthCare  Shady Grove Medical       </t>
  </si>
  <si>
    <t xml:space="preserve">Adventist HealthCare Ft Washington Medical            </t>
  </si>
  <si>
    <t xml:space="preserve">LifeBridge Grace Medical Center          </t>
  </si>
  <si>
    <t xml:space="preserve">UM Shore Regional Health at Chestertown              </t>
  </si>
  <si>
    <t xml:space="preserve">UM Shore Regional Health  at Dorchester        </t>
  </si>
  <si>
    <t xml:space="preserve">Tidalhealth McCready Memorial          </t>
  </si>
  <si>
    <t>State Fiscal Year 2023- : July 2022 - June 2023</t>
  </si>
  <si>
    <t>Gross FY2023</t>
  </si>
  <si>
    <t>Table 1 : NURSE SUPPORT I HOSPITALS</t>
  </si>
  <si>
    <t>Adventist HealthCare Physical Health and Rehabilitation</t>
  </si>
  <si>
    <t>J. Kent McNew Family Medical Center</t>
  </si>
  <si>
    <t>Sheppard Pratt health System</t>
  </si>
  <si>
    <t>Mt. Washington Pediatric Hospital</t>
  </si>
  <si>
    <t>UM Bowie ED</t>
  </si>
  <si>
    <t>UM Queen Anne's ED</t>
  </si>
  <si>
    <t xml:space="preserve">Tidalhealth Peninsula Regional Hospital*         </t>
  </si>
  <si>
    <t xml:space="preserve">UM Prince George's Medical Center*       </t>
  </si>
  <si>
    <t xml:space="preserve">UM Shore Regional Health  at Easton*         </t>
  </si>
  <si>
    <t xml:space="preserve">University of Maryland Medical Center*                 </t>
  </si>
  <si>
    <t>Patient Revenue**</t>
  </si>
  <si>
    <t xml:space="preserve">**Data: FY 2021 Annual Cost Report </t>
  </si>
  <si>
    <t>Hospital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</si>
</sst>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0"/>
    <numFmt numFmtId="165" formatCode="&quot;$&quot;#,##0.00"/>
    <numFmt numFmtId="166" formatCode="&quot;$&quot;#,##0"/>
  </numFmts>
  <fonts count="4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color theme="1"/>
      <name val="Times New Roman"/>
      <family val="2"/>
    </font>
    <font>
      <sz val="11"/>
      <color theme="0"/>
      <name val="Times New Roman"/>
      <family val="2"/>
    </font>
    <font>
      <sz val="11"/>
      <color rgb="FF9C0006"/>
      <name val="Times New Roman"/>
      <family val="2"/>
    </font>
    <font>
      <b/>
      <sz val="11"/>
      <color rgb="FFFA7D00"/>
      <name val="Times New Roman"/>
      <family val="2"/>
    </font>
    <font>
      <b/>
      <sz val="11"/>
      <color theme="0"/>
      <name val="Times New Roman"/>
      <family val="2"/>
    </font>
    <font>
      <i/>
      <sz val="11"/>
      <color rgb="FF7F7F7F"/>
      <name val="Times New Roman"/>
      <family val="2"/>
    </font>
    <font>
      <sz val="11"/>
      <color rgb="FF006100"/>
      <name val="Times New Roman"/>
      <family val="2"/>
    </font>
    <font>
      <b/>
      <sz val="15"/>
      <color theme="3"/>
      <name val="Times New Roman"/>
      <family val="2"/>
    </font>
    <font>
      <b/>
      <sz val="13"/>
      <color theme="3"/>
      <name val="Times New Roman"/>
      <family val="2"/>
    </font>
    <font>
      <b/>
      <sz val="11"/>
      <color theme="3"/>
      <name val="Times New Roman"/>
      <family val="2"/>
    </font>
    <font>
      <sz val="11"/>
      <color rgb="FF3F3F76"/>
      <name val="Times New Roman"/>
      <family val="2"/>
    </font>
    <font>
      <sz val="11"/>
      <color rgb="FFFA7D00"/>
      <name val="Times New Roman"/>
      <family val="2"/>
    </font>
    <font>
      <sz val="11"/>
      <color rgb="FF9C6500"/>
      <name val="Times New Roman"/>
      <family val="2"/>
    </font>
    <font>
      <b/>
      <sz val="11"/>
      <color rgb="FF3F3F3F"/>
      <name val="Times New Roman"/>
      <family val="2"/>
    </font>
    <font>
      <b/>
      <sz val="11"/>
      <color theme="1"/>
      <name val="Times New Roman"/>
      <family val="2"/>
    </font>
    <font>
      <sz val="11"/>
      <color rgb="FFFF0000"/>
      <name val="Times New Roman"/>
      <family val="2"/>
    </font>
    <font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1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47">
    <xf numFmtId="0" fontId="0" fillId="0" borderId="0"/>
    <xf numFmtId="0" fontId="2" fillId="0" borderId="0" applyNumberFormat="0" applyFill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2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21" fillId="14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21" fillId="18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21" fillId="22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21" fillId="26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21" fillId="30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2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2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2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2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2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21" fillId="31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22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22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22" fillId="20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22" fillId="24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22" fillId="28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22" fillId="32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22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22" fillId="21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22" fillId="25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22" fillId="29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23" fillId="3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24" fillId="6" borderId="4" applyNumberFormat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0" fontId="25" fillId="7" borderId="7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27" fillId="2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28" fillId="0" borderId="1" applyNumberFormat="0" applyFill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29" fillId="0" borderId="2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30" fillId="0" borderId="3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31" fillId="5" borderId="4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32" fillId="0" borderId="6" applyNumberFormat="0" applyFill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33" fillId="4" borderId="0" applyNumberFormat="0" applyBorder="0" applyAlignment="0" applyProtection="0"/>
    <xf numFmtId="0" fontId="8" fillId="4" borderId="0" applyNumberFormat="0" applyBorder="0" applyAlignment="0" applyProtection="0"/>
    <xf numFmtId="0" fontId="18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8" fillId="0" borderId="0"/>
    <xf numFmtId="0" fontId="1" fillId="0" borderId="0"/>
    <xf numFmtId="0" fontId="21" fillId="0" borderId="0"/>
    <xf numFmtId="0" fontId="19" fillId="0" borderId="0">
      <alignment vertical="top"/>
    </xf>
    <xf numFmtId="0" fontId="1" fillId="8" borderId="8" applyNumberFormat="0" applyFont="0" applyAlignment="0" applyProtection="0"/>
    <xf numFmtId="0" fontId="21" fillId="8" borderId="8" applyNumberFormat="0" applyFont="0" applyAlignment="0" applyProtection="0"/>
    <xf numFmtId="0" fontId="1" fillId="8" borderId="8" applyNumberFormat="0" applyFont="0" applyAlignment="0" applyProtection="0"/>
    <xf numFmtId="0" fontId="10" fillId="6" borderId="5" applyNumberFormat="0" applyAlignment="0" applyProtection="0"/>
    <xf numFmtId="0" fontId="34" fillId="6" borderId="5" applyNumberFormat="0" applyAlignment="0" applyProtection="0"/>
    <xf numFmtId="0" fontId="10" fillId="6" borderId="5" applyNumberFormat="0" applyAlignment="0" applyProtection="0"/>
    <xf numFmtId="0" fontId="16" fillId="0" borderId="9" applyNumberFormat="0" applyFill="0" applyAlignment="0" applyProtection="0"/>
    <xf numFmtId="0" fontId="35" fillId="0" borderId="9" applyNumberFormat="0" applyFill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41">
    <xf numFmtId="0" fontId="0" fillId="0" borderId="0" xfId="0"/>
    <xf numFmtId="11" fontId="0" fillId="0" borderId="10" xfId="0" applyNumberFormat="1" applyBorder="1"/>
    <xf numFmtId="164" fontId="0" fillId="0" borderId="0" xfId="0" applyNumberFormat="1"/>
    <xf numFmtId="164" fontId="37" fillId="0" borderId="10" xfId="0" applyNumberFormat="1" applyFont="1" applyBorder="1"/>
    <xf numFmtId="0" fontId="0" fillId="0" borderId="10" xfId="0" applyBorder="1"/>
    <xf numFmtId="0" fontId="37" fillId="0" borderId="10" xfId="0" applyFont="1" applyBorder="1"/>
    <xf numFmtId="165" fontId="37" fillId="0" borderId="10" xfId="0" applyNumberFormat="1" applyFont="1" applyBorder="1"/>
    <xf numFmtId="164" fontId="16" fillId="0" borderId="10" xfId="0" applyNumberFormat="1" applyFont="1" applyBorder="1" applyAlignment="1">
      <alignment horizontal="center"/>
    </xf>
    <xf numFmtId="7" fontId="16" fillId="0" borderId="10" xfId="146" applyNumberFormat="1" applyFont="1" applyBorder="1" applyAlignment="1">
      <alignment horizontal="center"/>
    </xf>
    <xf numFmtId="11" fontId="38" fillId="0" borderId="10" xfId="0" applyNumberFormat="1" applyFont="1" applyBorder="1" applyAlignment="1">
      <alignment horizontal="center"/>
    </xf>
    <xf numFmtId="164" fontId="38" fillId="0" borderId="10" xfId="0" applyNumberFormat="1" applyFont="1" applyBorder="1" applyAlignment="1">
      <alignment horizontal="center"/>
    </xf>
    <xf numFmtId="7" fontId="38" fillId="0" borderId="10" xfId="146" applyNumberFormat="1" applyFont="1" applyBorder="1" applyAlignment="1">
      <alignment horizontal="center"/>
    </xf>
    <xf numFmtId="11" fontId="16" fillId="0" borderId="10" xfId="0" applyNumberFormat="1" applyFont="1" applyBorder="1"/>
    <xf numFmtId="0" fontId="16" fillId="0" borderId="10" xfId="0" applyFont="1" applyBorder="1" applyAlignment="1">
      <alignment horizontal="center"/>
    </xf>
    <xf numFmtId="166" fontId="0" fillId="0" borderId="10" xfId="146" applyNumberFormat="1" applyFon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33" borderId="10" xfId="146" applyNumberFormat="1" applyFont="1" applyFill="1" applyBorder="1" applyAlignment="1">
      <alignment horizontal="center"/>
    </xf>
    <xf numFmtId="165" fontId="0" fillId="0" borderId="10" xfId="146" applyNumberFormat="1" applyFont="1" applyBorder="1" applyAlignment="1">
      <alignment horizontal="center"/>
    </xf>
    <xf numFmtId="0" fontId="39" fillId="0" borderId="10" xfId="0" applyFont="1" applyBorder="1"/>
    <xf numFmtId="164" fontId="0" fillId="0" borderId="11" xfId="0" applyNumberFormat="1" applyBorder="1"/>
    <xf numFmtId="0" fontId="39" fillId="0" borderId="10" xfId="0" applyFont="1" applyBorder="1" applyAlignment="1">
      <alignment horizontal="center"/>
    </xf>
    <xf numFmtId="164" fontId="39" fillId="0" borderId="10" xfId="0" applyNumberFormat="1" applyFont="1" applyBorder="1" applyAlignment="1">
      <alignment horizontal="center"/>
    </xf>
    <xf numFmtId="7" fontId="39" fillId="0" borderId="10" xfId="146" applyNumberFormat="1" applyFont="1" applyBorder="1" applyAlignment="1">
      <alignment horizontal="center"/>
    </xf>
    <xf numFmtId="11" fontId="40" fillId="0" borderId="10" xfId="0" applyNumberFormat="1" applyFont="1" applyBorder="1" applyAlignment="1">
      <alignment horizontal="center"/>
    </xf>
    <xf numFmtId="164" fontId="40" fillId="0" borderId="10" xfId="0" applyNumberFormat="1" applyFont="1" applyBorder="1" applyAlignment="1">
      <alignment horizontal="center"/>
    </xf>
    <xf numFmtId="7" fontId="40" fillId="0" borderId="10" xfId="146" applyNumberFormat="1" applyFont="1" applyBorder="1" applyAlignment="1">
      <alignment horizontal="center"/>
    </xf>
    <xf numFmtId="11" fontId="39" fillId="0" borderId="10" xfId="0" applyNumberFormat="1" applyFont="1" applyBorder="1"/>
    <xf numFmtId="0" fontId="41" fillId="0" borderId="0" xfId="0" applyFont="1"/>
    <xf numFmtId="166" fontId="0" fillId="34" borderId="10" xfId="146" applyNumberFormat="1" applyFont="1" applyFill="1" applyBorder="1" applyAlignment="1">
      <alignment horizontal="center"/>
    </xf>
    <xf numFmtId="166" fontId="0" fillId="0" borderId="10" xfId="146" applyNumberFormat="1" applyFont="1" applyFill="1" applyBorder="1" applyAlignment="1">
      <alignment horizontal="center"/>
    </xf>
    <xf numFmtId="11" fontId="41" fillId="34" borderId="10" xfId="0" applyNumberFormat="1" applyFont="1" applyFill="1" applyBorder="1"/>
    <xf numFmtId="0" fontId="41" fillId="34" borderId="10" xfId="0" applyFont="1" applyFill="1" applyBorder="1"/>
    <xf numFmtId="0" fontId="0" fillId="0" borderId="12" xfId="0" applyBorder="1"/>
    <xf numFmtId="166" fontId="0" fillId="0" borderId="13" xfId="0" applyNumberFormat="1" applyBorder="1" applyAlignment="1">
      <alignment horizontal="center"/>
    </xf>
    <xf numFmtId="165" fontId="0" fillId="0" borderId="13" xfId="146" applyNumberFormat="1" applyFont="1" applyBorder="1" applyAlignment="1">
      <alignment horizontal="center"/>
    </xf>
    <xf numFmtId="0" fontId="40" fillId="0" borderId="10" xfId="0" applyFont="1" applyBorder="1"/>
    <xf numFmtId="0" fontId="42" fillId="0" borderId="0" xfId="0" applyFont="1" applyAlignment="1">
      <alignment vertical="center"/>
    </xf>
    <xf numFmtId="0" fontId="0" fillId="0" borderId="0" xfId="0" applyFont="1"/>
    <xf numFmtId="0" fontId="0" fillId="0" borderId="10" xfId="0" applyBorder="1" applyAlignment="1"/>
    <xf numFmtId="0" fontId="0" fillId="0" borderId="10" xfId="0" applyFont="1" applyBorder="1"/>
    <xf numFmtId="0" fontId="0" fillId="0" borderId="10" xfId="0" applyFont="1" applyBorder="1" applyAlignment="1"/>
  </cellXfs>
  <cellStyles count="147">
    <cellStyle name="20% - Accent1 2" xfId="3" xr:uid="{00000000-0005-0000-0000-000000000000}"/>
    <cellStyle name="20% - Accent1 3" xfId="4" xr:uid="{00000000-0005-0000-0000-000001000000}"/>
    <cellStyle name="20% - Accent1 4" xfId="5" xr:uid="{00000000-0005-0000-0000-000002000000}"/>
    <cellStyle name="20% - Accent2 2" xfId="6" xr:uid="{00000000-0005-0000-0000-000003000000}"/>
    <cellStyle name="20% - Accent2 3" xfId="7" xr:uid="{00000000-0005-0000-0000-000004000000}"/>
    <cellStyle name="20% - Accent2 4" xfId="8" xr:uid="{00000000-0005-0000-0000-000005000000}"/>
    <cellStyle name="20% - Accent3 2" xfId="9" xr:uid="{00000000-0005-0000-0000-000006000000}"/>
    <cellStyle name="20% - Accent3 3" xfId="10" xr:uid="{00000000-0005-0000-0000-000007000000}"/>
    <cellStyle name="20% - Accent3 4" xfId="11" xr:uid="{00000000-0005-0000-0000-000008000000}"/>
    <cellStyle name="20% - Accent4 2" xfId="12" xr:uid="{00000000-0005-0000-0000-000009000000}"/>
    <cellStyle name="20% - Accent4 3" xfId="13" xr:uid="{00000000-0005-0000-0000-00000A000000}"/>
    <cellStyle name="20% - Accent4 4" xfId="14" xr:uid="{00000000-0005-0000-0000-00000B000000}"/>
    <cellStyle name="20% - Accent5 2" xfId="15" xr:uid="{00000000-0005-0000-0000-00000C000000}"/>
    <cellStyle name="20% - Accent5 3" xfId="16" xr:uid="{00000000-0005-0000-0000-00000D000000}"/>
    <cellStyle name="20% - Accent5 4" xfId="17" xr:uid="{00000000-0005-0000-0000-00000E000000}"/>
    <cellStyle name="20% - Accent6 2" xfId="18" xr:uid="{00000000-0005-0000-0000-00000F000000}"/>
    <cellStyle name="20% - Accent6 3" xfId="19" xr:uid="{00000000-0005-0000-0000-000010000000}"/>
    <cellStyle name="20% - Accent6 4" xfId="20" xr:uid="{00000000-0005-0000-0000-000011000000}"/>
    <cellStyle name="40% - Accent1 2" xfId="21" xr:uid="{00000000-0005-0000-0000-000012000000}"/>
    <cellStyle name="40% - Accent1 3" xfId="22" xr:uid="{00000000-0005-0000-0000-000013000000}"/>
    <cellStyle name="40% - Accent1 4" xfId="23" xr:uid="{00000000-0005-0000-0000-000014000000}"/>
    <cellStyle name="40% - Accent2 2" xfId="24" xr:uid="{00000000-0005-0000-0000-000015000000}"/>
    <cellStyle name="40% - Accent2 3" xfId="25" xr:uid="{00000000-0005-0000-0000-000016000000}"/>
    <cellStyle name="40% - Accent2 4" xfId="26" xr:uid="{00000000-0005-0000-0000-000017000000}"/>
    <cellStyle name="40% - Accent3 2" xfId="27" xr:uid="{00000000-0005-0000-0000-000018000000}"/>
    <cellStyle name="40% - Accent3 3" xfId="28" xr:uid="{00000000-0005-0000-0000-000019000000}"/>
    <cellStyle name="40% - Accent3 4" xfId="29" xr:uid="{00000000-0005-0000-0000-00001A000000}"/>
    <cellStyle name="40% - Accent4 2" xfId="30" xr:uid="{00000000-0005-0000-0000-00001B000000}"/>
    <cellStyle name="40% - Accent4 3" xfId="31" xr:uid="{00000000-0005-0000-0000-00001C000000}"/>
    <cellStyle name="40% - Accent4 4" xfId="32" xr:uid="{00000000-0005-0000-0000-00001D000000}"/>
    <cellStyle name="40% - Accent5 2" xfId="33" xr:uid="{00000000-0005-0000-0000-00001E000000}"/>
    <cellStyle name="40% - Accent5 3" xfId="34" xr:uid="{00000000-0005-0000-0000-00001F000000}"/>
    <cellStyle name="40% - Accent5 4" xfId="35" xr:uid="{00000000-0005-0000-0000-000020000000}"/>
    <cellStyle name="40% - Accent6 2" xfId="36" xr:uid="{00000000-0005-0000-0000-000021000000}"/>
    <cellStyle name="40% - Accent6 3" xfId="37" xr:uid="{00000000-0005-0000-0000-000022000000}"/>
    <cellStyle name="40% - Accent6 4" xfId="38" xr:uid="{00000000-0005-0000-0000-000023000000}"/>
    <cellStyle name="60% - Accent1 2" xfId="39" xr:uid="{00000000-0005-0000-0000-000024000000}"/>
    <cellStyle name="60% - Accent1 3" xfId="40" xr:uid="{00000000-0005-0000-0000-000025000000}"/>
    <cellStyle name="60% - Accent1 4" xfId="41" xr:uid="{00000000-0005-0000-0000-000026000000}"/>
    <cellStyle name="60% - Accent2 2" xfId="42" xr:uid="{00000000-0005-0000-0000-000027000000}"/>
    <cellStyle name="60% - Accent2 3" xfId="43" xr:uid="{00000000-0005-0000-0000-000028000000}"/>
    <cellStyle name="60% - Accent2 4" xfId="44" xr:uid="{00000000-0005-0000-0000-000029000000}"/>
    <cellStyle name="60% - Accent3 2" xfId="45" xr:uid="{00000000-0005-0000-0000-00002A000000}"/>
    <cellStyle name="60% - Accent3 3" xfId="46" xr:uid="{00000000-0005-0000-0000-00002B000000}"/>
    <cellStyle name="60% - Accent3 4" xfId="47" xr:uid="{00000000-0005-0000-0000-00002C000000}"/>
    <cellStyle name="60% - Accent4 2" xfId="48" xr:uid="{00000000-0005-0000-0000-00002D000000}"/>
    <cellStyle name="60% - Accent4 3" xfId="49" xr:uid="{00000000-0005-0000-0000-00002E000000}"/>
    <cellStyle name="60% - Accent4 4" xfId="50" xr:uid="{00000000-0005-0000-0000-00002F000000}"/>
    <cellStyle name="60% - Accent5 2" xfId="51" xr:uid="{00000000-0005-0000-0000-000030000000}"/>
    <cellStyle name="60% - Accent5 3" xfId="52" xr:uid="{00000000-0005-0000-0000-000031000000}"/>
    <cellStyle name="60% - Accent5 4" xfId="53" xr:uid="{00000000-0005-0000-0000-000032000000}"/>
    <cellStyle name="60% - Accent6 2" xfId="54" xr:uid="{00000000-0005-0000-0000-000033000000}"/>
    <cellStyle name="60% - Accent6 3" xfId="55" xr:uid="{00000000-0005-0000-0000-000034000000}"/>
    <cellStyle name="60% - Accent6 4" xfId="56" xr:uid="{00000000-0005-0000-0000-000035000000}"/>
    <cellStyle name="Accent1 2" xfId="57" xr:uid="{00000000-0005-0000-0000-000036000000}"/>
    <cellStyle name="Accent1 3" xfId="58" xr:uid="{00000000-0005-0000-0000-000037000000}"/>
    <cellStyle name="Accent1 4" xfId="59" xr:uid="{00000000-0005-0000-0000-000038000000}"/>
    <cellStyle name="Accent2 2" xfId="60" xr:uid="{00000000-0005-0000-0000-000039000000}"/>
    <cellStyle name="Accent2 3" xfId="61" xr:uid="{00000000-0005-0000-0000-00003A000000}"/>
    <cellStyle name="Accent2 4" xfId="62" xr:uid="{00000000-0005-0000-0000-00003B000000}"/>
    <cellStyle name="Accent3 2" xfId="63" xr:uid="{00000000-0005-0000-0000-00003C000000}"/>
    <cellStyle name="Accent3 3" xfId="64" xr:uid="{00000000-0005-0000-0000-00003D000000}"/>
    <cellStyle name="Accent3 4" xfId="65" xr:uid="{00000000-0005-0000-0000-00003E000000}"/>
    <cellStyle name="Accent4 2" xfId="66" xr:uid="{00000000-0005-0000-0000-00003F000000}"/>
    <cellStyle name="Accent4 3" xfId="67" xr:uid="{00000000-0005-0000-0000-000040000000}"/>
    <cellStyle name="Accent4 4" xfId="68" xr:uid="{00000000-0005-0000-0000-000041000000}"/>
    <cellStyle name="Accent5 2" xfId="69" xr:uid="{00000000-0005-0000-0000-000042000000}"/>
    <cellStyle name="Accent5 3" xfId="70" xr:uid="{00000000-0005-0000-0000-000043000000}"/>
    <cellStyle name="Accent5 4" xfId="71" xr:uid="{00000000-0005-0000-0000-000044000000}"/>
    <cellStyle name="Accent6 2" xfId="72" xr:uid="{00000000-0005-0000-0000-000045000000}"/>
    <cellStyle name="Accent6 3" xfId="73" xr:uid="{00000000-0005-0000-0000-000046000000}"/>
    <cellStyle name="Accent6 4" xfId="74" xr:uid="{00000000-0005-0000-0000-000047000000}"/>
    <cellStyle name="Bad 2" xfId="75" xr:uid="{00000000-0005-0000-0000-000048000000}"/>
    <cellStyle name="Bad 3" xfId="76" xr:uid="{00000000-0005-0000-0000-000049000000}"/>
    <cellStyle name="Bad 4" xfId="77" xr:uid="{00000000-0005-0000-0000-00004A000000}"/>
    <cellStyle name="Calculation 2" xfId="78" xr:uid="{00000000-0005-0000-0000-00004B000000}"/>
    <cellStyle name="Calculation 3" xfId="79" xr:uid="{00000000-0005-0000-0000-00004C000000}"/>
    <cellStyle name="Calculation 4" xfId="80" xr:uid="{00000000-0005-0000-0000-00004D000000}"/>
    <cellStyle name="Check Cell 2" xfId="81" xr:uid="{00000000-0005-0000-0000-00004E000000}"/>
    <cellStyle name="Check Cell 3" xfId="82" xr:uid="{00000000-0005-0000-0000-00004F000000}"/>
    <cellStyle name="Check Cell 4" xfId="83" xr:uid="{00000000-0005-0000-0000-000050000000}"/>
    <cellStyle name="Comma 2" xfId="84" xr:uid="{00000000-0005-0000-0000-000051000000}"/>
    <cellStyle name="Comma 3" xfId="85" xr:uid="{00000000-0005-0000-0000-000052000000}"/>
    <cellStyle name="Comma 3 2" xfId="86" xr:uid="{00000000-0005-0000-0000-000053000000}"/>
    <cellStyle name="Comma 3 3" xfId="87" xr:uid="{00000000-0005-0000-0000-000054000000}"/>
    <cellStyle name="Comma 4" xfId="88" xr:uid="{00000000-0005-0000-0000-000055000000}"/>
    <cellStyle name="Comma 5" xfId="89" xr:uid="{00000000-0005-0000-0000-000056000000}"/>
    <cellStyle name="Comma 6" xfId="90" xr:uid="{00000000-0005-0000-0000-000057000000}"/>
    <cellStyle name="Comma 7" xfId="91" xr:uid="{00000000-0005-0000-0000-000058000000}"/>
    <cellStyle name="Currency" xfId="146" builtinId="4"/>
    <cellStyle name="Currency 2" xfId="92" xr:uid="{00000000-0005-0000-0000-00005A000000}"/>
    <cellStyle name="Currency 2 2" xfId="93" xr:uid="{00000000-0005-0000-0000-00005B000000}"/>
    <cellStyle name="Currency 2 3" xfId="94" xr:uid="{00000000-0005-0000-0000-00005C000000}"/>
    <cellStyle name="Currency 3" xfId="95" xr:uid="{00000000-0005-0000-0000-00005D000000}"/>
    <cellStyle name="Currency 4" xfId="96" xr:uid="{00000000-0005-0000-0000-00005E000000}"/>
    <cellStyle name="Explanatory Text 2" xfId="97" xr:uid="{00000000-0005-0000-0000-00005F000000}"/>
    <cellStyle name="Explanatory Text 3" xfId="98" xr:uid="{00000000-0005-0000-0000-000060000000}"/>
    <cellStyle name="Explanatory Text 4" xfId="99" xr:uid="{00000000-0005-0000-0000-000061000000}"/>
    <cellStyle name="Good 2" xfId="100" xr:uid="{00000000-0005-0000-0000-000062000000}"/>
    <cellStyle name="Good 3" xfId="101" xr:uid="{00000000-0005-0000-0000-000063000000}"/>
    <cellStyle name="Good 4" xfId="102" xr:uid="{00000000-0005-0000-0000-000064000000}"/>
    <cellStyle name="Heading 1 2" xfId="103" xr:uid="{00000000-0005-0000-0000-000065000000}"/>
    <cellStyle name="Heading 1 3" xfId="104" xr:uid="{00000000-0005-0000-0000-000066000000}"/>
    <cellStyle name="Heading 1 4" xfId="105" xr:uid="{00000000-0005-0000-0000-000067000000}"/>
    <cellStyle name="Heading 2 2" xfId="106" xr:uid="{00000000-0005-0000-0000-000068000000}"/>
    <cellStyle name="Heading 2 3" xfId="107" xr:uid="{00000000-0005-0000-0000-000069000000}"/>
    <cellStyle name="Heading 2 4" xfId="108" xr:uid="{00000000-0005-0000-0000-00006A000000}"/>
    <cellStyle name="Heading 3 2" xfId="109" xr:uid="{00000000-0005-0000-0000-00006B000000}"/>
    <cellStyle name="Heading 3 3" xfId="110" xr:uid="{00000000-0005-0000-0000-00006C000000}"/>
    <cellStyle name="Heading 3 4" xfId="111" xr:uid="{00000000-0005-0000-0000-00006D000000}"/>
    <cellStyle name="Heading 4 2" xfId="112" xr:uid="{00000000-0005-0000-0000-00006E000000}"/>
    <cellStyle name="Heading 4 3" xfId="113" xr:uid="{00000000-0005-0000-0000-00006F000000}"/>
    <cellStyle name="Heading 4 4" xfId="114" xr:uid="{00000000-0005-0000-0000-000070000000}"/>
    <cellStyle name="Input 2" xfId="115" xr:uid="{00000000-0005-0000-0000-000071000000}"/>
    <cellStyle name="Input 3" xfId="116" xr:uid="{00000000-0005-0000-0000-000072000000}"/>
    <cellStyle name="Input 4" xfId="117" xr:uid="{00000000-0005-0000-0000-000073000000}"/>
    <cellStyle name="Linked Cell 2" xfId="118" xr:uid="{00000000-0005-0000-0000-000074000000}"/>
    <cellStyle name="Linked Cell 3" xfId="119" xr:uid="{00000000-0005-0000-0000-000075000000}"/>
    <cellStyle name="Linked Cell 4" xfId="120" xr:uid="{00000000-0005-0000-0000-000076000000}"/>
    <cellStyle name="Neutral 2" xfId="121" xr:uid="{00000000-0005-0000-0000-000077000000}"/>
    <cellStyle name="Neutral 3" xfId="122" xr:uid="{00000000-0005-0000-0000-000078000000}"/>
    <cellStyle name="Neutral 4" xfId="123" xr:uid="{00000000-0005-0000-0000-000079000000}"/>
    <cellStyle name="Normal" xfId="0" builtinId="0"/>
    <cellStyle name="Normal 2" xfId="124" xr:uid="{00000000-0005-0000-0000-00007B000000}"/>
    <cellStyle name="Normal 2 2" xfId="125" xr:uid="{00000000-0005-0000-0000-00007C000000}"/>
    <cellStyle name="Normal 3" xfId="126" xr:uid="{00000000-0005-0000-0000-00007D000000}"/>
    <cellStyle name="Normal 3 2" xfId="127" xr:uid="{00000000-0005-0000-0000-00007E000000}"/>
    <cellStyle name="Normal 3 3" xfId="128" xr:uid="{00000000-0005-0000-0000-00007F000000}"/>
    <cellStyle name="Normal 3 4" xfId="129" xr:uid="{00000000-0005-0000-0000-000080000000}"/>
    <cellStyle name="Normal 4" xfId="130" xr:uid="{00000000-0005-0000-0000-000081000000}"/>
    <cellStyle name="Normal 5" xfId="131" xr:uid="{00000000-0005-0000-0000-000082000000}"/>
    <cellStyle name="Normal 6" xfId="132" xr:uid="{00000000-0005-0000-0000-000083000000}"/>
    <cellStyle name="Normal 7" xfId="133" xr:uid="{00000000-0005-0000-0000-000084000000}"/>
    <cellStyle name="Normal 8" xfId="2" xr:uid="{00000000-0005-0000-0000-000085000000}"/>
    <cellStyle name="Note 2" xfId="134" xr:uid="{00000000-0005-0000-0000-000086000000}"/>
    <cellStyle name="Note 3" xfId="135" xr:uid="{00000000-0005-0000-0000-000087000000}"/>
    <cellStyle name="Note 4" xfId="136" xr:uid="{00000000-0005-0000-0000-000088000000}"/>
    <cellStyle name="Output 2" xfId="137" xr:uid="{00000000-0005-0000-0000-000089000000}"/>
    <cellStyle name="Output 3" xfId="138" xr:uid="{00000000-0005-0000-0000-00008A000000}"/>
    <cellStyle name="Output 4" xfId="139" xr:uid="{00000000-0005-0000-0000-00008B000000}"/>
    <cellStyle name="Title" xfId="1" builtinId="15" customBuiltin="1"/>
    <cellStyle name="Total 2" xfId="140" xr:uid="{00000000-0005-0000-0000-00008D000000}"/>
    <cellStyle name="Total 3" xfId="141" xr:uid="{00000000-0005-0000-0000-00008E000000}"/>
    <cellStyle name="Total 4" xfId="142" xr:uid="{00000000-0005-0000-0000-00008F000000}"/>
    <cellStyle name="Warning Text 2" xfId="143" xr:uid="{00000000-0005-0000-0000-000090000000}"/>
    <cellStyle name="Warning Text 3" xfId="144" xr:uid="{00000000-0005-0000-0000-000091000000}"/>
    <cellStyle name="Warning Text 4" xfId="145" xr:uid="{00000000-0005-0000-0000-00009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9"/>
  <sheetViews>
    <sheetView zoomScaleNormal="100" workbookViewId="0">
      <selection activeCell="I8" sqref="I8"/>
    </sheetView>
  </sheetViews>
  <sheetFormatPr defaultRowHeight="15" x14ac:dyDescent="0.25"/>
  <cols>
    <col min="1" max="1" width="43" customWidth="1"/>
    <col min="2" max="2" width="22.85546875" style="2" hidden="1" customWidth="1"/>
    <col min="3" max="3" width="17.7109375" bestFit="1" customWidth="1"/>
    <col min="4" max="4" width="17.42578125" bestFit="1" customWidth="1"/>
    <col min="5" max="5" width="14.28515625" bestFit="1" customWidth="1"/>
  </cols>
  <sheetData>
    <row r="1" spans="1:5" x14ac:dyDescent="0.25">
      <c r="A1" s="13" t="s">
        <v>64</v>
      </c>
      <c r="B1" s="7" t="s">
        <v>56</v>
      </c>
      <c r="C1" s="7" t="s">
        <v>61</v>
      </c>
      <c r="D1" s="8" t="s">
        <v>44</v>
      </c>
      <c r="E1" s="13" t="s">
        <v>55</v>
      </c>
    </row>
    <row r="2" spans="1:5" x14ac:dyDescent="0.25">
      <c r="A2" s="9" t="s">
        <v>45</v>
      </c>
      <c r="B2" s="10" t="s">
        <v>46</v>
      </c>
      <c r="C2" s="10" t="s">
        <v>46</v>
      </c>
      <c r="D2" s="11" t="s">
        <v>47</v>
      </c>
      <c r="E2" s="13" t="s">
        <v>62</v>
      </c>
    </row>
    <row r="3" spans="1:5" ht="15.75" x14ac:dyDescent="0.25">
      <c r="A3" s="1" t="s">
        <v>60</v>
      </c>
      <c r="B3" s="3">
        <v>42133.1</v>
      </c>
      <c r="C3" s="14"/>
      <c r="D3" s="15">
        <f t="shared" ref="D3:D11" si="0">C3*0.001</f>
        <v>0</v>
      </c>
      <c r="E3" s="15">
        <f t="shared" ref="E3:E11" si="1">D3</f>
        <v>0</v>
      </c>
    </row>
    <row r="4" spans="1:5" ht="15.75" x14ac:dyDescent="0.25">
      <c r="A4" s="1" t="s">
        <v>38</v>
      </c>
      <c r="B4" s="3">
        <v>59478</v>
      </c>
      <c r="C4" s="14"/>
      <c r="D4" s="15">
        <f t="shared" si="0"/>
        <v>0</v>
      </c>
      <c r="E4" s="15">
        <f t="shared" si="1"/>
        <v>0</v>
      </c>
    </row>
    <row r="5" spans="1:5" ht="15.75" x14ac:dyDescent="0.25">
      <c r="A5" s="1" t="s">
        <v>16</v>
      </c>
      <c r="B5" s="6">
        <v>601774.6</v>
      </c>
      <c r="C5" s="14">
        <v>632980900</v>
      </c>
      <c r="D5" s="15">
        <f t="shared" si="0"/>
        <v>632980.9</v>
      </c>
      <c r="E5" s="15">
        <f t="shared" si="1"/>
        <v>632980.9</v>
      </c>
    </row>
    <row r="6" spans="1:5" ht="15.75" x14ac:dyDescent="0.25">
      <c r="A6" s="1" t="s">
        <v>34</v>
      </c>
      <c r="B6" s="3">
        <v>107265.1</v>
      </c>
      <c r="C6" s="14">
        <v>110418500</v>
      </c>
      <c r="D6" s="15">
        <f t="shared" si="0"/>
        <v>110418.5</v>
      </c>
      <c r="E6" s="15">
        <f t="shared" si="1"/>
        <v>110418.5</v>
      </c>
    </row>
    <row r="7" spans="1:5" ht="15.75" x14ac:dyDescent="0.25">
      <c r="A7" s="1" t="s">
        <v>9</v>
      </c>
      <c r="B7" s="3">
        <v>109889.83418000001</v>
      </c>
      <c r="C7" s="14">
        <v>110088000</v>
      </c>
      <c r="D7" s="15">
        <f t="shared" si="0"/>
        <v>110088</v>
      </c>
      <c r="E7" s="15">
        <f t="shared" si="1"/>
        <v>110088</v>
      </c>
    </row>
    <row r="8" spans="1:5" ht="15.75" x14ac:dyDescent="0.25">
      <c r="A8" s="1" t="s">
        <v>27</v>
      </c>
      <c r="B8" s="3">
        <v>149192</v>
      </c>
      <c r="C8" s="14">
        <v>149987800</v>
      </c>
      <c r="D8" s="15">
        <f t="shared" si="0"/>
        <v>149987.80000000002</v>
      </c>
      <c r="E8" s="15">
        <f t="shared" si="1"/>
        <v>149987.80000000002</v>
      </c>
    </row>
    <row r="9" spans="1:5" ht="15.75" x14ac:dyDescent="0.25">
      <c r="A9" s="1" t="s">
        <v>23</v>
      </c>
      <c r="B9" s="3">
        <v>235036.1</v>
      </c>
      <c r="C9" s="14">
        <v>234993700</v>
      </c>
      <c r="D9" s="15">
        <f t="shared" si="0"/>
        <v>234993.7</v>
      </c>
      <c r="E9" s="15">
        <f t="shared" si="1"/>
        <v>234993.7</v>
      </c>
    </row>
    <row r="10" spans="1:5" ht="15.75" x14ac:dyDescent="0.25">
      <c r="A10" s="1" t="s">
        <v>33</v>
      </c>
      <c r="B10" s="3">
        <v>232581.7</v>
      </c>
      <c r="C10" s="14">
        <v>247708100</v>
      </c>
      <c r="D10" s="15">
        <f t="shared" si="0"/>
        <v>247708.1</v>
      </c>
      <c r="E10" s="15">
        <f t="shared" si="1"/>
        <v>247708.1</v>
      </c>
    </row>
    <row r="11" spans="1:5" ht="15.75" x14ac:dyDescent="0.25">
      <c r="A11" s="1" t="s">
        <v>57</v>
      </c>
      <c r="B11" s="3">
        <v>48728</v>
      </c>
      <c r="C11" s="14"/>
      <c r="D11" s="15">
        <f t="shared" si="0"/>
        <v>0</v>
      </c>
      <c r="E11" s="15">
        <f t="shared" si="1"/>
        <v>0</v>
      </c>
    </row>
    <row r="12" spans="1:5" ht="15.75" x14ac:dyDescent="0.25">
      <c r="A12" s="1" t="s">
        <v>3</v>
      </c>
      <c r="B12" s="3">
        <v>346113.4</v>
      </c>
      <c r="C12" s="14">
        <v>355845200</v>
      </c>
      <c r="D12" s="15">
        <f t="shared" ref="D12:D58" si="2">C12*0.001</f>
        <v>355845.2</v>
      </c>
      <c r="E12" s="15">
        <f t="shared" ref="E12:E58" si="3">D12</f>
        <v>355845.2</v>
      </c>
    </row>
    <row r="13" spans="1:5" ht="15.75" x14ac:dyDescent="0.25">
      <c r="A13" s="1" t="s">
        <v>12</v>
      </c>
      <c r="B13" s="3">
        <v>55258.400000000001</v>
      </c>
      <c r="C13" s="14">
        <v>57720000</v>
      </c>
      <c r="D13" s="15">
        <f t="shared" si="2"/>
        <v>57720</v>
      </c>
      <c r="E13" s="15">
        <f t="shared" si="3"/>
        <v>57720</v>
      </c>
    </row>
    <row r="14" spans="1:5" ht="15.75" x14ac:dyDescent="0.25">
      <c r="A14" s="1" t="s">
        <v>29</v>
      </c>
      <c r="B14" s="3">
        <v>462643.27799999999</v>
      </c>
      <c r="C14" s="14">
        <v>463552900</v>
      </c>
      <c r="D14" s="15">
        <f t="shared" si="2"/>
        <v>463552.9</v>
      </c>
      <c r="E14" s="15">
        <f t="shared" si="3"/>
        <v>463552.9</v>
      </c>
    </row>
    <row r="15" spans="1:5" ht="15.75" x14ac:dyDescent="0.25">
      <c r="A15" s="1" t="s">
        <v>2</v>
      </c>
      <c r="B15" s="3">
        <v>504632.6</v>
      </c>
      <c r="C15" s="14">
        <v>515354700</v>
      </c>
      <c r="D15" s="15">
        <f t="shared" si="2"/>
        <v>515354.7</v>
      </c>
      <c r="E15" s="15">
        <f t="shared" si="3"/>
        <v>515354.7</v>
      </c>
    </row>
    <row r="16" spans="1:5" ht="15.75" x14ac:dyDescent="0.25">
      <c r="A16" s="1" t="s">
        <v>48</v>
      </c>
      <c r="B16" s="3">
        <v>96340.3</v>
      </c>
      <c r="C16" s="16">
        <v>96025200</v>
      </c>
      <c r="D16" s="15">
        <f t="shared" si="2"/>
        <v>96025.2</v>
      </c>
      <c r="E16" s="15">
        <f t="shared" si="3"/>
        <v>96025.2</v>
      </c>
    </row>
    <row r="17" spans="1:5" ht="15.75" x14ac:dyDescent="0.25">
      <c r="A17" s="1" t="s">
        <v>31</v>
      </c>
      <c r="B17" s="3">
        <v>303036.5</v>
      </c>
      <c r="C17" s="14">
        <v>313005000</v>
      </c>
      <c r="D17" s="15">
        <f t="shared" si="2"/>
        <v>313005</v>
      </c>
      <c r="E17" s="15">
        <f t="shared" si="3"/>
        <v>313005</v>
      </c>
    </row>
    <row r="18" spans="1:5" ht="15.75" x14ac:dyDescent="0.25">
      <c r="A18" s="1" t="s">
        <v>20</v>
      </c>
      <c r="B18" s="3">
        <v>645219.5</v>
      </c>
      <c r="C18" s="14">
        <v>670224200</v>
      </c>
      <c r="D18" s="15">
        <f t="shared" si="2"/>
        <v>670224.20000000007</v>
      </c>
      <c r="E18" s="15">
        <f t="shared" si="3"/>
        <v>670224.20000000007</v>
      </c>
    </row>
    <row r="19" spans="1:5" ht="15.75" x14ac:dyDescent="0.25">
      <c r="A19" s="1" t="s">
        <v>5</v>
      </c>
      <c r="B19" s="3">
        <v>2352718.9</v>
      </c>
      <c r="C19" s="14">
        <v>2409765500</v>
      </c>
      <c r="D19" s="15">
        <f t="shared" si="2"/>
        <v>2409765.5</v>
      </c>
      <c r="E19" s="15">
        <f t="shared" si="3"/>
        <v>2409765.5</v>
      </c>
    </row>
    <row r="20" spans="1:5" ht="15.75" x14ac:dyDescent="0.25">
      <c r="A20" s="1" t="s">
        <v>40</v>
      </c>
      <c r="B20" s="3">
        <v>59432</v>
      </c>
      <c r="C20" s="14">
        <v>59877200</v>
      </c>
      <c r="D20" s="15">
        <f t="shared" si="2"/>
        <v>59877.200000000004</v>
      </c>
      <c r="E20" s="15">
        <f t="shared" si="3"/>
        <v>59877.200000000004</v>
      </c>
    </row>
    <row r="21" spans="1:5" ht="15.75" x14ac:dyDescent="0.25">
      <c r="A21" s="1" t="s">
        <v>30</v>
      </c>
      <c r="B21" s="3">
        <v>16897.400000000001</v>
      </c>
      <c r="C21" s="14">
        <v>17147300</v>
      </c>
      <c r="D21" s="15">
        <f t="shared" si="2"/>
        <v>17147.3</v>
      </c>
      <c r="E21" s="15">
        <f t="shared" si="3"/>
        <v>17147.3</v>
      </c>
    </row>
    <row r="22" spans="1:5" ht="15.75" x14ac:dyDescent="0.25">
      <c r="A22" s="1" t="s">
        <v>10</v>
      </c>
      <c r="B22" s="3">
        <v>518001.6</v>
      </c>
      <c r="C22" s="14">
        <v>535571800</v>
      </c>
      <c r="D22" s="15">
        <f t="shared" si="2"/>
        <v>535571.80000000005</v>
      </c>
      <c r="E22" s="15">
        <f t="shared" si="3"/>
        <v>535571.80000000005</v>
      </c>
    </row>
    <row r="23" spans="1:5" ht="15.75" x14ac:dyDescent="0.25">
      <c r="A23" s="1" t="s">
        <v>37</v>
      </c>
      <c r="B23" s="3">
        <v>297577.8</v>
      </c>
      <c r="C23" s="16">
        <v>275754400</v>
      </c>
      <c r="D23" s="15">
        <f t="shared" si="2"/>
        <v>275754.40000000002</v>
      </c>
      <c r="E23" s="15">
        <f t="shared" si="3"/>
        <v>275754.40000000002</v>
      </c>
    </row>
    <row r="24" spans="1:5" ht="15.75" x14ac:dyDescent="0.25">
      <c r="A24" s="1" t="s">
        <v>24</v>
      </c>
      <c r="B24" s="3">
        <v>193637.5</v>
      </c>
      <c r="C24" s="14">
        <v>194521800</v>
      </c>
      <c r="D24" s="15">
        <f t="shared" si="2"/>
        <v>194521.80000000002</v>
      </c>
      <c r="E24" s="15">
        <f t="shared" si="3"/>
        <v>194521.80000000002</v>
      </c>
    </row>
    <row r="25" spans="1:5" ht="15.75" x14ac:dyDescent="0.25">
      <c r="A25" s="1" t="s">
        <v>13</v>
      </c>
      <c r="B25" s="3">
        <v>178461.4</v>
      </c>
      <c r="C25" s="14">
        <v>182928900</v>
      </c>
      <c r="D25" s="15">
        <f t="shared" si="2"/>
        <v>182928.9</v>
      </c>
      <c r="E25" s="15">
        <f t="shared" si="3"/>
        <v>182928.9</v>
      </c>
    </row>
    <row r="26" spans="1:5" ht="15.75" x14ac:dyDescent="0.25">
      <c r="A26" s="1" t="s">
        <v>19</v>
      </c>
      <c r="B26" s="3">
        <v>190011.2</v>
      </c>
      <c r="C26" s="14">
        <v>196820500</v>
      </c>
      <c r="D26" s="15">
        <f t="shared" si="2"/>
        <v>196820.5</v>
      </c>
      <c r="E26" s="15">
        <f t="shared" si="3"/>
        <v>196820.5</v>
      </c>
    </row>
    <row r="27" spans="1:5" ht="15.75" x14ac:dyDescent="0.25">
      <c r="A27" s="4" t="s">
        <v>49</v>
      </c>
      <c r="B27" s="3">
        <v>270322.7</v>
      </c>
      <c r="C27" s="16">
        <v>264243600</v>
      </c>
      <c r="D27" s="15">
        <f t="shared" si="2"/>
        <v>264243.59999999998</v>
      </c>
      <c r="E27" s="15">
        <f t="shared" si="3"/>
        <v>264243.59999999998</v>
      </c>
    </row>
    <row r="28" spans="1:5" ht="15.75" x14ac:dyDescent="0.25">
      <c r="A28" s="1" t="s">
        <v>17</v>
      </c>
      <c r="B28" s="3">
        <v>434442.4</v>
      </c>
      <c r="C28" s="14">
        <v>440415100</v>
      </c>
      <c r="D28" s="15">
        <f t="shared" si="2"/>
        <v>440415.10000000003</v>
      </c>
      <c r="E28" s="15">
        <f t="shared" si="3"/>
        <v>440415.10000000003</v>
      </c>
    </row>
    <row r="29" spans="1:5" ht="15.75" x14ac:dyDescent="0.25">
      <c r="A29" s="1" t="s">
        <v>4</v>
      </c>
      <c r="B29" s="3">
        <v>524091.4</v>
      </c>
      <c r="C29" s="14">
        <v>539029100</v>
      </c>
      <c r="D29" s="15">
        <f t="shared" si="2"/>
        <v>539029.1</v>
      </c>
      <c r="E29" s="15">
        <f t="shared" si="3"/>
        <v>539029.1</v>
      </c>
    </row>
    <row r="30" spans="1:5" ht="15.75" x14ac:dyDescent="0.25">
      <c r="A30" s="1" t="s">
        <v>0</v>
      </c>
      <c r="B30" s="3">
        <v>325953.09999999998</v>
      </c>
      <c r="C30" s="14">
        <v>334316900</v>
      </c>
      <c r="D30" s="15">
        <f t="shared" si="2"/>
        <v>334316.90000000002</v>
      </c>
      <c r="E30" s="15">
        <f t="shared" si="3"/>
        <v>334316.90000000002</v>
      </c>
    </row>
    <row r="31" spans="1:5" ht="15.75" x14ac:dyDescent="0.25">
      <c r="A31" s="1" t="s">
        <v>41</v>
      </c>
      <c r="B31" s="3">
        <v>59446.798999999999</v>
      </c>
      <c r="C31" s="14">
        <v>63487700</v>
      </c>
      <c r="D31" s="15">
        <f t="shared" si="2"/>
        <v>63487.700000000004</v>
      </c>
      <c r="E31" s="15">
        <f t="shared" si="3"/>
        <v>63487.700000000004</v>
      </c>
    </row>
    <row r="32" spans="1:5" ht="15.75" x14ac:dyDescent="0.25">
      <c r="A32" s="1" t="s">
        <v>28</v>
      </c>
      <c r="B32" s="3">
        <v>258801</v>
      </c>
      <c r="C32" s="14">
        <v>266927600</v>
      </c>
      <c r="D32" s="15">
        <f t="shared" si="2"/>
        <v>266927.59999999998</v>
      </c>
      <c r="E32" s="15">
        <f t="shared" si="3"/>
        <v>266927.59999999998</v>
      </c>
    </row>
    <row r="33" spans="1:5" ht="15.75" x14ac:dyDescent="0.25">
      <c r="A33" s="1" t="s">
        <v>14</v>
      </c>
      <c r="B33" s="3">
        <v>437069.3</v>
      </c>
      <c r="C33" s="14">
        <v>450336500</v>
      </c>
      <c r="D33" s="15">
        <f t="shared" si="2"/>
        <v>450336.5</v>
      </c>
      <c r="E33" s="15">
        <f t="shared" si="3"/>
        <v>450336.5</v>
      </c>
    </row>
    <row r="34" spans="1:5" ht="15.75" x14ac:dyDescent="0.25">
      <c r="A34" s="1" t="s">
        <v>7</v>
      </c>
      <c r="B34" s="3">
        <v>431097.2</v>
      </c>
      <c r="C34" s="14">
        <v>438695900</v>
      </c>
      <c r="D34" s="15">
        <f t="shared" si="2"/>
        <v>438695.9</v>
      </c>
      <c r="E34" s="15">
        <f t="shared" si="3"/>
        <v>438695.9</v>
      </c>
    </row>
    <row r="35" spans="1:5" ht="15.75" x14ac:dyDescent="0.25">
      <c r="A35" s="1" t="s">
        <v>42</v>
      </c>
      <c r="B35" s="3">
        <v>401327.6</v>
      </c>
      <c r="C35" s="14">
        <v>430186900</v>
      </c>
      <c r="D35" s="15">
        <f t="shared" si="2"/>
        <v>430186.9</v>
      </c>
      <c r="E35" s="15">
        <f t="shared" si="3"/>
        <v>430186.9</v>
      </c>
    </row>
    <row r="36" spans="1:5" ht="15.75" x14ac:dyDescent="0.25">
      <c r="A36" s="1" t="s">
        <v>39</v>
      </c>
      <c r="B36" s="3">
        <v>150869.29999999999</v>
      </c>
      <c r="C36" s="14">
        <v>156131000</v>
      </c>
      <c r="D36" s="15">
        <f t="shared" si="2"/>
        <v>156131</v>
      </c>
      <c r="E36" s="15">
        <f t="shared" si="3"/>
        <v>156131</v>
      </c>
    </row>
    <row r="37" spans="1:5" ht="15.75" x14ac:dyDescent="0.25">
      <c r="A37" s="1" t="s">
        <v>8</v>
      </c>
      <c r="B37" s="3">
        <v>769856.9</v>
      </c>
      <c r="C37" s="14">
        <v>783533500</v>
      </c>
      <c r="D37" s="15">
        <f t="shared" si="2"/>
        <v>783533.5</v>
      </c>
      <c r="E37" s="15">
        <f t="shared" si="3"/>
        <v>783533.5</v>
      </c>
    </row>
    <row r="38" spans="1:5" ht="15.75" x14ac:dyDescent="0.25">
      <c r="A38" s="1" t="s">
        <v>15</v>
      </c>
      <c r="B38" s="3">
        <v>310897.09999999998</v>
      </c>
      <c r="C38" s="14">
        <v>329368100</v>
      </c>
      <c r="D38" s="15">
        <f t="shared" si="2"/>
        <v>329368.10000000003</v>
      </c>
      <c r="E38" s="15">
        <f t="shared" si="3"/>
        <v>329368.10000000003</v>
      </c>
    </row>
    <row r="39" spans="1:5" ht="15.75" x14ac:dyDescent="0.25">
      <c r="A39" s="4" t="s">
        <v>52</v>
      </c>
      <c r="B39" s="3">
        <v>416534</v>
      </c>
      <c r="C39" s="14">
        <v>428075100</v>
      </c>
      <c r="D39" s="15">
        <f t="shared" si="2"/>
        <v>428075.10000000003</v>
      </c>
      <c r="E39" s="15">
        <f t="shared" si="3"/>
        <v>428075.10000000003</v>
      </c>
    </row>
    <row r="40" spans="1:5" ht="15.75" x14ac:dyDescent="0.25">
      <c r="A40" s="1" t="s">
        <v>25</v>
      </c>
      <c r="B40" s="3">
        <v>148862.29999999999</v>
      </c>
      <c r="C40" s="14">
        <v>156420800</v>
      </c>
      <c r="D40" s="15">
        <f t="shared" si="2"/>
        <v>156420.80000000002</v>
      </c>
      <c r="E40" s="15">
        <f t="shared" si="3"/>
        <v>156420.80000000002</v>
      </c>
    </row>
    <row r="41" spans="1:5" ht="15.75" x14ac:dyDescent="0.25">
      <c r="A41" s="1" t="s">
        <v>36</v>
      </c>
      <c r="B41" s="3">
        <v>124286.8</v>
      </c>
      <c r="C41" s="14">
        <v>124902900</v>
      </c>
      <c r="D41" s="15">
        <f t="shared" si="2"/>
        <v>124902.90000000001</v>
      </c>
      <c r="E41" s="15">
        <f t="shared" si="3"/>
        <v>124902.90000000001</v>
      </c>
    </row>
    <row r="42" spans="1:5" ht="15.75" x14ac:dyDescent="0.25">
      <c r="A42" s="1" t="s">
        <v>35</v>
      </c>
      <c r="B42" s="3">
        <v>408176.9</v>
      </c>
      <c r="C42" s="14">
        <v>414387200</v>
      </c>
      <c r="D42" s="15">
        <f t="shared" si="2"/>
        <v>414387.20000000001</v>
      </c>
      <c r="E42" s="15">
        <f t="shared" si="3"/>
        <v>414387.20000000001</v>
      </c>
    </row>
    <row r="43" spans="1:5" ht="15.75" x14ac:dyDescent="0.25">
      <c r="A43" s="1" t="s">
        <v>21</v>
      </c>
      <c r="B43" s="3">
        <v>59206.5</v>
      </c>
      <c r="C43" s="14">
        <v>59412500</v>
      </c>
      <c r="D43" s="15">
        <f t="shared" si="2"/>
        <v>59412.5</v>
      </c>
      <c r="E43" s="15">
        <f t="shared" si="3"/>
        <v>59412.5</v>
      </c>
    </row>
    <row r="44" spans="1:5" ht="15.75" x14ac:dyDescent="0.25">
      <c r="A44" s="1" t="s">
        <v>6</v>
      </c>
      <c r="B44" s="3">
        <v>49851.199999999997</v>
      </c>
      <c r="C44" s="14">
        <v>51060000</v>
      </c>
      <c r="D44" s="15">
        <f t="shared" si="2"/>
        <v>51060</v>
      </c>
      <c r="E44" s="15">
        <f t="shared" si="3"/>
        <v>51060</v>
      </c>
    </row>
    <row r="45" spans="1:5" ht="15.75" x14ac:dyDescent="0.25">
      <c r="A45" s="1" t="s">
        <v>26</v>
      </c>
      <c r="B45" s="3">
        <v>203067.8</v>
      </c>
      <c r="C45" s="14">
        <v>210980100</v>
      </c>
      <c r="D45" s="15">
        <f t="shared" si="2"/>
        <v>210980.1</v>
      </c>
      <c r="E45" s="15">
        <f t="shared" si="3"/>
        <v>210980.1</v>
      </c>
    </row>
    <row r="46" spans="1:5" ht="15.75" x14ac:dyDescent="0.25">
      <c r="A46" s="5" t="s">
        <v>53</v>
      </c>
      <c r="B46" s="3">
        <v>6432.8</v>
      </c>
      <c r="C46" s="14">
        <v>7034900</v>
      </c>
      <c r="D46" s="15">
        <f t="shared" si="2"/>
        <v>7034.9000000000005</v>
      </c>
      <c r="E46" s="15">
        <f t="shared" si="3"/>
        <v>7034.9000000000005</v>
      </c>
    </row>
    <row r="47" spans="1:5" ht="15.75" x14ac:dyDescent="0.25">
      <c r="A47" s="1" t="s">
        <v>58</v>
      </c>
      <c r="B47" s="3">
        <v>100491.8</v>
      </c>
      <c r="C47" s="14">
        <v>102996000</v>
      </c>
      <c r="D47" s="15">
        <f t="shared" si="2"/>
        <v>102996</v>
      </c>
      <c r="E47" s="15">
        <f t="shared" si="3"/>
        <v>102996</v>
      </c>
    </row>
    <row r="48" spans="1:5" ht="15.75" x14ac:dyDescent="0.25">
      <c r="A48" s="1" t="s">
        <v>63</v>
      </c>
      <c r="B48" s="3"/>
      <c r="C48" s="14">
        <v>20771300</v>
      </c>
      <c r="D48" s="15">
        <f t="shared" si="2"/>
        <v>20771.3</v>
      </c>
      <c r="E48" s="15">
        <f t="shared" si="3"/>
        <v>20771.3</v>
      </c>
    </row>
    <row r="49" spans="1:5" ht="15.75" x14ac:dyDescent="0.25">
      <c r="A49" s="1" t="s">
        <v>59</v>
      </c>
      <c r="B49" s="3">
        <v>293522.7</v>
      </c>
      <c r="C49" s="16">
        <v>293380000</v>
      </c>
      <c r="D49" s="15">
        <f t="shared" si="2"/>
        <v>293380</v>
      </c>
      <c r="E49" s="15">
        <f t="shared" si="3"/>
        <v>293380</v>
      </c>
    </row>
    <row r="50" spans="1:5" ht="15.75" x14ac:dyDescent="0.25">
      <c r="A50" s="4" t="s">
        <v>51</v>
      </c>
      <c r="B50" s="3">
        <v>239136.4</v>
      </c>
      <c r="C50" s="16">
        <v>236967100</v>
      </c>
      <c r="D50" s="15">
        <f t="shared" si="2"/>
        <v>236967.1</v>
      </c>
      <c r="E50" s="15">
        <f t="shared" si="3"/>
        <v>236967.1</v>
      </c>
    </row>
    <row r="51" spans="1:5" ht="15.75" x14ac:dyDescent="0.25">
      <c r="A51" s="1" t="s">
        <v>43</v>
      </c>
      <c r="B51" s="3">
        <v>213195.1</v>
      </c>
      <c r="C51" s="14">
        <v>215034000</v>
      </c>
      <c r="D51" s="15">
        <f t="shared" si="2"/>
        <v>215034</v>
      </c>
      <c r="E51" s="15">
        <f t="shared" si="3"/>
        <v>215034</v>
      </c>
    </row>
    <row r="52" spans="1:5" ht="15.75" x14ac:dyDescent="0.25">
      <c r="A52" s="1" t="s">
        <v>1</v>
      </c>
      <c r="B52" s="3">
        <v>1389993</v>
      </c>
      <c r="C52" s="14">
        <v>1478505400</v>
      </c>
      <c r="D52" s="15">
        <f t="shared" si="2"/>
        <v>1478505.4000000001</v>
      </c>
      <c r="E52" s="15">
        <f t="shared" si="3"/>
        <v>1478505.4000000001</v>
      </c>
    </row>
    <row r="53" spans="1:5" ht="15.75" x14ac:dyDescent="0.25">
      <c r="A53" s="4" t="s">
        <v>50</v>
      </c>
      <c r="B53" s="3">
        <v>105314.8</v>
      </c>
      <c r="C53" s="14">
        <v>105943000</v>
      </c>
      <c r="D53" s="15">
        <f t="shared" si="2"/>
        <v>105943</v>
      </c>
      <c r="E53" s="15">
        <f t="shared" si="3"/>
        <v>105943</v>
      </c>
    </row>
    <row r="54" spans="1:5" ht="15.75" x14ac:dyDescent="0.25">
      <c r="A54" s="1" t="s">
        <v>32</v>
      </c>
      <c r="B54" s="3">
        <v>341416</v>
      </c>
      <c r="C54" s="14">
        <v>343214100</v>
      </c>
      <c r="D54" s="15">
        <f t="shared" si="2"/>
        <v>343214.10000000003</v>
      </c>
      <c r="E54" s="15">
        <f t="shared" si="3"/>
        <v>343214.10000000003</v>
      </c>
    </row>
    <row r="55" spans="1:5" ht="15.75" x14ac:dyDescent="0.25">
      <c r="A55" s="1" t="s">
        <v>22</v>
      </c>
      <c r="B55" s="3">
        <v>160871.29999999999</v>
      </c>
      <c r="C55" s="14">
        <v>166233700</v>
      </c>
      <c r="D55" s="15">
        <f t="shared" si="2"/>
        <v>166233.70000000001</v>
      </c>
      <c r="E55" s="15">
        <f t="shared" si="3"/>
        <v>166233.70000000001</v>
      </c>
    </row>
    <row r="56" spans="1:5" ht="15.75" x14ac:dyDescent="0.25">
      <c r="A56" s="1" t="s">
        <v>11</v>
      </c>
      <c r="B56" s="3">
        <v>271147.90000000002</v>
      </c>
      <c r="C56" s="14">
        <v>279406300</v>
      </c>
      <c r="D56" s="15">
        <f t="shared" si="2"/>
        <v>279406.3</v>
      </c>
      <c r="E56" s="15">
        <f t="shared" si="3"/>
        <v>279406.3</v>
      </c>
    </row>
    <row r="57" spans="1:5" ht="15.75" x14ac:dyDescent="0.25">
      <c r="A57" s="1" t="s">
        <v>18</v>
      </c>
      <c r="B57" s="3">
        <v>329028.90000000002</v>
      </c>
      <c r="C57" s="14">
        <v>332245500</v>
      </c>
      <c r="D57" s="15">
        <f t="shared" si="2"/>
        <v>332245.5</v>
      </c>
      <c r="E57" s="15">
        <f t="shared" si="3"/>
        <v>332245.5</v>
      </c>
    </row>
    <row r="58" spans="1:5" ht="15.75" x14ac:dyDescent="0.25">
      <c r="A58" s="12" t="s">
        <v>54</v>
      </c>
      <c r="B58" s="3">
        <f>SUM(B4:B57)</f>
        <v>16998638.111180004</v>
      </c>
      <c r="C58" s="14">
        <f>SUM(C3:C57)</f>
        <v>17353933400</v>
      </c>
      <c r="D58" s="15">
        <f t="shared" si="2"/>
        <v>17353933.399999999</v>
      </c>
      <c r="E58" s="15">
        <f t="shared" si="3"/>
        <v>17353933.399999999</v>
      </c>
    </row>
    <row r="59" spans="1:5" x14ac:dyDescent="0.25">
      <c r="A59" t="s">
        <v>67</v>
      </c>
    </row>
  </sheetData>
  <pageMargins left="0.7" right="0.7" top="0.75" bottom="0.75" header="0.3" footer="0.3"/>
  <pageSetup scale="61" orientation="portrait" r:id="rId1"/>
  <headerFooter>
    <oddHeader>&amp;C&amp;"-,Bold"Nurse Support I FY2019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1"/>
  <sheetViews>
    <sheetView tabSelected="1" zoomScaleNormal="100" workbookViewId="0">
      <selection activeCell="B61" sqref="B61"/>
    </sheetView>
  </sheetViews>
  <sheetFormatPr defaultRowHeight="15" x14ac:dyDescent="0.25"/>
  <cols>
    <col min="1" max="1" width="15" bestFit="1" customWidth="1"/>
    <col min="2" max="2" width="48" bestFit="1" customWidth="1"/>
    <col min="3" max="3" width="0" hidden="1" customWidth="1"/>
    <col min="4" max="4" width="17.7109375" bestFit="1" customWidth="1"/>
    <col min="5" max="5" width="17.42578125" bestFit="1" customWidth="1"/>
    <col min="6" max="6" width="14.28515625" hidden="1" customWidth="1"/>
    <col min="7" max="7" width="17.140625" hidden="1" customWidth="1"/>
  </cols>
  <sheetData>
    <row r="1" spans="1:7" x14ac:dyDescent="0.25">
      <c r="A1" s="4"/>
      <c r="B1" s="18" t="s">
        <v>95</v>
      </c>
      <c r="C1" s="19"/>
      <c r="D1" s="4"/>
      <c r="E1" s="32"/>
      <c r="F1" s="32"/>
    </row>
    <row r="2" spans="1:7" x14ac:dyDescent="0.25">
      <c r="A2" s="4"/>
      <c r="B2" s="20" t="s">
        <v>93</v>
      </c>
      <c r="C2" s="21" t="s">
        <v>56</v>
      </c>
      <c r="D2" s="21" t="s">
        <v>94</v>
      </c>
      <c r="E2" s="22" t="s">
        <v>44</v>
      </c>
      <c r="F2" s="20" t="s">
        <v>55</v>
      </c>
      <c r="G2" s="20" t="s">
        <v>65</v>
      </c>
    </row>
    <row r="3" spans="1:7" x14ac:dyDescent="0.25">
      <c r="A3" s="35" t="s">
        <v>108</v>
      </c>
      <c r="B3" s="23" t="s">
        <v>45</v>
      </c>
      <c r="C3" s="24" t="s">
        <v>46</v>
      </c>
      <c r="D3" s="24" t="s">
        <v>106</v>
      </c>
      <c r="E3" s="25" t="s">
        <v>47</v>
      </c>
      <c r="F3" s="20" t="s">
        <v>62</v>
      </c>
      <c r="G3" s="20" t="s">
        <v>66</v>
      </c>
    </row>
    <row r="4" spans="1:7" ht="15.75" x14ac:dyDescent="0.25">
      <c r="A4" s="38">
        <v>210057</v>
      </c>
      <c r="B4" s="30" t="s">
        <v>87</v>
      </c>
      <c r="C4" s="3">
        <v>401327.6</v>
      </c>
      <c r="D4" s="14">
        <v>495127100</v>
      </c>
      <c r="E4" s="33">
        <f t="shared" ref="E4:E38" si="0">D4*0.001</f>
        <v>495127.10000000003</v>
      </c>
      <c r="F4" s="33">
        <f t="shared" ref="F4:F38" si="1">E4</f>
        <v>495127.10000000003</v>
      </c>
      <c r="G4" s="34">
        <f t="shared" ref="G4:G38" si="2">E4/12</f>
        <v>41260.591666666667</v>
      </c>
    </row>
    <row r="5" spans="1:7" ht="15.75" x14ac:dyDescent="0.25">
      <c r="A5" s="38">
        <v>210060</v>
      </c>
      <c r="B5" s="30" t="s">
        <v>88</v>
      </c>
      <c r="C5" s="3">
        <v>48728</v>
      </c>
      <c r="D5" s="14">
        <v>63872312</v>
      </c>
      <c r="E5" s="15">
        <f t="shared" si="0"/>
        <v>63872.311999999998</v>
      </c>
      <c r="F5" s="15">
        <f t="shared" si="1"/>
        <v>63872.311999999998</v>
      </c>
      <c r="G5" s="17">
        <f t="shared" si="2"/>
        <v>5322.6926666666668</v>
      </c>
    </row>
    <row r="6" spans="1:7" ht="15.75" x14ac:dyDescent="0.25">
      <c r="A6" s="38">
        <v>210016</v>
      </c>
      <c r="B6" s="30" t="s">
        <v>68</v>
      </c>
      <c r="C6" s="3">
        <v>271147.90000000002</v>
      </c>
      <c r="D6" s="14">
        <v>331339300</v>
      </c>
      <c r="E6" s="15">
        <f t="shared" si="0"/>
        <v>331339.3</v>
      </c>
      <c r="F6" s="15">
        <f t="shared" si="1"/>
        <v>331339.3</v>
      </c>
      <c r="G6" s="17">
        <f t="shared" si="2"/>
        <v>27611.608333333334</v>
      </c>
    </row>
    <row r="7" spans="1:7" ht="15.75" x14ac:dyDescent="0.25">
      <c r="A7" s="38">
        <v>213029</v>
      </c>
      <c r="B7" s="30" t="s">
        <v>96</v>
      </c>
      <c r="C7" s="3"/>
      <c r="D7" s="14">
        <v>45203257</v>
      </c>
      <c r="E7" s="15">
        <f t="shared" si="0"/>
        <v>45203.256999999998</v>
      </c>
      <c r="F7" s="15"/>
      <c r="G7" s="17"/>
    </row>
    <row r="8" spans="1:7" ht="15.75" x14ac:dyDescent="0.25">
      <c r="A8" s="38">
        <v>210023</v>
      </c>
      <c r="B8" s="30" t="s">
        <v>16</v>
      </c>
      <c r="C8" s="6">
        <v>601774.6</v>
      </c>
      <c r="D8" s="14">
        <v>699722000</v>
      </c>
      <c r="E8" s="15">
        <f t="shared" si="0"/>
        <v>699722</v>
      </c>
      <c r="F8" s="15">
        <f t="shared" si="1"/>
        <v>699722</v>
      </c>
      <c r="G8" s="15">
        <f t="shared" si="2"/>
        <v>58310.166666666664</v>
      </c>
    </row>
    <row r="9" spans="1:7" ht="15.75" x14ac:dyDescent="0.25">
      <c r="A9" s="38">
        <v>210061</v>
      </c>
      <c r="B9" s="30" t="s">
        <v>34</v>
      </c>
      <c r="C9" s="3">
        <v>107265.1</v>
      </c>
      <c r="D9" s="14">
        <v>122135000</v>
      </c>
      <c r="E9" s="15">
        <f t="shared" si="0"/>
        <v>122135</v>
      </c>
      <c r="F9" s="15">
        <f t="shared" si="1"/>
        <v>122135</v>
      </c>
      <c r="G9" s="17">
        <f t="shared" si="2"/>
        <v>10177.916666666666</v>
      </c>
    </row>
    <row r="10" spans="1:7" ht="15.75" x14ac:dyDescent="0.25">
      <c r="A10" s="38">
        <v>210039</v>
      </c>
      <c r="B10" s="30" t="s">
        <v>72</v>
      </c>
      <c r="C10" s="3">
        <v>149192</v>
      </c>
      <c r="D10" s="14">
        <v>163995000</v>
      </c>
      <c r="E10" s="15">
        <f t="shared" si="0"/>
        <v>163995</v>
      </c>
      <c r="F10" s="15">
        <f t="shared" si="1"/>
        <v>163995</v>
      </c>
      <c r="G10" s="17">
        <f t="shared" si="2"/>
        <v>13666.25</v>
      </c>
    </row>
    <row r="11" spans="1:7" ht="15.75" x14ac:dyDescent="0.25">
      <c r="A11" s="38">
        <v>210032</v>
      </c>
      <c r="B11" s="30" t="s">
        <v>80</v>
      </c>
      <c r="C11" s="3">
        <v>160871.29999999999</v>
      </c>
      <c r="D11" s="28">
        <v>251514000</v>
      </c>
      <c r="E11" s="15">
        <f t="shared" si="0"/>
        <v>251514</v>
      </c>
      <c r="F11" s="15">
        <f t="shared" si="1"/>
        <v>251514</v>
      </c>
      <c r="G11" s="17">
        <f t="shared" si="2"/>
        <v>20959.5</v>
      </c>
    </row>
    <row r="12" spans="1:7" ht="15.75" x14ac:dyDescent="0.25">
      <c r="A12" s="38">
        <v>210051</v>
      </c>
      <c r="B12" s="30" t="s">
        <v>33</v>
      </c>
      <c r="C12" s="3">
        <v>232581.7</v>
      </c>
      <c r="D12" s="14">
        <v>253009000</v>
      </c>
      <c r="E12" s="15">
        <f t="shared" si="0"/>
        <v>253009</v>
      </c>
      <c r="F12" s="15">
        <f t="shared" si="1"/>
        <v>253009</v>
      </c>
      <c r="G12" s="17">
        <f t="shared" si="2"/>
        <v>21084.083333333332</v>
      </c>
    </row>
    <row r="13" spans="1:7" ht="15.75" x14ac:dyDescent="0.25">
      <c r="A13" s="38">
        <v>210005</v>
      </c>
      <c r="B13" s="30" t="s">
        <v>73</v>
      </c>
      <c r="C13" s="3">
        <v>346113.4</v>
      </c>
      <c r="D13" s="14">
        <v>388588000</v>
      </c>
      <c r="E13" s="15">
        <f t="shared" si="0"/>
        <v>388588</v>
      </c>
      <c r="F13" s="15">
        <f t="shared" si="1"/>
        <v>388588</v>
      </c>
      <c r="G13" s="17">
        <f t="shared" si="2"/>
        <v>32382.333333333332</v>
      </c>
    </row>
    <row r="14" spans="1:7" ht="15.75" x14ac:dyDescent="0.25">
      <c r="A14" s="38">
        <v>210044</v>
      </c>
      <c r="B14" s="30" t="s">
        <v>29</v>
      </c>
      <c r="C14" s="3">
        <v>462643.27799999999</v>
      </c>
      <c r="D14" s="14">
        <v>526376000</v>
      </c>
      <c r="E14" s="15">
        <f t="shared" si="0"/>
        <v>526376</v>
      </c>
      <c r="F14" s="15">
        <f t="shared" si="1"/>
        <v>526376</v>
      </c>
      <c r="G14" s="17">
        <f t="shared" si="2"/>
        <v>43864.666666666664</v>
      </c>
    </row>
    <row r="15" spans="1:7" ht="15.75" x14ac:dyDescent="0.25">
      <c r="A15" s="38">
        <v>210017</v>
      </c>
      <c r="B15" s="30" t="s">
        <v>12</v>
      </c>
      <c r="C15" s="3">
        <v>55258.400000000001</v>
      </c>
      <c r="D15" s="14">
        <v>66256000</v>
      </c>
      <c r="E15" s="15">
        <f t="shared" si="0"/>
        <v>66256</v>
      </c>
      <c r="F15" s="15">
        <f t="shared" si="1"/>
        <v>66256</v>
      </c>
      <c r="G15" s="17">
        <f t="shared" si="2"/>
        <v>5521.333333333333</v>
      </c>
    </row>
    <row r="16" spans="1:7" ht="15.75" x14ac:dyDescent="0.25">
      <c r="A16" s="38">
        <v>210065</v>
      </c>
      <c r="B16" s="30" t="s">
        <v>83</v>
      </c>
      <c r="C16" s="3">
        <v>96340.3</v>
      </c>
      <c r="D16" s="28">
        <v>131583000</v>
      </c>
      <c r="E16" s="15">
        <f t="shared" si="0"/>
        <v>131583</v>
      </c>
      <c r="F16" s="15">
        <f t="shared" si="1"/>
        <v>131583</v>
      </c>
      <c r="G16" s="17">
        <f t="shared" si="2"/>
        <v>10965.25</v>
      </c>
    </row>
    <row r="17" spans="1:7" ht="15.75" x14ac:dyDescent="0.25">
      <c r="A17" s="38">
        <v>210004</v>
      </c>
      <c r="B17" s="30" t="s">
        <v>2</v>
      </c>
      <c r="C17" s="3">
        <v>504632.6</v>
      </c>
      <c r="D17" s="14">
        <v>554475000</v>
      </c>
      <c r="E17" s="15">
        <f t="shared" si="0"/>
        <v>554475</v>
      </c>
      <c r="F17" s="15">
        <f t="shared" si="1"/>
        <v>554475</v>
      </c>
      <c r="G17" s="17">
        <f t="shared" si="2"/>
        <v>46206.25</v>
      </c>
    </row>
    <row r="18" spans="1:7" ht="15.75" x14ac:dyDescent="0.25">
      <c r="A18" s="37">
        <v>214020</v>
      </c>
      <c r="B18" s="30" t="s">
        <v>97</v>
      </c>
      <c r="C18" s="3"/>
      <c r="D18" s="14">
        <v>9364400</v>
      </c>
      <c r="E18" s="15">
        <f t="shared" si="0"/>
        <v>9364.4</v>
      </c>
      <c r="F18" s="15"/>
      <c r="G18" s="17"/>
    </row>
    <row r="19" spans="1:7" ht="15.75" x14ac:dyDescent="0.25">
      <c r="A19" s="38">
        <v>210029</v>
      </c>
      <c r="B19" s="30" t="s">
        <v>20</v>
      </c>
      <c r="C19" s="3">
        <v>645219.5</v>
      </c>
      <c r="D19" s="14">
        <v>754929000</v>
      </c>
      <c r="E19" s="15">
        <f t="shared" si="0"/>
        <v>754929</v>
      </c>
      <c r="F19" s="15">
        <f t="shared" si="1"/>
        <v>754929</v>
      </c>
      <c r="G19" s="17">
        <f t="shared" si="2"/>
        <v>62910.75</v>
      </c>
    </row>
    <row r="20" spans="1:7" ht="15.75" x14ac:dyDescent="0.25">
      <c r="A20" s="38">
        <v>210009</v>
      </c>
      <c r="B20" s="30" t="s">
        <v>5</v>
      </c>
      <c r="C20" s="3">
        <v>2352718.9</v>
      </c>
      <c r="D20" s="14">
        <v>2759868000</v>
      </c>
      <c r="E20" s="15">
        <f t="shared" si="0"/>
        <v>2759868</v>
      </c>
      <c r="F20" s="15">
        <f t="shared" si="1"/>
        <v>2759868</v>
      </c>
      <c r="G20" s="17">
        <f t="shared" si="2"/>
        <v>229989</v>
      </c>
    </row>
    <row r="21" spans="1:7" ht="15.75" x14ac:dyDescent="0.25">
      <c r="A21" s="38">
        <v>210048</v>
      </c>
      <c r="B21" s="30" t="s">
        <v>84</v>
      </c>
      <c r="C21" s="3">
        <v>303036.5</v>
      </c>
      <c r="D21" s="14">
        <v>320588000</v>
      </c>
      <c r="E21" s="15">
        <f t="shared" si="0"/>
        <v>320588</v>
      </c>
      <c r="F21" s="15">
        <f t="shared" si="1"/>
        <v>320588</v>
      </c>
      <c r="G21" s="17">
        <f t="shared" si="2"/>
        <v>26715.666666666668</v>
      </c>
    </row>
    <row r="22" spans="1:7" ht="15.75" x14ac:dyDescent="0.25">
      <c r="A22" s="38">
        <v>210022</v>
      </c>
      <c r="B22" s="30" t="s">
        <v>85</v>
      </c>
      <c r="C22" s="3">
        <v>310897.09999999998</v>
      </c>
      <c r="D22" s="14">
        <v>370255000</v>
      </c>
      <c r="E22" s="15">
        <f t="shared" si="0"/>
        <v>370255</v>
      </c>
      <c r="F22" s="15">
        <f t="shared" si="1"/>
        <v>370255</v>
      </c>
      <c r="G22" s="17">
        <f t="shared" si="2"/>
        <v>30854.583333333332</v>
      </c>
    </row>
    <row r="23" spans="1:7" ht="15.75" x14ac:dyDescent="0.25">
      <c r="A23" s="38">
        <v>210033</v>
      </c>
      <c r="B23" s="30" t="s">
        <v>82</v>
      </c>
      <c r="C23" s="3">
        <v>235036.1</v>
      </c>
      <c r="D23" s="14">
        <v>199007000</v>
      </c>
      <c r="E23" s="15">
        <f t="shared" si="0"/>
        <v>199007</v>
      </c>
      <c r="F23" s="15">
        <f t="shared" si="1"/>
        <v>199007</v>
      </c>
      <c r="G23" s="17">
        <f t="shared" si="2"/>
        <v>16583.916666666668</v>
      </c>
    </row>
    <row r="24" spans="1:7" ht="15.75" x14ac:dyDescent="0.25">
      <c r="A24" s="38">
        <v>210013</v>
      </c>
      <c r="B24" s="30" t="s">
        <v>89</v>
      </c>
      <c r="C24" s="3">
        <v>109889.83418000001</v>
      </c>
      <c r="D24" s="29">
        <v>34046000</v>
      </c>
      <c r="E24" s="15">
        <f t="shared" si="0"/>
        <v>34046</v>
      </c>
      <c r="F24" s="15">
        <f t="shared" si="1"/>
        <v>34046</v>
      </c>
      <c r="G24" s="17">
        <f t="shared" si="2"/>
        <v>2837.1666666666665</v>
      </c>
    </row>
    <row r="25" spans="1:7" ht="15.75" x14ac:dyDescent="0.25">
      <c r="A25" s="38">
        <v>210064</v>
      </c>
      <c r="B25" s="30" t="s">
        <v>71</v>
      </c>
      <c r="C25" s="3">
        <v>59432</v>
      </c>
      <c r="D25" s="14">
        <v>55385000</v>
      </c>
      <c r="E25" s="15">
        <f t="shared" si="0"/>
        <v>55385</v>
      </c>
      <c r="F25" s="15">
        <f t="shared" si="1"/>
        <v>55385</v>
      </c>
      <c r="G25" s="17">
        <f t="shared" si="2"/>
        <v>4615.416666666667</v>
      </c>
    </row>
    <row r="26" spans="1:7" ht="15.75" x14ac:dyDescent="0.25">
      <c r="A26" s="38">
        <v>210040</v>
      </c>
      <c r="B26" s="30" t="s">
        <v>70</v>
      </c>
      <c r="C26" s="3">
        <v>258801</v>
      </c>
      <c r="D26" s="14">
        <v>274312000</v>
      </c>
      <c r="E26" s="15">
        <f t="shared" si="0"/>
        <v>274312</v>
      </c>
      <c r="F26" s="15">
        <f t="shared" si="1"/>
        <v>274312</v>
      </c>
      <c r="G26" s="17">
        <f t="shared" si="2"/>
        <v>22859.333333333332</v>
      </c>
    </row>
    <row r="27" spans="1:7" ht="15.75" x14ac:dyDescent="0.25">
      <c r="A27" s="38">
        <v>210012</v>
      </c>
      <c r="B27" s="30" t="s">
        <v>69</v>
      </c>
      <c r="C27" s="3">
        <v>769856.9</v>
      </c>
      <c r="D27" s="14">
        <v>897075000</v>
      </c>
      <c r="E27" s="15">
        <f t="shared" si="0"/>
        <v>897075</v>
      </c>
      <c r="F27" s="15">
        <f t="shared" si="1"/>
        <v>897075</v>
      </c>
      <c r="G27" s="17">
        <f t="shared" si="2"/>
        <v>74756.25</v>
      </c>
    </row>
    <row r="28" spans="1:7" ht="15.75" x14ac:dyDescent="0.25">
      <c r="A28" s="38">
        <v>210015</v>
      </c>
      <c r="B28" s="30" t="s">
        <v>10</v>
      </c>
      <c r="C28" s="3">
        <v>518001.6</v>
      </c>
      <c r="D28" s="14">
        <v>604526000</v>
      </c>
      <c r="E28" s="15">
        <f t="shared" si="0"/>
        <v>604526</v>
      </c>
      <c r="F28" s="15">
        <f t="shared" si="1"/>
        <v>604526</v>
      </c>
      <c r="G28" s="17">
        <f t="shared" si="2"/>
        <v>50377.166666666664</v>
      </c>
    </row>
    <row r="29" spans="1:7" ht="15.75" x14ac:dyDescent="0.25">
      <c r="A29" s="38">
        <v>210056</v>
      </c>
      <c r="B29" s="30" t="s">
        <v>37</v>
      </c>
      <c r="C29" s="3">
        <v>297577.8</v>
      </c>
      <c r="D29" s="28">
        <v>287494000</v>
      </c>
      <c r="E29" s="15">
        <f t="shared" si="0"/>
        <v>287494</v>
      </c>
      <c r="F29" s="15">
        <f t="shared" si="1"/>
        <v>287494</v>
      </c>
      <c r="G29" s="17">
        <f t="shared" si="2"/>
        <v>23957.833333333332</v>
      </c>
    </row>
    <row r="30" spans="1:7" ht="15.75" x14ac:dyDescent="0.25">
      <c r="A30" s="38">
        <v>210034</v>
      </c>
      <c r="B30" s="30" t="s">
        <v>24</v>
      </c>
      <c r="C30" s="3">
        <v>193637.5</v>
      </c>
      <c r="D30" s="28">
        <v>169385000</v>
      </c>
      <c r="E30" s="15">
        <f t="shared" si="0"/>
        <v>169385</v>
      </c>
      <c r="F30" s="15">
        <f t="shared" si="1"/>
        <v>169385</v>
      </c>
      <c r="G30" s="17">
        <f t="shared" si="2"/>
        <v>14115.416666666666</v>
      </c>
    </row>
    <row r="31" spans="1:7" ht="15.75" x14ac:dyDescent="0.25">
      <c r="A31" s="38">
        <v>210018</v>
      </c>
      <c r="B31" s="30" t="s">
        <v>13</v>
      </c>
      <c r="C31" s="3">
        <v>178461.4</v>
      </c>
      <c r="D31" s="28">
        <v>189414000</v>
      </c>
      <c r="E31" s="15">
        <f t="shared" si="0"/>
        <v>189414</v>
      </c>
      <c r="F31" s="15">
        <f t="shared" si="1"/>
        <v>189414</v>
      </c>
      <c r="G31" s="17">
        <f t="shared" si="2"/>
        <v>15784.5</v>
      </c>
    </row>
    <row r="32" spans="1:7" ht="15.75" x14ac:dyDescent="0.25">
      <c r="A32" s="38">
        <v>210028</v>
      </c>
      <c r="B32" s="30" t="s">
        <v>19</v>
      </c>
      <c r="C32" s="3">
        <v>190011.2</v>
      </c>
      <c r="D32" s="28">
        <v>246867000</v>
      </c>
      <c r="E32" s="15">
        <f t="shared" si="0"/>
        <v>246867</v>
      </c>
      <c r="F32" s="15">
        <f t="shared" si="1"/>
        <v>246867</v>
      </c>
      <c r="G32" s="17">
        <f t="shared" si="2"/>
        <v>20572.25</v>
      </c>
    </row>
    <row r="33" spans="1:7" ht="15.75" x14ac:dyDescent="0.25">
      <c r="A33" s="38">
        <v>210062</v>
      </c>
      <c r="B33" s="31" t="s">
        <v>86</v>
      </c>
      <c r="C33" s="3">
        <v>270322.7</v>
      </c>
      <c r="D33" s="28">
        <v>296310000</v>
      </c>
      <c r="E33" s="15">
        <f t="shared" si="0"/>
        <v>296310</v>
      </c>
      <c r="F33" s="15">
        <f t="shared" si="1"/>
        <v>296310</v>
      </c>
      <c r="G33" s="17">
        <f t="shared" si="2"/>
        <v>24692.5</v>
      </c>
    </row>
    <row r="34" spans="1:7" ht="15.75" x14ac:dyDescent="0.25">
      <c r="A34" s="38">
        <v>210024</v>
      </c>
      <c r="B34" s="30" t="s">
        <v>17</v>
      </c>
      <c r="C34" s="3">
        <v>434442.4</v>
      </c>
      <c r="D34" s="28">
        <v>453671000</v>
      </c>
      <c r="E34" s="15">
        <f t="shared" si="0"/>
        <v>453671</v>
      </c>
      <c r="F34" s="15">
        <f t="shared" si="1"/>
        <v>453671</v>
      </c>
      <c r="G34" s="17">
        <f t="shared" si="2"/>
        <v>37805.916666666664</v>
      </c>
    </row>
    <row r="35" spans="1:7" ht="15.75" x14ac:dyDescent="0.25">
      <c r="A35" s="38">
        <v>210008</v>
      </c>
      <c r="B35" s="30" t="s">
        <v>4</v>
      </c>
      <c r="C35" s="3">
        <v>524091.4</v>
      </c>
      <c r="D35" s="14">
        <v>619895000</v>
      </c>
      <c r="E35" s="15">
        <f t="shared" si="0"/>
        <v>619895</v>
      </c>
      <c r="F35" s="15">
        <f t="shared" si="1"/>
        <v>619895</v>
      </c>
      <c r="G35" s="17">
        <f t="shared" si="2"/>
        <v>51657.916666666664</v>
      </c>
    </row>
    <row r="36" spans="1:7" ht="15.75" x14ac:dyDescent="0.25">
      <c r="A36" s="36">
        <v>210001</v>
      </c>
      <c r="B36" s="30" t="s">
        <v>0</v>
      </c>
      <c r="C36" s="3">
        <v>325953.09999999998</v>
      </c>
      <c r="D36" s="14">
        <v>429741000</v>
      </c>
      <c r="E36" s="15">
        <f t="shared" si="0"/>
        <v>429741</v>
      </c>
      <c r="F36" s="15">
        <f t="shared" si="1"/>
        <v>429741</v>
      </c>
      <c r="G36" s="17">
        <f t="shared" si="2"/>
        <v>35811.75</v>
      </c>
    </row>
    <row r="37" spans="1:7" ht="15.75" x14ac:dyDescent="0.25">
      <c r="A37" s="38">
        <v>213300</v>
      </c>
      <c r="B37" s="30" t="s">
        <v>99</v>
      </c>
      <c r="C37" s="3"/>
      <c r="D37" s="14">
        <v>63655000</v>
      </c>
      <c r="E37" s="15">
        <f t="shared" si="0"/>
        <v>63655</v>
      </c>
      <c r="F37" s="15">
        <f t="shared" si="1"/>
        <v>63655</v>
      </c>
      <c r="G37" s="17">
        <f t="shared" si="2"/>
        <v>5304.583333333333</v>
      </c>
    </row>
    <row r="38" spans="1:7" ht="15.75" x14ac:dyDescent="0.25">
      <c r="A38" s="38">
        <v>210045</v>
      </c>
      <c r="B38" s="30" t="s">
        <v>92</v>
      </c>
      <c r="C38" s="3"/>
      <c r="D38" s="14">
        <v>5296000</v>
      </c>
      <c r="E38" s="15">
        <f t="shared" si="0"/>
        <v>5296</v>
      </c>
      <c r="F38" s="15">
        <f t="shared" si="1"/>
        <v>5296</v>
      </c>
      <c r="G38" s="17">
        <f t="shared" si="2"/>
        <v>441.33333333333331</v>
      </c>
    </row>
    <row r="39" spans="1:7" ht="15.75" x14ac:dyDescent="0.25">
      <c r="A39" s="38">
        <v>210019</v>
      </c>
      <c r="B39" s="30" t="s">
        <v>102</v>
      </c>
      <c r="C39" s="3">
        <v>437069.3</v>
      </c>
      <c r="D39" s="14">
        <v>508153000</v>
      </c>
      <c r="E39" s="15">
        <f t="shared" ref="E39:E58" si="3">D39*0.001</f>
        <v>508153</v>
      </c>
      <c r="F39" s="15">
        <f t="shared" ref="F39:F58" si="4">E39</f>
        <v>508153</v>
      </c>
      <c r="G39" s="17">
        <f t="shared" ref="G39:G58" si="5">E39/12</f>
        <v>42346.083333333336</v>
      </c>
    </row>
    <row r="40" spans="1:7" ht="15.75" x14ac:dyDescent="0.25">
      <c r="A40" s="38">
        <v>210011</v>
      </c>
      <c r="B40" s="30" t="s">
        <v>7</v>
      </c>
      <c r="C40" s="3">
        <v>431097.2</v>
      </c>
      <c r="D40" s="28">
        <v>434080000</v>
      </c>
      <c r="E40" s="15">
        <f t="shared" si="3"/>
        <v>434080</v>
      </c>
      <c r="F40" s="15">
        <f t="shared" si="4"/>
        <v>434080</v>
      </c>
      <c r="G40" s="17">
        <f t="shared" si="5"/>
        <v>36173.333333333336</v>
      </c>
    </row>
    <row r="41" spans="1:7" ht="15.75" x14ac:dyDescent="0.25">
      <c r="A41" s="37">
        <v>214000</v>
      </c>
      <c r="B41" s="30" t="s">
        <v>98</v>
      </c>
      <c r="C41" s="3"/>
      <c r="D41" s="28">
        <v>152435000</v>
      </c>
      <c r="E41" s="15">
        <f t="shared" si="3"/>
        <v>152435</v>
      </c>
      <c r="F41" s="15">
        <f t="shared" si="4"/>
        <v>152435</v>
      </c>
      <c r="G41" s="17">
        <f t="shared" si="5"/>
        <v>12702.916666666666</v>
      </c>
    </row>
    <row r="42" spans="1:7" ht="15.75" x14ac:dyDescent="0.25">
      <c r="A42" s="38">
        <v>210035</v>
      </c>
      <c r="B42" s="30" t="s">
        <v>25</v>
      </c>
      <c r="C42" s="3">
        <v>148862.29999999999</v>
      </c>
      <c r="D42" s="28">
        <v>169385000</v>
      </c>
      <c r="E42" s="15">
        <f t="shared" ref="E42:E57" si="6">D42*0.001</f>
        <v>169385</v>
      </c>
      <c r="F42" s="15">
        <f t="shared" ref="F42:F57" si="7">E42</f>
        <v>169385</v>
      </c>
      <c r="G42" s="17">
        <f t="shared" ref="G42:G57" si="8">E42/12</f>
        <v>14115.416666666666</v>
      </c>
    </row>
    <row r="43" spans="1:7" ht="15.75" x14ac:dyDescent="0.25">
      <c r="A43" s="37">
        <v>210003</v>
      </c>
      <c r="B43" s="30" t="s">
        <v>103</v>
      </c>
      <c r="C43" s="3">
        <v>293522.7</v>
      </c>
      <c r="D43" s="28">
        <v>349896000</v>
      </c>
      <c r="E43" s="15">
        <f>D43*0.001</f>
        <v>349896</v>
      </c>
      <c r="F43" s="15">
        <f>E43</f>
        <v>349896</v>
      </c>
      <c r="G43" s="17">
        <f>E43/12</f>
        <v>29158</v>
      </c>
    </row>
    <row r="44" spans="1:7" ht="15.75" x14ac:dyDescent="0.25">
      <c r="A44" s="38">
        <v>210333</v>
      </c>
      <c r="B44" s="30" t="s">
        <v>100</v>
      </c>
      <c r="C44" s="3"/>
      <c r="D44" s="28">
        <v>18240000</v>
      </c>
      <c r="E44" s="15">
        <f>D44*0.001</f>
        <v>18240</v>
      </c>
      <c r="F44" s="15">
        <f>E44</f>
        <v>18240</v>
      </c>
      <c r="G44" s="17">
        <f>E44/12</f>
        <v>1520</v>
      </c>
    </row>
    <row r="45" spans="1:7" ht="15.75" x14ac:dyDescent="0.25">
      <c r="A45" s="38">
        <v>210055</v>
      </c>
      <c r="B45" s="30" t="s">
        <v>79</v>
      </c>
      <c r="C45" s="3">
        <v>100491.8</v>
      </c>
      <c r="D45" s="28">
        <v>26334000</v>
      </c>
      <c r="E45" s="15">
        <f t="shared" si="6"/>
        <v>26334</v>
      </c>
      <c r="F45" s="15">
        <f t="shared" si="7"/>
        <v>26334</v>
      </c>
      <c r="G45" s="17">
        <f t="shared" si="8"/>
        <v>2194.5</v>
      </c>
    </row>
    <row r="46" spans="1:7" ht="15.75" x14ac:dyDescent="0.25">
      <c r="A46" s="38">
        <v>210058</v>
      </c>
      <c r="B46" s="30" t="s">
        <v>36</v>
      </c>
      <c r="C46" s="3">
        <v>124286.8</v>
      </c>
      <c r="D46" s="28">
        <v>128091000</v>
      </c>
      <c r="E46" s="15">
        <f t="shared" si="6"/>
        <v>128091</v>
      </c>
      <c r="F46" s="15">
        <f t="shared" si="7"/>
        <v>128091</v>
      </c>
      <c r="G46" s="17">
        <f t="shared" si="8"/>
        <v>10674.25</v>
      </c>
    </row>
    <row r="47" spans="1:7" ht="15.75" x14ac:dyDescent="0.25">
      <c r="A47" s="38">
        <v>210063</v>
      </c>
      <c r="B47" s="30" t="s">
        <v>76</v>
      </c>
      <c r="C47" s="3">
        <v>408176.9</v>
      </c>
      <c r="D47" s="28">
        <v>416739000</v>
      </c>
      <c r="E47" s="15">
        <f t="shared" si="6"/>
        <v>416739</v>
      </c>
      <c r="F47" s="15">
        <f t="shared" si="7"/>
        <v>416739</v>
      </c>
      <c r="G47" s="17">
        <f t="shared" si="8"/>
        <v>34728.25</v>
      </c>
    </row>
    <row r="48" spans="1:7" ht="15.75" x14ac:dyDescent="0.25">
      <c r="A48" s="38">
        <v>210088</v>
      </c>
      <c r="B48" s="30" t="s">
        <v>101</v>
      </c>
      <c r="C48" s="3"/>
      <c r="D48" s="28">
        <v>8274000</v>
      </c>
      <c r="E48" s="15">
        <f t="shared" si="6"/>
        <v>8274</v>
      </c>
      <c r="F48" s="15">
        <f t="shared" si="7"/>
        <v>8274</v>
      </c>
      <c r="G48" s="17">
        <f t="shared" si="8"/>
        <v>689.5</v>
      </c>
    </row>
    <row r="49" spans="1:7" ht="15.75" x14ac:dyDescent="0.25">
      <c r="A49" s="38">
        <v>210030</v>
      </c>
      <c r="B49" s="30" t="s">
        <v>90</v>
      </c>
      <c r="C49" s="3">
        <v>59206.5</v>
      </c>
      <c r="D49" s="28">
        <v>44183000</v>
      </c>
      <c r="E49" s="15">
        <f t="shared" si="6"/>
        <v>44183</v>
      </c>
      <c r="F49" s="15">
        <f t="shared" si="7"/>
        <v>44183</v>
      </c>
      <c r="G49" s="17">
        <f t="shared" si="8"/>
        <v>3681.9166666666665</v>
      </c>
    </row>
    <row r="50" spans="1:7" ht="15.75" x14ac:dyDescent="0.25">
      <c r="A50" s="38">
        <v>210010</v>
      </c>
      <c r="B50" s="30" t="s">
        <v>91</v>
      </c>
      <c r="C50" s="3">
        <v>49851.199999999997</v>
      </c>
      <c r="D50" s="28">
        <v>36868000</v>
      </c>
      <c r="E50" s="15">
        <f t="shared" si="6"/>
        <v>36868</v>
      </c>
      <c r="F50" s="15">
        <f t="shared" si="7"/>
        <v>36868</v>
      </c>
      <c r="G50" s="17">
        <f t="shared" si="8"/>
        <v>3072.3333333333335</v>
      </c>
    </row>
    <row r="51" spans="1:7" ht="15.75" x14ac:dyDescent="0.25">
      <c r="A51" s="38">
        <v>210037</v>
      </c>
      <c r="B51" s="30" t="s">
        <v>104</v>
      </c>
      <c r="C51" s="3">
        <v>203067.8</v>
      </c>
      <c r="D51" s="14">
        <v>238163000</v>
      </c>
      <c r="E51" s="15">
        <f t="shared" si="6"/>
        <v>238163</v>
      </c>
      <c r="F51" s="15">
        <f t="shared" si="7"/>
        <v>238163</v>
      </c>
      <c r="G51" s="17">
        <f t="shared" si="8"/>
        <v>19846.916666666668</v>
      </c>
    </row>
    <row r="52" spans="1:7" ht="15.75" x14ac:dyDescent="0.25">
      <c r="A52" s="38">
        <v>210049</v>
      </c>
      <c r="B52" s="30" t="s">
        <v>77</v>
      </c>
      <c r="C52" s="3">
        <v>341416</v>
      </c>
      <c r="D52" s="28">
        <v>347850000</v>
      </c>
      <c r="E52" s="15">
        <f t="shared" si="6"/>
        <v>347850</v>
      </c>
      <c r="F52" s="15">
        <f t="shared" si="7"/>
        <v>347850</v>
      </c>
      <c r="G52" s="17">
        <f t="shared" si="8"/>
        <v>28987.5</v>
      </c>
    </row>
    <row r="53" spans="1:7" ht="15.75" x14ac:dyDescent="0.25">
      <c r="A53" s="38">
        <v>210043</v>
      </c>
      <c r="B53" s="31" t="s">
        <v>75</v>
      </c>
      <c r="C53" s="3">
        <v>416534</v>
      </c>
      <c r="D53" s="14">
        <v>475475000</v>
      </c>
      <c r="E53" s="15">
        <f t="shared" si="6"/>
        <v>475475</v>
      </c>
      <c r="F53" s="15">
        <f t="shared" si="7"/>
        <v>475475</v>
      </c>
      <c r="G53" s="17">
        <f t="shared" si="8"/>
        <v>39622.916666666664</v>
      </c>
    </row>
    <row r="54" spans="1:7" ht="15.75" x14ac:dyDescent="0.25">
      <c r="A54" s="38">
        <v>210006</v>
      </c>
      <c r="B54" s="31" t="s">
        <v>78</v>
      </c>
      <c r="C54" s="3">
        <v>105314.8</v>
      </c>
      <c r="D54" s="14">
        <v>109164000</v>
      </c>
      <c r="E54" s="15">
        <f t="shared" si="6"/>
        <v>109164</v>
      </c>
      <c r="F54" s="15">
        <f t="shared" si="7"/>
        <v>109164</v>
      </c>
      <c r="G54" s="17">
        <f t="shared" si="8"/>
        <v>9097</v>
      </c>
    </row>
    <row r="55" spans="1:7" ht="15.75" x14ac:dyDescent="0.25">
      <c r="A55" s="38">
        <v>210038</v>
      </c>
      <c r="B55" s="31" t="s">
        <v>74</v>
      </c>
      <c r="C55" s="3">
        <v>239136.4</v>
      </c>
      <c r="D55" s="28">
        <v>238163000</v>
      </c>
      <c r="E55" s="15">
        <f t="shared" si="6"/>
        <v>238163</v>
      </c>
      <c r="F55" s="15">
        <f t="shared" si="7"/>
        <v>238163</v>
      </c>
      <c r="G55" s="17">
        <f t="shared" si="8"/>
        <v>19846.916666666668</v>
      </c>
    </row>
    <row r="56" spans="1:7" ht="15.75" x14ac:dyDescent="0.25">
      <c r="A56" s="39">
        <v>218992</v>
      </c>
      <c r="B56" s="30" t="s">
        <v>43</v>
      </c>
      <c r="C56" s="3">
        <v>213195.1</v>
      </c>
      <c r="D56" s="14">
        <v>244113000</v>
      </c>
      <c r="E56" s="15">
        <f t="shared" si="6"/>
        <v>244113</v>
      </c>
      <c r="F56" s="15">
        <f t="shared" si="7"/>
        <v>244113</v>
      </c>
      <c r="G56" s="17">
        <f t="shared" si="8"/>
        <v>20342.75</v>
      </c>
    </row>
    <row r="57" spans="1:7" ht="15.75" x14ac:dyDescent="0.25">
      <c r="A57" s="40">
        <v>210002</v>
      </c>
      <c r="B57" s="30" t="s">
        <v>105</v>
      </c>
      <c r="C57" s="3">
        <v>1389993</v>
      </c>
      <c r="D57" s="14">
        <v>1736125000</v>
      </c>
      <c r="E57" s="15">
        <f t="shared" si="6"/>
        <v>1736125</v>
      </c>
      <c r="F57" s="15">
        <f t="shared" si="7"/>
        <v>1736125</v>
      </c>
      <c r="G57" s="17">
        <f t="shared" si="8"/>
        <v>144677.08333333334</v>
      </c>
    </row>
    <row r="58" spans="1:7" ht="15.75" x14ac:dyDescent="0.25">
      <c r="A58" s="38">
        <v>210027</v>
      </c>
      <c r="B58" s="30" t="s">
        <v>81</v>
      </c>
      <c r="C58" s="3">
        <v>329028.90000000002</v>
      </c>
      <c r="D58" s="14">
        <v>357297100</v>
      </c>
      <c r="E58" s="15">
        <f t="shared" si="3"/>
        <v>357297.10000000003</v>
      </c>
      <c r="F58" s="15">
        <f t="shared" si="4"/>
        <v>357297.10000000003</v>
      </c>
      <c r="G58" s="17">
        <f t="shared" si="5"/>
        <v>29774.758333333335</v>
      </c>
    </row>
    <row r="59" spans="1:7" ht="15.75" x14ac:dyDescent="0.25">
      <c r="B59" s="26" t="s">
        <v>54</v>
      </c>
      <c r="C59" s="3">
        <f>SUM(C4:C58)</f>
        <v>16705513.812180001</v>
      </c>
      <c r="D59" s="14">
        <f>SUM(D4:D58)</f>
        <v>19173306469</v>
      </c>
      <c r="E59" s="14">
        <f>SUM(E4:E58)</f>
        <v>19173306.469000001</v>
      </c>
      <c r="F59" s="15">
        <f t="shared" ref="F59" si="9">E59*0.001</f>
        <v>19173.306468999999</v>
      </c>
      <c r="G59" s="14">
        <f>SUM(G4:G58)</f>
        <v>1593228.2343333331</v>
      </c>
    </row>
    <row r="60" spans="1:7" x14ac:dyDescent="0.25">
      <c r="B60" s="27" t="s">
        <v>107</v>
      </c>
      <c r="C60" s="2"/>
    </row>
    <row r="61" spans="1:7" x14ac:dyDescent="0.25">
      <c r="B61" s="27"/>
    </row>
  </sheetData>
  <sortState xmlns:xlrd2="http://schemas.microsoft.com/office/spreadsheetml/2017/richdata2" ref="B42:G57">
    <sortCondition ref="B42"/>
  </sortState>
  <pageMargins left="0.7" right="0.7" top="0.75" bottom="0.75" header="0.3" footer="0.3"/>
  <pageSetup scale="77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AD40D51286D8B4D9C836A50BBB33558" ma:contentTypeVersion="2" ma:contentTypeDescription="Create a new document." ma:contentTypeScope="" ma:versionID="d14e5c4da1db565cb04c30bec4da997c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ff328a1cd662c37536c074f55b1464a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165AA3A-933B-4E22-9504-D5622242C81C}"/>
</file>

<file path=customXml/itemProps2.xml><?xml version="1.0" encoding="utf-8"?>
<ds:datastoreItem xmlns:ds="http://schemas.openxmlformats.org/officeDocument/2006/customXml" ds:itemID="{32CB9092-34DB-4186-8151-BD71CDA4359B}"/>
</file>

<file path=customXml/itemProps3.xml><?xml version="1.0" encoding="utf-8"?>
<ds:datastoreItem xmlns:ds="http://schemas.openxmlformats.org/officeDocument/2006/customXml" ds:itemID="{228D8EE8-86F2-4DE7-9272-1B8A7DD03F6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FY20 NSPI Funding</vt:lpstr>
      <vt:lpstr>FY23 NSPI Funding</vt:lpstr>
    </vt:vector>
  </TitlesOfParts>
  <Company>UMMS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Zhuravel, Michael</dc:creator>
  <cp:lastModifiedBy>Oscar Ibarra</cp:lastModifiedBy>
  <cp:lastPrinted>2019-05-13T14:41:36Z</cp:lastPrinted>
  <dcterms:created xsi:type="dcterms:W3CDTF">2017-06-12T13:23:51Z</dcterms:created>
  <dcterms:modified xsi:type="dcterms:W3CDTF">2022-06-27T18:23:03Z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0x0101005AD40D51286D8B4D9C836A50BBB33558</vt:lpwstr>
  </property>
  <property fmtid="{D5CDD505-2E9C-101B-9397-08002B2CF9AE}" pid="3" name="Order">
    <vt:r8>975300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TemplateUrl">
    <vt:lpwstr/>
  </property>
</Properties>
</file>