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konsowski\Documents\UCC Fund Payment Schedule\FY 2023\"/>
    </mc:Choice>
  </mc:AlternateContent>
  <bookViews>
    <workbookView xWindow="0" yWindow="0" windowWidth="23040" windowHeight="9096"/>
  </bookViews>
  <sheets>
    <sheet name="PayOut  PayIn FY202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7" i="1" l="1"/>
  <c r="O56" i="1"/>
  <c r="O53" i="1"/>
  <c r="O52" i="1"/>
  <c r="O49" i="1"/>
  <c r="O46" i="1"/>
  <c r="O45" i="1"/>
  <c r="O44" i="1"/>
  <c r="O41" i="1"/>
  <c r="O40" i="1"/>
  <c r="O38" i="1"/>
  <c r="O37" i="1"/>
  <c r="O36" i="1"/>
  <c r="O34" i="1"/>
  <c r="O33" i="1"/>
  <c r="O30" i="1"/>
  <c r="O29" i="1"/>
  <c r="O26" i="1"/>
  <c r="O25" i="1"/>
  <c r="O24" i="1"/>
  <c r="O22" i="1"/>
  <c r="O20" i="1"/>
  <c r="O18" i="1"/>
  <c r="O17" i="1"/>
  <c r="O16" i="1"/>
  <c r="O14" i="1"/>
  <c r="O13" i="1"/>
  <c r="O8" i="1"/>
  <c r="O7" i="1"/>
  <c r="O21" i="1" l="1"/>
  <c r="O19" i="1"/>
  <c r="O12" i="1"/>
  <c r="O23" i="1"/>
  <c r="O15" i="1"/>
  <c r="O27" i="1"/>
  <c r="O31" i="1"/>
  <c r="O42" i="1"/>
  <c r="O48" i="1"/>
  <c r="O50" i="1"/>
  <c r="O55" i="1"/>
  <c r="O35" i="1"/>
  <c r="O32" i="1"/>
  <c r="O39" i="1"/>
  <c r="O54" i="1"/>
  <c r="O28" i="1" l="1"/>
  <c r="O51" i="1"/>
  <c r="O43" i="1"/>
  <c r="O47" i="1" l="1"/>
  <c r="O11" i="1"/>
  <c r="O10" i="1" l="1"/>
</calcChain>
</file>

<file path=xl/sharedStrings.xml><?xml version="1.0" encoding="utf-8"?>
<sst xmlns="http://schemas.openxmlformats.org/spreadsheetml/2006/main" count="90" uniqueCount="70">
  <si>
    <t>Original</t>
  </si>
  <si>
    <t>UNCOMPENSATED CARE FUND ADJUSTMENT</t>
  </si>
  <si>
    <t>PAYMENTS FROM FUND</t>
  </si>
  <si>
    <t>PAYMENTS INTO FUND</t>
  </si>
  <si>
    <t>NEW</t>
  </si>
  <si>
    <t xml:space="preserve">Total </t>
  </si>
  <si>
    <t>New</t>
  </si>
  <si>
    <t>ANNUAL</t>
  </si>
  <si>
    <t xml:space="preserve">Adjustments </t>
  </si>
  <si>
    <t>NET</t>
  </si>
  <si>
    <t>MONTHLY</t>
  </si>
  <si>
    <t>Payments Out</t>
  </si>
  <si>
    <t>Payments In</t>
  </si>
  <si>
    <t>PAYMENTS</t>
  </si>
  <si>
    <t>to Payments</t>
  </si>
  <si>
    <t>FROM FUND</t>
  </si>
  <si>
    <t>INTO FUND</t>
  </si>
  <si>
    <t>Hosp ID</t>
  </si>
  <si>
    <t>ADJUSTED PAYMENTS AT September 1, 2022</t>
  </si>
  <si>
    <t>Sept. 2022</t>
  </si>
  <si>
    <t>Based on July 2021</t>
  </si>
  <si>
    <t>to June 2023</t>
  </si>
  <si>
    <t>Statewide Total</t>
  </si>
  <si>
    <t>Meritus Medical Center</t>
  </si>
  <si>
    <t>University of Maryland Medical Center</t>
  </si>
  <si>
    <t>UM Capital Region Medical Center</t>
  </si>
  <si>
    <t>Holy Cross Hospital</t>
  </si>
  <si>
    <t>Frederick Health Hospital</t>
  </si>
  <si>
    <t>Harford Memorial Hospital</t>
  </si>
  <si>
    <t>Mercy Medical Center</t>
  </si>
  <si>
    <t>Johns Hopkins Hospital</t>
  </si>
  <si>
    <t>University of Maryland Shore Medical Center at Dorchester</t>
  </si>
  <si>
    <t>Ascension St. Agnes Hospital</t>
  </si>
  <si>
    <t>Sinai Hospital</t>
  </si>
  <si>
    <t>MedStar Franklin Square Hospital Center</t>
  </si>
  <si>
    <t>Adventist White Oak</t>
  </si>
  <si>
    <t>Garrett County Memorial Hospital</t>
  </si>
  <si>
    <t>MedStar Montgomery Medical Center</t>
  </si>
  <si>
    <t>TidalHealth Peninsula Regional, Inc</t>
  </si>
  <si>
    <t>Suburban Hospital</t>
  </si>
  <si>
    <t>Anne Arundel Medical Center</t>
  </si>
  <si>
    <t>MedStar Union Memorial Hospital</t>
  </si>
  <si>
    <t>Western Maryland Regional Medical Center</t>
  </si>
  <si>
    <t>MedStar St. Mary's Hospital</t>
  </si>
  <si>
    <t>Johns Hopkins Bayview Medical Center</t>
  </si>
  <si>
    <t>University of Maryland Shore Medical Center at Chestertown</t>
  </si>
  <si>
    <t>ChristianaCare, Union</t>
  </si>
  <si>
    <t>Carroll Hospital Center</t>
  </si>
  <si>
    <t>MedStar Harbor Hospital Center</t>
  </si>
  <si>
    <t>University of Maryland Charles Regional Medical Center</t>
  </si>
  <si>
    <t>University of Maryland Shore Medical Center at Easton</t>
  </si>
  <si>
    <t>University of Maryland Medical Center Midtown Campus</t>
  </si>
  <si>
    <t>Calvert Memorial Hospital</t>
  </si>
  <si>
    <t>Northwest Hospital Center</t>
  </si>
  <si>
    <t>University of Maryland Baltimore Washington Medical Center</t>
  </si>
  <si>
    <t>Greater Baltimore Medical Center</t>
  </si>
  <si>
    <t>TidalHealth McCready Pavillion</t>
  </si>
  <si>
    <t>Howard County General Hospital</t>
  </si>
  <si>
    <t>Upper Chesapeake Medical Center</t>
  </si>
  <si>
    <t>Doctors Community Hospital</t>
  </si>
  <si>
    <t>MedStar Good Samaritan Hospital</t>
  </si>
  <si>
    <t>Shady Grove Adventist Hospital</t>
  </si>
  <si>
    <t>University of Maryland Rehabilitation &amp; Orthopaedic Institute</t>
  </si>
  <si>
    <t>Fort Washington Medical Center</t>
  </si>
  <si>
    <t>Atlantic General Hospital</t>
  </si>
  <si>
    <t>MedStar Southern Maryland Hospital Center</t>
  </si>
  <si>
    <t>University of Maryland St. Joseph Medical Center</t>
  </si>
  <si>
    <t>Levindale</t>
  </si>
  <si>
    <t>Holy Cross Hospital - Germantown</t>
  </si>
  <si>
    <t>University of Maryland - MIEMSS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</si>
</sst>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2"/>
      <name val="Arial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22"/>
      <name val="Arial"/>
      <family val="2"/>
    </font>
    <font>
      <b/>
      <sz val="18"/>
      <color indexed="8"/>
      <name val="SWISS"/>
    </font>
    <font>
      <sz val="12"/>
      <name val="SWISS"/>
    </font>
    <font>
      <b/>
      <sz val="14"/>
      <color indexed="8"/>
      <name val="SWISS"/>
    </font>
    <font>
      <b/>
      <sz val="12"/>
      <name val="SWISS"/>
    </font>
    <font>
      <b/>
      <sz val="12"/>
      <color indexed="8"/>
      <name val="SWISS"/>
    </font>
    <font>
      <i/>
      <u/>
      <sz val="12"/>
      <name val="Arial"/>
      <family val="2"/>
    </font>
    <font>
      <i/>
      <u/>
      <sz val="12"/>
      <name val="SWISS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5">
    <xf numFmtId="0" fontId="0" fillId="0" borderId="0" xfId="0"/>
    <xf numFmtId="0" fontId="2" fillId="0" borderId="0" xfId="0" applyNumberFormat="1" applyFont="1" applyAlignment="1"/>
    <xf numFmtId="0" fontId="3" fillId="0" borderId="0" xfId="0" applyNumberFormat="1" applyFont="1" applyAlignment="1"/>
    <xf numFmtId="0" fontId="4" fillId="0" borderId="0" xfId="0" applyNumberFormat="1" applyFont="1" applyAlignment="1">
      <alignment horizontal="centerContinuous" vertical="center"/>
    </xf>
    <xf numFmtId="0" fontId="4" fillId="0" borderId="0" xfId="0" applyNumberFormat="1" applyFont="1" applyAlignment="1">
      <alignment horizontal="centerContinuous"/>
    </xf>
    <xf numFmtId="0" fontId="5" fillId="0" borderId="0" xfId="0" applyNumberFormat="1" applyFont="1" applyAlignment="1">
      <alignment horizontal="centerContinuous"/>
    </xf>
    <xf numFmtId="0" fontId="5" fillId="0" borderId="0" xfId="0" applyNumberFormat="1" applyFont="1" applyAlignment="1"/>
    <xf numFmtId="164" fontId="2" fillId="0" borderId="0" xfId="1" applyNumberFormat="1" applyFont="1" applyAlignment="1"/>
    <xf numFmtId="0" fontId="6" fillId="0" borderId="0" xfId="0" applyNumberFormat="1" applyFont="1" applyAlignment="1">
      <alignment horizontal="centerContinuous"/>
    </xf>
    <xf numFmtId="0" fontId="7" fillId="0" borderId="0" xfId="0" applyNumberFormat="1" applyFont="1" applyAlignment="1">
      <alignment horizontal="centerContinuous"/>
    </xf>
    <xf numFmtId="0" fontId="8" fillId="0" borderId="0" xfId="0" applyNumberFormat="1" applyFont="1" applyAlignment="1"/>
    <xf numFmtId="0" fontId="7" fillId="0" borderId="1" xfId="0" applyNumberFormat="1" applyFont="1" applyBorder="1" applyAlignment="1">
      <alignment horizontal="centerContinuous"/>
    </xf>
    <xf numFmtId="0" fontId="7" fillId="0" borderId="2" xfId="0" applyNumberFormat="1" applyFont="1" applyBorder="1" applyAlignment="1">
      <alignment horizontal="centerContinuous"/>
    </xf>
    <xf numFmtId="0" fontId="7" fillId="0" borderId="3" xfId="0" applyNumberFormat="1" applyFont="1" applyBorder="1" applyAlignment="1">
      <alignment horizontal="centerContinuous"/>
    </xf>
    <xf numFmtId="0" fontId="7" fillId="0" borderId="4" xfId="0" applyNumberFormat="1" applyFont="1" applyBorder="1" applyAlignment="1">
      <alignment horizontal="centerContinuous"/>
    </xf>
    <xf numFmtId="0" fontId="5" fillId="0" borderId="0" xfId="0" applyNumberFormat="1" applyFont="1" applyBorder="1" applyAlignment="1"/>
    <xf numFmtId="0" fontId="5" fillId="0" borderId="2" xfId="0" applyNumberFormat="1" applyFont="1" applyBorder="1" applyAlignment="1">
      <alignment horizontal="centerContinuous"/>
    </xf>
    <xf numFmtId="0" fontId="7" fillId="0" borderId="5" xfId="0" applyNumberFormat="1" applyFont="1" applyBorder="1" applyAlignment="1">
      <alignment horizontal="centerContinuous"/>
    </xf>
    <xf numFmtId="0" fontId="2" fillId="0" borderId="6" xfId="0" applyNumberFormat="1" applyFont="1" applyBorder="1" applyAlignment="1"/>
    <xf numFmtId="0" fontId="5" fillId="0" borderId="7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5" fillId="0" borderId="0" xfId="0" quotePrefix="1" applyNumberFormat="1" applyFont="1" applyAlignment="1"/>
    <xf numFmtId="0" fontId="7" fillId="0" borderId="9" xfId="0" applyNumberFormat="1" applyFont="1" applyBorder="1" applyAlignment="1">
      <alignment horizontal="center"/>
    </xf>
    <xf numFmtId="0" fontId="5" fillId="0" borderId="10" xfId="0" applyNumberFormat="1" applyFont="1" applyBorder="1" applyAlignment="1">
      <alignment horizontal="center"/>
    </xf>
    <xf numFmtId="0" fontId="7" fillId="0" borderId="10" xfId="0" applyNumberFormat="1" applyFont="1" applyBorder="1" applyAlignment="1">
      <alignment horizontal="center"/>
    </xf>
    <xf numFmtId="0" fontId="7" fillId="0" borderId="7" xfId="0" applyNumberFormat="1" applyFont="1" applyBorder="1" applyAlignment="1">
      <alignment horizontal="center"/>
    </xf>
    <xf numFmtId="0" fontId="7" fillId="0" borderId="0" xfId="0" applyNumberFormat="1" applyFont="1" applyBorder="1" applyAlignment="1">
      <alignment horizontal="center"/>
    </xf>
    <xf numFmtId="0" fontId="9" fillId="0" borderId="0" xfId="0" applyNumberFormat="1" applyFont="1" applyAlignment="1"/>
    <xf numFmtId="0" fontId="10" fillId="0" borderId="0" xfId="0" applyNumberFormat="1" applyFont="1" applyAlignment="1"/>
    <xf numFmtId="3" fontId="9" fillId="0" borderId="7" xfId="0" applyNumberFormat="1" applyFont="1" applyBorder="1" applyAlignment="1"/>
    <xf numFmtId="3" fontId="9" fillId="0" borderId="0" xfId="0" applyNumberFormat="1" applyFont="1" applyBorder="1" applyAlignment="1"/>
    <xf numFmtId="3" fontId="9" fillId="0" borderId="0" xfId="0" applyNumberFormat="1" applyFont="1" applyAlignment="1"/>
    <xf numFmtId="3" fontId="9" fillId="0" borderId="6" xfId="0" applyNumberFormat="1" applyFont="1" applyBorder="1" applyAlignment="1"/>
    <xf numFmtId="0" fontId="9" fillId="0" borderId="6" xfId="0" applyNumberFormat="1" applyFont="1" applyBorder="1" applyAlignment="1"/>
    <xf numFmtId="164" fontId="9" fillId="0" borderId="0" xfId="1" applyNumberFormat="1" applyFont="1" applyAlignment="1"/>
    <xf numFmtId="3" fontId="5" fillId="0" borderId="7" xfId="0" applyNumberFormat="1" applyFont="1" applyBorder="1" applyAlignment="1"/>
    <xf numFmtId="3" fontId="5" fillId="0" borderId="0" xfId="0" applyNumberFormat="1" applyFont="1" applyBorder="1" applyAlignment="1"/>
    <xf numFmtId="3" fontId="5" fillId="0" borderId="0" xfId="0" applyNumberFormat="1" applyFont="1" applyAlignment="1"/>
    <xf numFmtId="3" fontId="5" fillId="0" borderId="6" xfId="0" applyNumberFormat="1" applyFont="1" applyBorder="1" applyAlignment="1"/>
    <xf numFmtId="3" fontId="7" fillId="0" borderId="0" xfId="0" applyNumberFormat="1" applyFont="1" applyAlignment="1"/>
    <xf numFmtId="0" fontId="11" fillId="0" borderId="6" xfId="0" applyNumberFormat="1" applyFont="1" applyBorder="1" applyAlignment="1"/>
    <xf numFmtId="3" fontId="5" fillId="0" borderId="12" xfId="0" applyNumberFormat="1" applyFont="1" applyBorder="1" applyAlignment="1"/>
    <xf numFmtId="3" fontId="5" fillId="0" borderId="13" xfId="0" applyNumberFormat="1" applyFont="1" applyBorder="1" applyAlignment="1"/>
    <xf numFmtId="3" fontId="5" fillId="0" borderId="15" xfId="0" applyNumberFormat="1" applyFont="1" applyBorder="1" applyAlignment="1"/>
    <xf numFmtId="0" fontId="5" fillId="0" borderId="15" xfId="0" applyNumberFormat="1" applyFont="1" applyBorder="1" applyAlignment="1"/>
    <xf numFmtId="3" fontId="2" fillId="0" borderId="0" xfId="0" applyNumberFormat="1" applyFont="1" applyAlignment="1"/>
    <xf numFmtId="0" fontId="5" fillId="2" borderId="8" xfId="0" applyNumberFormat="1" applyFont="1" applyFill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8" xfId="0" applyNumberFormat="1" applyFont="1" applyFill="1" applyBorder="1" applyAlignment="1">
      <alignment horizontal="center"/>
    </xf>
    <xf numFmtId="3" fontId="9" fillId="2" borderId="8" xfId="0" applyNumberFormat="1" applyFont="1" applyFill="1" applyBorder="1" applyAlignment="1"/>
    <xf numFmtId="3" fontId="5" fillId="2" borderId="8" xfId="0" applyNumberFormat="1" applyFont="1" applyFill="1" applyBorder="1" applyAlignment="1"/>
    <xf numFmtId="3" fontId="5" fillId="2" borderId="14" xfId="0" applyNumberFormat="1" applyFont="1" applyFill="1" applyBorder="1" applyAlignment="1"/>
    <xf numFmtId="3" fontId="9" fillId="2" borderId="11" xfId="0" applyNumberFormat="1" applyFont="1" applyFill="1" applyBorder="1" applyAlignment="1"/>
  </cellXfs>
  <cellStyles count="3">
    <cellStyle name="Comma" xfId="1" builtinId="3"/>
    <cellStyle name="Normal" xfId="0" builtinId="0"/>
    <cellStyle name="Normal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61"/>
  <sheetViews>
    <sheetView showGridLines="0" tabSelected="1" topLeftCell="B1" zoomScale="80" zoomScaleNormal="80" workbookViewId="0">
      <pane xSplit="3" ySplit="10" topLeftCell="E11" activePane="bottomRight" state="frozen"/>
      <selection activeCell="B1" sqref="B1"/>
      <selection pane="topRight" activeCell="E1" sqref="E1"/>
      <selection pane="bottomLeft" activeCell="B11" sqref="B11"/>
      <selection pane="bottomRight" activeCell="B1" sqref="B1"/>
    </sheetView>
  </sheetViews>
  <sheetFormatPr defaultColWidth="9.81640625" defaultRowHeight="15"/>
  <cols>
    <col min="1" max="1" width="2.81640625" style="1" hidden="1" customWidth="1"/>
    <col min="2" max="2" width="2.81640625" style="1" customWidth="1"/>
    <col min="3" max="3" width="7.81640625" style="1" customWidth="1"/>
    <col min="4" max="4" width="37.81640625" style="1" customWidth="1"/>
    <col min="5" max="5" width="13.81640625" style="1" customWidth="1"/>
    <col min="6" max="6" width="17.26953125" style="1" bestFit="1" customWidth="1"/>
    <col min="7" max="8" width="13.81640625" style="1" customWidth="1"/>
    <col min="9" max="9" width="13.81640625" style="1" hidden="1" customWidth="1"/>
    <col min="10" max="10" width="2.7265625" style="1" customWidth="1"/>
    <col min="11" max="11" width="13.81640625" style="1" customWidth="1"/>
    <col min="12" max="12" width="15.81640625" style="1" customWidth="1"/>
    <col min="13" max="14" width="13.81640625" style="1" customWidth="1"/>
    <col min="15" max="15" width="13.81640625" style="1" hidden="1" customWidth="1"/>
    <col min="16" max="16" width="5" style="1" customWidth="1"/>
    <col min="17" max="17" width="14.08984375" style="1" customWidth="1"/>
    <col min="18" max="18" width="12.81640625" style="1" customWidth="1"/>
    <col min="19" max="16384" width="9.81640625" style="1"/>
  </cols>
  <sheetData>
    <row r="1" spans="3:44" ht="32.549999999999997" customHeight="1">
      <c r="D1" s="2" t="s">
        <v>0</v>
      </c>
      <c r="E1" s="3" t="s">
        <v>1</v>
      </c>
      <c r="F1" s="4"/>
      <c r="G1" s="4"/>
      <c r="H1" s="5"/>
      <c r="I1" s="5"/>
      <c r="J1" s="5"/>
      <c r="K1" s="5"/>
      <c r="L1" s="5"/>
      <c r="M1" s="5"/>
      <c r="N1" s="5"/>
      <c r="O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</row>
    <row r="2" spans="3:44" ht="17.399999999999999">
      <c r="C2" s="6"/>
      <c r="D2" s="6"/>
      <c r="E2" s="8" t="s">
        <v>18</v>
      </c>
      <c r="F2" s="8"/>
      <c r="G2" s="8"/>
      <c r="H2" s="5"/>
      <c r="I2" s="5"/>
      <c r="J2" s="5"/>
      <c r="K2" s="5"/>
      <c r="L2" s="5"/>
      <c r="M2" s="5"/>
      <c r="N2" s="9"/>
      <c r="O2" s="10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</row>
    <row r="3" spans="3:44" ht="17.399999999999999">
      <c r="C3" s="6"/>
      <c r="D3" s="6"/>
      <c r="E3" s="8"/>
      <c r="F3" s="8"/>
      <c r="G3" s="8"/>
      <c r="H3" s="5"/>
      <c r="I3" s="5"/>
      <c r="J3" s="5"/>
      <c r="K3" s="5"/>
      <c r="L3" s="5"/>
      <c r="M3" s="5"/>
      <c r="N3" s="9"/>
      <c r="O3" s="10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</row>
    <row r="4" spans="3:44" ht="15.6">
      <c r="C4" s="6"/>
      <c r="D4" s="6"/>
      <c r="E4" s="11" t="s">
        <v>2</v>
      </c>
      <c r="F4" s="12"/>
      <c r="G4" s="12"/>
      <c r="H4" s="13"/>
      <c r="I4" s="14"/>
      <c r="J4" s="15"/>
      <c r="K4" s="11" t="s">
        <v>3</v>
      </c>
      <c r="L4" s="16"/>
      <c r="M4" s="16"/>
      <c r="N4" s="12"/>
      <c r="O4" s="17"/>
      <c r="P4" s="18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</row>
    <row r="5" spans="3:44">
      <c r="C5" s="6"/>
      <c r="D5" s="6"/>
      <c r="E5" s="19" t="s">
        <v>4</v>
      </c>
      <c r="F5" s="20" t="s">
        <v>5</v>
      </c>
      <c r="G5" s="20"/>
      <c r="H5" s="48" t="s">
        <v>4</v>
      </c>
      <c r="I5" s="21" t="s">
        <v>6</v>
      </c>
      <c r="J5" s="18"/>
      <c r="K5" s="19" t="s">
        <v>4</v>
      </c>
      <c r="L5" s="20" t="s">
        <v>5</v>
      </c>
      <c r="M5" s="20"/>
      <c r="N5" s="48" t="s">
        <v>4</v>
      </c>
      <c r="O5" s="21" t="s">
        <v>6</v>
      </c>
      <c r="P5" s="18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</row>
    <row r="6" spans="3:44">
      <c r="C6" s="6"/>
      <c r="D6" s="6"/>
      <c r="E6" s="19" t="s">
        <v>7</v>
      </c>
      <c r="F6" s="20" t="s">
        <v>8</v>
      </c>
      <c r="G6" s="20" t="s">
        <v>9</v>
      </c>
      <c r="H6" s="48" t="s">
        <v>10</v>
      </c>
      <c r="I6" s="22" t="s">
        <v>11</v>
      </c>
      <c r="J6" s="18"/>
      <c r="K6" s="19" t="s">
        <v>7</v>
      </c>
      <c r="L6" s="20" t="s">
        <v>8</v>
      </c>
      <c r="M6" s="20" t="s">
        <v>9</v>
      </c>
      <c r="N6" s="48" t="s">
        <v>10</v>
      </c>
      <c r="O6" s="22" t="s">
        <v>12</v>
      </c>
      <c r="P6" s="18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</row>
    <row r="7" spans="3:44">
      <c r="C7" s="6"/>
      <c r="D7" s="6"/>
      <c r="E7" s="19" t="s">
        <v>13</v>
      </c>
      <c r="F7" s="20" t="s">
        <v>14</v>
      </c>
      <c r="G7" s="20" t="s">
        <v>13</v>
      </c>
      <c r="H7" s="48" t="s">
        <v>13</v>
      </c>
      <c r="I7" s="22" t="s">
        <v>19</v>
      </c>
      <c r="J7" s="18"/>
      <c r="K7" s="19" t="s">
        <v>13</v>
      </c>
      <c r="L7" s="20" t="s">
        <v>14</v>
      </c>
      <c r="M7" s="20" t="s">
        <v>13</v>
      </c>
      <c r="N7" s="48" t="s">
        <v>13</v>
      </c>
      <c r="O7" s="22" t="str">
        <f>I7</f>
        <v>Sept. 2022</v>
      </c>
      <c r="P7" s="18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</row>
    <row r="8" spans="3:44" ht="15.6">
      <c r="C8" s="6"/>
      <c r="D8" s="23"/>
      <c r="E8" s="24" t="s">
        <v>15</v>
      </c>
      <c r="F8" s="25" t="s">
        <v>20</v>
      </c>
      <c r="G8" s="26" t="s">
        <v>15</v>
      </c>
      <c r="H8" s="49" t="s">
        <v>15</v>
      </c>
      <c r="I8" s="22" t="s">
        <v>21</v>
      </c>
      <c r="J8" s="18"/>
      <c r="K8" s="24" t="s">
        <v>16</v>
      </c>
      <c r="L8" s="25" t="s">
        <v>20</v>
      </c>
      <c r="M8" s="26" t="s">
        <v>16</v>
      </c>
      <c r="N8" s="49" t="s">
        <v>16</v>
      </c>
      <c r="O8" s="22" t="str">
        <f>I8</f>
        <v>to June 2023</v>
      </c>
      <c r="P8" s="18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</row>
    <row r="9" spans="3:44" ht="5.0999999999999996" customHeight="1">
      <c r="C9" s="6"/>
      <c r="D9" s="23"/>
      <c r="E9" s="27"/>
      <c r="F9" s="20"/>
      <c r="G9" s="28"/>
      <c r="H9" s="50"/>
      <c r="I9" s="22"/>
      <c r="J9" s="18"/>
      <c r="K9" s="27"/>
      <c r="L9" s="20"/>
      <c r="M9" s="28"/>
      <c r="N9" s="50"/>
      <c r="O9" s="22"/>
      <c r="P9" s="18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</row>
    <row r="10" spans="3:44" s="29" customFormat="1" ht="15.6">
      <c r="C10" s="30" t="s">
        <v>17</v>
      </c>
      <c r="D10" s="30" t="s">
        <v>22</v>
      </c>
      <c r="E10" s="31">
        <v>-104978759.73824869</v>
      </c>
      <c r="F10" s="32">
        <v>-2066104.4550184682</v>
      </c>
      <c r="G10" s="32">
        <v>-107044864.19326714</v>
      </c>
      <c r="H10" s="51">
        <v>-8920405.3494389262</v>
      </c>
      <c r="I10" s="33">
        <v>-89204053.494389266</v>
      </c>
      <c r="J10" s="34"/>
      <c r="K10" s="31">
        <v>106474493.74171571</v>
      </c>
      <c r="L10" s="32">
        <v>1196093.6298446208</v>
      </c>
      <c r="M10" s="32">
        <v>107670587.37156034</v>
      </c>
      <c r="N10" s="54">
        <v>8972548.9476300273</v>
      </c>
      <c r="O10" s="33">
        <f>SUM(O11:O57)</f>
        <v>89725489.476300269</v>
      </c>
      <c r="P10" s="35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</row>
    <row r="11" spans="3:44">
      <c r="C11" s="6">
        <v>210001</v>
      </c>
      <c r="D11" s="6" t="s">
        <v>23</v>
      </c>
      <c r="E11" s="37">
        <v>-5785978.0292387605</v>
      </c>
      <c r="F11" s="38">
        <v>-65082.383263707161</v>
      </c>
      <c r="G11" s="38">
        <v>-5851060.4125024676</v>
      </c>
      <c r="H11" s="52">
        <v>-487588.36770853895</v>
      </c>
      <c r="I11" s="39">
        <v>-4875883.6770853894</v>
      </c>
      <c r="J11" s="40"/>
      <c r="K11" s="37">
        <v>0</v>
      </c>
      <c r="L11" s="38">
        <v>0</v>
      </c>
      <c r="M11" s="38">
        <v>0</v>
      </c>
      <c r="N11" s="52">
        <v>0</v>
      </c>
      <c r="O11" s="39">
        <f t="shared" ref="O11:O56" si="0">N11*10</f>
        <v>0</v>
      </c>
      <c r="P11" s="18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</row>
    <row r="12" spans="3:44">
      <c r="C12" s="6">
        <v>210002</v>
      </c>
      <c r="D12" s="6" t="s">
        <v>24</v>
      </c>
      <c r="E12" s="37">
        <v>0</v>
      </c>
      <c r="F12" s="38">
        <v>0</v>
      </c>
      <c r="G12" s="38">
        <v>0</v>
      </c>
      <c r="H12" s="52">
        <v>0</v>
      </c>
      <c r="I12" s="39">
        <v>0</v>
      </c>
      <c r="J12" s="40"/>
      <c r="K12" s="37">
        <v>11186880.653581381</v>
      </c>
      <c r="L12" s="38">
        <v>673802.95588183403</v>
      </c>
      <c r="M12" s="38">
        <v>11860683.609463215</v>
      </c>
      <c r="N12" s="52">
        <v>988390.30078860128</v>
      </c>
      <c r="O12" s="39">
        <f t="shared" si="0"/>
        <v>9883903.007886013</v>
      </c>
      <c r="P12" s="18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</row>
    <row r="13" spans="3:44">
      <c r="C13" s="6">
        <v>210003</v>
      </c>
      <c r="D13" s="6" t="s">
        <v>25</v>
      </c>
      <c r="E13" s="37">
        <v>-17360532.805816472</v>
      </c>
      <c r="F13" s="38">
        <v>-638142.14272803068</v>
      </c>
      <c r="G13" s="38">
        <v>-17998674.948544502</v>
      </c>
      <c r="H13" s="52">
        <v>-1499889.5790453751</v>
      </c>
      <c r="I13" s="39">
        <v>-14998895.790453751</v>
      </c>
      <c r="J13" s="40"/>
      <c r="K13" s="37">
        <v>0</v>
      </c>
      <c r="L13" s="38">
        <v>0</v>
      </c>
      <c r="M13" s="38">
        <v>0</v>
      </c>
      <c r="N13" s="52">
        <v>0</v>
      </c>
      <c r="O13" s="39">
        <f t="shared" si="0"/>
        <v>0</v>
      </c>
      <c r="P13" s="18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</row>
    <row r="14" spans="3:44">
      <c r="C14" s="6">
        <v>210004</v>
      </c>
      <c r="D14" s="6" t="s">
        <v>26</v>
      </c>
      <c r="E14" s="37">
        <v>-13875029.001199841</v>
      </c>
      <c r="F14" s="38">
        <v>-385036.02560478449</v>
      </c>
      <c r="G14" s="38">
        <v>-14260065.026804626</v>
      </c>
      <c r="H14" s="52">
        <v>-1188338.7522337188</v>
      </c>
      <c r="I14" s="39">
        <v>-11883387.522337187</v>
      </c>
      <c r="J14" s="40"/>
      <c r="K14" s="37">
        <v>0</v>
      </c>
      <c r="L14" s="38">
        <v>0</v>
      </c>
      <c r="M14" s="38">
        <v>0</v>
      </c>
      <c r="N14" s="52">
        <v>0</v>
      </c>
      <c r="O14" s="39">
        <f t="shared" si="0"/>
        <v>0</v>
      </c>
      <c r="P14" s="18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</row>
    <row r="15" spans="3:44">
      <c r="C15" s="6">
        <v>210005</v>
      </c>
      <c r="D15" s="6" t="s">
        <v>27</v>
      </c>
      <c r="E15" s="37">
        <v>0</v>
      </c>
      <c r="F15" s="38">
        <v>0</v>
      </c>
      <c r="G15" s="38">
        <v>0</v>
      </c>
      <c r="H15" s="52">
        <v>0</v>
      </c>
      <c r="I15" s="39">
        <v>0</v>
      </c>
      <c r="J15" s="40"/>
      <c r="K15" s="37">
        <v>112499.64916455746</v>
      </c>
      <c r="L15" s="38">
        <v>-3068.6745511889458</v>
      </c>
      <c r="M15" s="38">
        <v>109430.97461336851</v>
      </c>
      <c r="N15" s="52">
        <v>9119.2478844473753</v>
      </c>
      <c r="O15" s="39">
        <f t="shared" si="0"/>
        <v>91192.47884447375</v>
      </c>
      <c r="P15" s="18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</row>
    <row r="16" spans="3:44">
      <c r="C16" s="6">
        <v>210006</v>
      </c>
      <c r="D16" s="6" t="s">
        <v>28</v>
      </c>
      <c r="E16" s="37">
        <v>-1583056.99693425</v>
      </c>
      <c r="F16" s="38">
        <v>57606.693786203861</v>
      </c>
      <c r="G16" s="38">
        <v>-1525450.3031480461</v>
      </c>
      <c r="H16" s="52">
        <v>-127120.85859567051</v>
      </c>
      <c r="I16" s="39">
        <v>-1271208.585956705</v>
      </c>
      <c r="J16" s="40"/>
      <c r="K16" s="37">
        <v>0</v>
      </c>
      <c r="L16" s="38">
        <v>0</v>
      </c>
      <c r="M16" s="38">
        <v>0</v>
      </c>
      <c r="N16" s="52">
        <v>0</v>
      </c>
      <c r="O16" s="39">
        <f t="shared" si="0"/>
        <v>0</v>
      </c>
      <c r="P16" s="18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</row>
    <row r="17" spans="3:44">
      <c r="C17" s="6">
        <v>210008</v>
      </c>
      <c r="D17" s="6" t="s">
        <v>29</v>
      </c>
      <c r="E17" s="37">
        <v>-1929918.346847415</v>
      </c>
      <c r="F17" s="38">
        <v>-14782.982854366302</v>
      </c>
      <c r="G17" s="38">
        <v>-1944701.3297017813</v>
      </c>
      <c r="H17" s="52">
        <v>-162058.4441418151</v>
      </c>
      <c r="I17" s="39">
        <v>-1620584.4414181509</v>
      </c>
      <c r="J17" s="40"/>
      <c r="K17" s="37">
        <v>0</v>
      </c>
      <c r="L17" s="38">
        <v>0</v>
      </c>
      <c r="M17" s="38">
        <v>0</v>
      </c>
      <c r="N17" s="52">
        <v>0</v>
      </c>
      <c r="O17" s="39">
        <f t="shared" si="0"/>
        <v>0</v>
      </c>
      <c r="P17" s="18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</row>
    <row r="18" spans="3:44">
      <c r="C18" s="6">
        <v>210009</v>
      </c>
      <c r="D18" s="6" t="s">
        <v>30</v>
      </c>
      <c r="E18" s="37">
        <v>0</v>
      </c>
      <c r="F18" s="38">
        <v>0</v>
      </c>
      <c r="G18" s="38">
        <v>0</v>
      </c>
      <c r="H18" s="52">
        <v>0</v>
      </c>
      <c r="I18" s="39">
        <v>0</v>
      </c>
      <c r="J18" s="40"/>
      <c r="K18" s="37">
        <v>41442139.638339043</v>
      </c>
      <c r="L18" s="38">
        <v>325989.85122299194</v>
      </c>
      <c r="M18" s="38">
        <v>41768129.489562035</v>
      </c>
      <c r="N18" s="52">
        <v>3480677.4574635029</v>
      </c>
      <c r="O18" s="39">
        <f t="shared" si="0"/>
        <v>34806774.574635029</v>
      </c>
      <c r="P18" s="18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</row>
    <row r="19" spans="3:44">
      <c r="C19" s="6">
        <v>210010</v>
      </c>
      <c r="D19" s="6" t="s">
        <v>31</v>
      </c>
      <c r="E19" s="37">
        <v>-728371.84335445985</v>
      </c>
      <c r="F19" s="38">
        <v>205806.04465260357</v>
      </c>
      <c r="G19" s="38">
        <v>-522565.79870185629</v>
      </c>
      <c r="H19" s="52">
        <v>-43547.149891821355</v>
      </c>
      <c r="I19" s="39">
        <v>-435471.49891821353</v>
      </c>
      <c r="J19" s="40"/>
      <c r="K19" s="37">
        <v>0</v>
      </c>
      <c r="L19" s="38">
        <v>0</v>
      </c>
      <c r="M19" s="38">
        <v>0</v>
      </c>
      <c r="N19" s="52">
        <v>0</v>
      </c>
      <c r="O19" s="39">
        <f t="shared" si="0"/>
        <v>0</v>
      </c>
      <c r="P19" s="18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</row>
    <row r="20" spans="3:44">
      <c r="C20" s="6">
        <v>210011</v>
      </c>
      <c r="D20" s="6" t="s">
        <v>32</v>
      </c>
      <c r="E20" s="37">
        <v>-6945391.7475384474</v>
      </c>
      <c r="F20" s="38">
        <v>-257698.58089840412</v>
      </c>
      <c r="G20" s="38">
        <v>-7203090.3284368515</v>
      </c>
      <c r="H20" s="52">
        <v>-600257.52736973763</v>
      </c>
      <c r="I20" s="39">
        <v>-6002575.2736973763</v>
      </c>
      <c r="J20" s="40"/>
      <c r="K20" s="37">
        <v>0</v>
      </c>
      <c r="L20" s="38">
        <v>0</v>
      </c>
      <c r="M20" s="38">
        <v>0</v>
      </c>
      <c r="N20" s="52">
        <v>0</v>
      </c>
      <c r="O20" s="39">
        <f t="shared" si="0"/>
        <v>0</v>
      </c>
      <c r="P20" s="18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</row>
    <row r="21" spans="3:44">
      <c r="C21" s="6">
        <v>210012</v>
      </c>
      <c r="D21" s="6" t="s">
        <v>33</v>
      </c>
      <c r="E21" s="37">
        <v>0</v>
      </c>
      <c r="F21" s="38">
        <v>0</v>
      </c>
      <c r="G21" s="38">
        <v>0</v>
      </c>
      <c r="H21" s="52">
        <v>0</v>
      </c>
      <c r="I21" s="39">
        <v>0</v>
      </c>
      <c r="J21" s="40"/>
      <c r="K21" s="37">
        <v>5825904.5047307014</v>
      </c>
      <c r="L21" s="38">
        <v>36813.25178360939</v>
      </c>
      <c r="M21" s="38">
        <v>5862717.7565143108</v>
      </c>
      <c r="N21" s="52">
        <v>488559.81304285926</v>
      </c>
      <c r="O21" s="39">
        <f t="shared" si="0"/>
        <v>4885598.1304285927</v>
      </c>
      <c r="P21" s="18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</row>
    <row r="22" spans="3:44">
      <c r="C22" s="6">
        <v>210015</v>
      </c>
      <c r="D22" s="6" t="s">
        <v>34</v>
      </c>
      <c r="E22" s="37">
        <v>0</v>
      </c>
      <c r="F22" s="38">
        <v>0</v>
      </c>
      <c r="G22" s="38">
        <v>0</v>
      </c>
      <c r="H22" s="52">
        <v>0</v>
      </c>
      <c r="I22" s="39">
        <v>0</v>
      </c>
      <c r="J22" s="40"/>
      <c r="K22" s="37">
        <v>3376470.7031970024</v>
      </c>
      <c r="L22" s="38">
        <v>-10640.976848483086</v>
      </c>
      <c r="M22" s="38">
        <v>3365829.7263485193</v>
      </c>
      <c r="N22" s="52">
        <v>280485.81052904326</v>
      </c>
      <c r="O22" s="39">
        <f t="shared" si="0"/>
        <v>2804858.1052904325</v>
      </c>
      <c r="P22" s="18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</row>
    <row r="23" spans="3:44">
      <c r="C23" s="6">
        <v>210016</v>
      </c>
      <c r="D23" s="6" t="s">
        <v>35</v>
      </c>
      <c r="E23" s="37">
        <v>-6557765.1807338595</v>
      </c>
      <c r="F23" s="38">
        <v>-46500.810661077499</v>
      </c>
      <c r="G23" s="38">
        <v>-6604265.991394937</v>
      </c>
      <c r="H23" s="52">
        <v>-550355.49928291142</v>
      </c>
      <c r="I23" s="39">
        <v>-5503554.9928291142</v>
      </c>
      <c r="J23" s="40"/>
      <c r="K23" s="37">
        <v>0</v>
      </c>
      <c r="L23" s="38">
        <v>0</v>
      </c>
      <c r="M23" s="38">
        <v>0</v>
      </c>
      <c r="N23" s="52">
        <v>0</v>
      </c>
      <c r="O23" s="39">
        <f t="shared" si="0"/>
        <v>0</v>
      </c>
      <c r="P23" s="18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</row>
    <row r="24" spans="3:44">
      <c r="C24" s="6">
        <v>210017</v>
      </c>
      <c r="D24" s="6" t="s">
        <v>36</v>
      </c>
      <c r="E24" s="37">
        <v>-2081777.491098471</v>
      </c>
      <c r="F24" s="38">
        <v>-48798.151542276144</v>
      </c>
      <c r="G24" s="38">
        <v>-2130575.6426407471</v>
      </c>
      <c r="H24" s="52">
        <v>-177547.97022006227</v>
      </c>
      <c r="I24" s="39">
        <v>-1775479.7022006228</v>
      </c>
      <c r="J24" s="40"/>
      <c r="K24" s="37">
        <v>0</v>
      </c>
      <c r="L24" s="38">
        <v>0</v>
      </c>
      <c r="M24" s="38">
        <v>0</v>
      </c>
      <c r="N24" s="52">
        <v>0</v>
      </c>
      <c r="O24" s="39">
        <f t="shared" si="0"/>
        <v>0</v>
      </c>
      <c r="P24" s="18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</row>
    <row r="25" spans="3:44">
      <c r="C25" s="6">
        <v>210018</v>
      </c>
      <c r="D25" s="6" t="s">
        <v>37</v>
      </c>
      <c r="E25" s="37">
        <v>0</v>
      </c>
      <c r="F25" s="38">
        <v>0</v>
      </c>
      <c r="G25" s="38">
        <v>0</v>
      </c>
      <c r="H25" s="52">
        <v>0</v>
      </c>
      <c r="I25" s="39">
        <v>0</v>
      </c>
      <c r="J25" s="40"/>
      <c r="K25" s="37">
        <v>2050692.7712987661</v>
      </c>
      <c r="L25" s="38">
        <v>16216.525161117315</v>
      </c>
      <c r="M25" s="38">
        <v>2066909.2964598835</v>
      </c>
      <c r="N25" s="52">
        <v>172242.44137165695</v>
      </c>
      <c r="O25" s="39">
        <f t="shared" si="0"/>
        <v>1722424.4137165695</v>
      </c>
      <c r="P25" s="18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</row>
    <row r="26" spans="3:44">
      <c r="C26" s="6">
        <v>210019</v>
      </c>
      <c r="D26" s="6" t="s">
        <v>38</v>
      </c>
      <c r="E26" s="37">
        <v>-2612148.0297307372</v>
      </c>
      <c r="F26" s="38">
        <v>552.65592163801193</v>
      </c>
      <c r="G26" s="38">
        <v>-2611595.3738090992</v>
      </c>
      <c r="H26" s="52">
        <v>-217632.94781742492</v>
      </c>
      <c r="I26" s="39">
        <v>-2176329.4781742492</v>
      </c>
      <c r="J26" s="40"/>
      <c r="K26" s="37">
        <v>0</v>
      </c>
      <c r="L26" s="38">
        <v>0</v>
      </c>
      <c r="M26" s="38">
        <v>0</v>
      </c>
      <c r="N26" s="52">
        <v>0</v>
      </c>
      <c r="O26" s="39">
        <f t="shared" si="0"/>
        <v>0</v>
      </c>
      <c r="P26" s="18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</row>
    <row r="27" spans="3:44">
      <c r="C27" s="6">
        <v>210022</v>
      </c>
      <c r="D27" s="6" t="s">
        <v>39</v>
      </c>
      <c r="E27" s="37">
        <v>0</v>
      </c>
      <c r="F27" s="38">
        <v>0</v>
      </c>
      <c r="G27" s="38">
        <v>0</v>
      </c>
      <c r="H27" s="52">
        <v>0</v>
      </c>
      <c r="I27" s="39">
        <v>0</v>
      </c>
      <c r="J27" s="40"/>
      <c r="K27" s="37">
        <v>4865383.7705413699</v>
      </c>
      <c r="L27" s="38">
        <v>70518.480574905872</v>
      </c>
      <c r="M27" s="38">
        <v>4935902.2511162758</v>
      </c>
      <c r="N27" s="52">
        <v>411325.187593023</v>
      </c>
      <c r="O27" s="39">
        <f t="shared" si="0"/>
        <v>4113251.8759302301</v>
      </c>
      <c r="P27" s="18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</row>
    <row r="28" spans="3:44">
      <c r="C28" s="6">
        <v>210023</v>
      </c>
      <c r="D28" s="6" t="s">
        <v>40</v>
      </c>
      <c r="E28" s="37">
        <v>0</v>
      </c>
      <c r="F28" s="38">
        <v>0</v>
      </c>
      <c r="G28" s="38">
        <v>0</v>
      </c>
      <c r="H28" s="52">
        <v>0</v>
      </c>
      <c r="I28" s="39">
        <v>0</v>
      </c>
      <c r="J28" s="40"/>
      <c r="K28" s="37">
        <v>13015006.110338211</v>
      </c>
      <c r="L28" s="38">
        <v>-60613.85838842392</v>
      </c>
      <c r="M28" s="38">
        <v>12954392.251949787</v>
      </c>
      <c r="N28" s="52">
        <v>1079532.6876624823</v>
      </c>
      <c r="O28" s="39">
        <f t="shared" si="0"/>
        <v>10795326.876624823</v>
      </c>
      <c r="P28" s="18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</row>
    <row r="29" spans="3:44">
      <c r="C29" s="6">
        <v>210024</v>
      </c>
      <c r="D29" s="6" t="s">
        <v>41</v>
      </c>
      <c r="E29" s="37">
        <v>0</v>
      </c>
      <c r="F29" s="38">
        <v>0</v>
      </c>
      <c r="G29" s="38">
        <v>0</v>
      </c>
      <c r="H29" s="52">
        <v>0</v>
      </c>
      <c r="I29" s="39">
        <v>0</v>
      </c>
      <c r="J29" s="40"/>
      <c r="K29" s="37">
        <v>2234027.8161991239</v>
      </c>
      <c r="L29" s="38">
        <v>-19384.634463846684</v>
      </c>
      <c r="M29" s="38">
        <v>2214643.1817352772</v>
      </c>
      <c r="N29" s="52">
        <v>184553.59847793975</v>
      </c>
      <c r="O29" s="39">
        <f t="shared" si="0"/>
        <v>1845535.9847793975</v>
      </c>
      <c r="P29" s="18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</row>
    <row r="30" spans="3:44">
      <c r="C30" s="6">
        <v>210027</v>
      </c>
      <c r="D30" s="6" t="s">
        <v>42</v>
      </c>
      <c r="E30" s="37">
        <v>-7440775.7855335474</v>
      </c>
      <c r="F30" s="38">
        <v>10023.768457353115</v>
      </c>
      <c r="G30" s="38">
        <v>-7430752.0170761943</v>
      </c>
      <c r="H30" s="52">
        <v>-619229.33475634956</v>
      </c>
      <c r="I30" s="39">
        <v>-6192293.3475634959</v>
      </c>
      <c r="J30" s="40"/>
      <c r="K30" s="37">
        <v>0</v>
      </c>
      <c r="L30" s="38">
        <v>0</v>
      </c>
      <c r="M30" s="38">
        <v>0</v>
      </c>
      <c r="N30" s="52">
        <v>0</v>
      </c>
      <c r="O30" s="39">
        <f t="shared" si="0"/>
        <v>0</v>
      </c>
      <c r="P30" s="18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</row>
    <row r="31" spans="3:44">
      <c r="C31" s="6">
        <v>210028</v>
      </c>
      <c r="D31" s="6" t="s">
        <v>43</v>
      </c>
      <c r="E31" s="37">
        <v>0</v>
      </c>
      <c r="F31" s="38">
        <v>0</v>
      </c>
      <c r="G31" s="38">
        <v>0</v>
      </c>
      <c r="H31" s="52">
        <v>0</v>
      </c>
      <c r="I31" s="39">
        <v>0</v>
      </c>
      <c r="J31" s="40"/>
      <c r="K31" s="37">
        <v>2768769.1723915339</v>
      </c>
      <c r="L31" s="38">
        <v>-1264.5045830309391</v>
      </c>
      <c r="M31" s="38">
        <v>2767504.6678085029</v>
      </c>
      <c r="N31" s="52">
        <v>230625.3889840419</v>
      </c>
      <c r="O31" s="39">
        <f t="shared" si="0"/>
        <v>2306253.8898404189</v>
      </c>
      <c r="P31" s="18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</row>
    <row r="32" spans="3:44">
      <c r="C32" s="6">
        <v>210029</v>
      </c>
      <c r="D32" s="6" t="s">
        <v>44</v>
      </c>
      <c r="E32" s="37">
        <v>-5632188.3536034822</v>
      </c>
      <c r="F32" s="38">
        <v>-3610.6230249404907</v>
      </c>
      <c r="G32" s="38">
        <v>-5635798.9766284227</v>
      </c>
      <c r="H32" s="52">
        <v>-469649.91471903521</v>
      </c>
      <c r="I32" s="39">
        <v>-4696499.147190352</v>
      </c>
      <c r="J32" s="40"/>
      <c r="K32" s="37">
        <v>0</v>
      </c>
      <c r="L32" s="38">
        <v>0</v>
      </c>
      <c r="M32" s="38">
        <v>0</v>
      </c>
      <c r="N32" s="52">
        <v>0</v>
      </c>
      <c r="O32" s="39">
        <f t="shared" si="0"/>
        <v>0</v>
      </c>
      <c r="P32" s="18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</row>
    <row r="33" spans="3:44">
      <c r="C33" s="6">
        <v>210030</v>
      </c>
      <c r="D33" s="6" t="s">
        <v>45</v>
      </c>
      <c r="E33" s="37">
        <v>-614537.65187891573</v>
      </c>
      <c r="F33" s="38">
        <v>47167.004339113832</v>
      </c>
      <c r="G33" s="38">
        <v>-567370.6475398019</v>
      </c>
      <c r="H33" s="52">
        <v>-47280.887294983491</v>
      </c>
      <c r="I33" s="39">
        <v>-472808.87294983491</v>
      </c>
      <c r="J33" s="40"/>
      <c r="K33" s="37">
        <v>0</v>
      </c>
      <c r="L33" s="38">
        <v>0</v>
      </c>
      <c r="M33" s="38">
        <v>0</v>
      </c>
      <c r="N33" s="52">
        <v>0</v>
      </c>
      <c r="O33" s="39">
        <f t="shared" si="0"/>
        <v>0</v>
      </c>
      <c r="P33" s="18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</row>
    <row r="34" spans="3:44">
      <c r="C34" s="6">
        <v>210032</v>
      </c>
      <c r="D34" s="6" t="s">
        <v>46</v>
      </c>
      <c r="E34" s="37">
        <v>-2330629.3342953324</v>
      </c>
      <c r="F34" s="38">
        <v>26627.255272865295</v>
      </c>
      <c r="G34" s="38">
        <v>-2304002.0790224671</v>
      </c>
      <c r="H34" s="52">
        <v>-192000.17325187227</v>
      </c>
      <c r="I34" s="39">
        <v>-1920001.7325187228</v>
      </c>
      <c r="J34" s="40"/>
      <c r="K34" s="37">
        <v>0</v>
      </c>
      <c r="L34" s="38">
        <v>0</v>
      </c>
      <c r="M34" s="38">
        <v>0</v>
      </c>
      <c r="N34" s="52">
        <v>0</v>
      </c>
      <c r="O34" s="39">
        <f t="shared" si="0"/>
        <v>0</v>
      </c>
      <c r="P34" s="18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</row>
    <row r="35" spans="3:44">
      <c r="C35" s="6">
        <v>210033</v>
      </c>
      <c r="D35" s="6" t="s">
        <v>47</v>
      </c>
      <c r="E35" s="37">
        <v>0</v>
      </c>
      <c r="F35" s="38">
        <v>0</v>
      </c>
      <c r="G35" s="38">
        <v>0</v>
      </c>
      <c r="H35" s="52">
        <v>0</v>
      </c>
      <c r="I35" s="39">
        <v>0</v>
      </c>
      <c r="J35" s="40"/>
      <c r="K35" s="37">
        <v>3071729.8970275819</v>
      </c>
      <c r="L35" s="38">
        <v>7039.8438361883163</v>
      </c>
      <c r="M35" s="38">
        <v>3078769.7408637702</v>
      </c>
      <c r="N35" s="52">
        <v>256564.14507198086</v>
      </c>
      <c r="O35" s="39">
        <f t="shared" si="0"/>
        <v>2565641.4507198087</v>
      </c>
      <c r="P35" s="18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</row>
    <row r="36" spans="3:44">
      <c r="C36" s="6">
        <v>210034</v>
      </c>
      <c r="D36" s="6" t="s">
        <v>48</v>
      </c>
      <c r="E36" s="37">
        <v>-1455294.6182235777</v>
      </c>
      <c r="F36" s="38">
        <v>-5934.1018491983414</v>
      </c>
      <c r="G36" s="38">
        <v>-1461228.7200727761</v>
      </c>
      <c r="H36" s="52">
        <v>-121769.06000606467</v>
      </c>
      <c r="I36" s="39">
        <v>-1217690.6000606467</v>
      </c>
      <c r="J36" s="40"/>
      <c r="K36" s="37">
        <v>0</v>
      </c>
      <c r="L36" s="38">
        <v>0</v>
      </c>
      <c r="M36" s="38">
        <v>0</v>
      </c>
      <c r="N36" s="52">
        <v>0</v>
      </c>
      <c r="O36" s="39">
        <f t="shared" si="0"/>
        <v>0</v>
      </c>
      <c r="P36" s="18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</row>
    <row r="37" spans="3:44">
      <c r="C37" s="6">
        <v>210035</v>
      </c>
      <c r="D37" s="6" t="s">
        <v>49</v>
      </c>
      <c r="E37" s="37">
        <v>-1837787.5594186485</v>
      </c>
      <c r="F37" s="38">
        <v>-15714.550649136305</v>
      </c>
      <c r="G37" s="38">
        <v>-1853502.1100677848</v>
      </c>
      <c r="H37" s="52">
        <v>-154458.50917231539</v>
      </c>
      <c r="I37" s="39">
        <v>-1544585.0917231538</v>
      </c>
      <c r="J37" s="40"/>
      <c r="K37" s="37">
        <v>0</v>
      </c>
      <c r="L37" s="38">
        <v>0</v>
      </c>
      <c r="M37" s="38">
        <v>0</v>
      </c>
      <c r="N37" s="52">
        <v>0</v>
      </c>
      <c r="O37" s="39">
        <f t="shared" si="0"/>
        <v>0</v>
      </c>
      <c r="P37" s="18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</row>
    <row r="38" spans="3:44">
      <c r="C38" s="6">
        <v>210037</v>
      </c>
      <c r="D38" s="6" t="s">
        <v>50</v>
      </c>
      <c r="E38" s="37">
        <v>0</v>
      </c>
      <c r="F38" s="38">
        <v>0</v>
      </c>
      <c r="G38" s="38">
        <v>0</v>
      </c>
      <c r="H38" s="52">
        <v>0</v>
      </c>
      <c r="I38" s="39">
        <v>0</v>
      </c>
      <c r="J38" s="40"/>
      <c r="K38" s="37">
        <v>1680436.4724785686</v>
      </c>
      <c r="L38" s="38">
        <v>280283.68843948841</v>
      </c>
      <c r="M38" s="38">
        <v>1960720.160918057</v>
      </c>
      <c r="N38" s="52">
        <v>163393.34674317142</v>
      </c>
      <c r="O38" s="39">
        <f t="shared" si="0"/>
        <v>1633933.4674317143</v>
      </c>
      <c r="P38" s="18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</row>
    <row r="39" spans="3:44">
      <c r="C39" s="6">
        <v>210038</v>
      </c>
      <c r="D39" s="6" t="s">
        <v>51</v>
      </c>
      <c r="E39" s="37">
        <v>-2253685.0227154791</v>
      </c>
      <c r="F39" s="38">
        <v>932.46915835142136</v>
      </c>
      <c r="G39" s="38">
        <v>-2252752.5535571277</v>
      </c>
      <c r="H39" s="52">
        <v>-187729.37946309397</v>
      </c>
      <c r="I39" s="39">
        <v>-1877293.7946309396</v>
      </c>
      <c r="J39" s="40"/>
      <c r="K39" s="37">
        <v>0</v>
      </c>
      <c r="L39" s="38">
        <v>0</v>
      </c>
      <c r="M39" s="38">
        <v>0</v>
      </c>
      <c r="N39" s="52">
        <v>0</v>
      </c>
      <c r="O39" s="39">
        <f t="shared" si="0"/>
        <v>0</v>
      </c>
      <c r="P39" s="18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</row>
    <row r="40" spans="3:44">
      <c r="C40" s="6">
        <v>210039</v>
      </c>
      <c r="D40" s="6" t="s">
        <v>52</v>
      </c>
      <c r="E40" s="37">
        <v>0</v>
      </c>
      <c r="F40" s="38">
        <v>0</v>
      </c>
      <c r="G40" s="38">
        <v>0</v>
      </c>
      <c r="H40" s="52">
        <v>0</v>
      </c>
      <c r="I40" s="39">
        <v>0</v>
      </c>
      <c r="J40" s="40"/>
      <c r="K40" s="37">
        <v>2985160.3864728808</v>
      </c>
      <c r="L40" s="38">
        <v>4495.1937915980816</v>
      </c>
      <c r="M40" s="38">
        <v>2989655.5802644789</v>
      </c>
      <c r="N40" s="52">
        <v>249137.96502203992</v>
      </c>
      <c r="O40" s="39">
        <f t="shared" si="0"/>
        <v>2491379.6502203993</v>
      </c>
      <c r="P40" s="18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</row>
    <row r="41" spans="3:44">
      <c r="C41" s="6">
        <v>210040</v>
      </c>
      <c r="D41" s="6" t="s">
        <v>53</v>
      </c>
      <c r="E41" s="37">
        <v>-2351970.554586947</v>
      </c>
      <c r="F41" s="38">
        <v>-117079.2421579659</v>
      </c>
      <c r="G41" s="38">
        <v>-2469049.7967449129</v>
      </c>
      <c r="H41" s="52">
        <v>-205754.14972874275</v>
      </c>
      <c r="I41" s="39">
        <v>-2057541.4972874275</v>
      </c>
      <c r="J41" s="40"/>
      <c r="K41" s="37">
        <v>0</v>
      </c>
      <c r="L41" s="38">
        <v>0</v>
      </c>
      <c r="M41" s="38">
        <v>0</v>
      </c>
      <c r="N41" s="52">
        <v>0</v>
      </c>
      <c r="O41" s="39">
        <f t="shared" si="0"/>
        <v>0</v>
      </c>
      <c r="P41" s="18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</row>
    <row r="42" spans="3:44">
      <c r="C42" s="6">
        <v>210043</v>
      </c>
      <c r="D42" s="6" t="s">
        <v>54</v>
      </c>
      <c r="E42" s="37">
        <v>-1167372.9346883893</v>
      </c>
      <c r="F42" s="38">
        <v>-35887.772755742073</v>
      </c>
      <c r="G42" s="38">
        <v>-1203260.7074441314</v>
      </c>
      <c r="H42" s="52">
        <v>-100271.72562034428</v>
      </c>
      <c r="I42" s="39">
        <v>-1002717.2562034428</v>
      </c>
      <c r="J42" s="40"/>
      <c r="K42" s="37">
        <v>0</v>
      </c>
      <c r="L42" s="38">
        <v>0</v>
      </c>
      <c r="M42" s="38">
        <v>0</v>
      </c>
      <c r="N42" s="52">
        <v>0</v>
      </c>
      <c r="O42" s="39">
        <f t="shared" si="0"/>
        <v>0</v>
      </c>
      <c r="P42" s="18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</row>
    <row r="43" spans="3:44" ht="14.1" customHeight="1">
      <c r="C43" s="6">
        <v>210044</v>
      </c>
      <c r="D43" s="6" t="s">
        <v>55</v>
      </c>
      <c r="E43" s="37">
        <v>0</v>
      </c>
      <c r="F43" s="38">
        <v>0</v>
      </c>
      <c r="G43" s="38">
        <v>0</v>
      </c>
      <c r="H43" s="52">
        <v>0</v>
      </c>
      <c r="I43" s="39">
        <v>0</v>
      </c>
      <c r="J43" s="40"/>
      <c r="K43" s="37">
        <v>5584180.7576888204</v>
      </c>
      <c r="L43" s="38">
        <v>-5256.8832700252533</v>
      </c>
      <c r="M43" s="38">
        <v>5578923.8744187951</v>
      </c>
      <c r="N43" s="52">
        <v>464910.32286823291</v>
      </c>
      <c r="O43" s="39">
        <f t="shared" si="0"/>
        <v>4649103.2286823289</v>
      </c>
      <c r="P43" s="18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</row>
    <row r="44" spans="3:44">
      <c r="C44" s="6">
        <v>210045</v>
      </c>
      <c r="D44" s="6" t="s">
        <v>56</v>
      </c>
      <c r="E44" s="37">
        <v>0</v>
      </c>
      <c r="F44" s="38">
        <v>0</v>
      </c>
      <c r="G44" s="38">
        <v>0</v>
      </c>
      <c r="H44" s="52">
        <v>0</v>
      </c>
      <c r="I44" s="39">
        <v>0</v>
      </c>
      <c r="J44" s="40"/>
      <c r="K44" s="37">
        <v>0</v>
      </c>
      <c r="L44" s="38">
        <v>0</v>
      </c>
      <c r="M44" s="38">
        <v>0</v>
      </c>
      <c r="N44" s="52">
        <v>0</v>
      </c>
      <c r="O44" s="39">
        <f t="shared" si="0"/>
        <v>0</v>
      </c>
      <c r="P44" s="18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</row>
    <row r="45" spans="3:44">
      <c r="C45" s="6">
        <v>210048</v>
      </c>
      <c r="D45" s="6" t="s">
        <v>57</v>
      </c>
      <c r="E45" s="37">
        <v>0</v>
      </c>
      <c r="F45" s="38">
        <v>0</v>
      </c>
      <c r="G45" s="38">
        <v>0</v>
      </c>
      <c r="H45" s="52">
        <v>0</v>
      </c>
      <c r="I45" s="39">
        <v>0</v>
      </c>
      <c r="J45" s="40"/>
      <c r="K45" s="37">
        <v>1866271.6139064431</v>
      </c>
      <c r="L45" s="38">
        <v>-25817.601107299328</v>
      </c>
      <c r="M45" s="38">
        <v>1840454.0127991438</v>
      </c>
      <c r="N45" s="52">
        <v>153371.16773326197</v>
      </c>
      <c r="O45" s="39">
        <f t="shared" si="0"/>
        <v>1533711.6773326197</v>
      </c>
      <c r="P45" s="18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</row>
    <row r="46" spans="3:44">
      <c r="C46" s="6">
        <v>210049</v>
      </c>
      <c r="D46" s="6" t="s">
        <v>58</v>
      </c>
      <c r="E46" s="37">
        <v>-872386.15053540468</v>
      </c>
      <c r="F46" s="38">
        <v>-17405.735267937183</v>
      </c>
      <c r="G46" s="38">
        <v>-889791.88580334187</v>
      </c>
      <c r="H46" s="52">
        <v>-74149.323816945151</v>
      </c>
      <c r="I46" s="39">
        <v>-741493.23816945148</v>
      </c>
      <c r="J46" s="40"/>
      <c r="K46" s="37">
        <v>0</v>
      </c>
      <c r="L46" s="38">
        <v>0</v>
      </c>
      <c r="M46" s="38">
        <v>0</v>
      </c>
      <c r="N46" s="52">
        <v>0</v>
      </c>
      <c r="O46" s="39">
        <f t="shared" si="0"/>
        <v>0</v>
      </c>
      <c r="P46" s="18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</row>
    <row r="47" spans="3:44">
      <c r="C47" s="6">
        <v>210051</v>
      </c>
      <c r="D47" s="6" t="s">
        <v>59</v>
      </c>
      <c r="E47" s="37">
        <v>-1570611.93816787</v>
      </c>
      <c r="F47" s="38">
        <v>-323744.64752596617</v>
      </c>
      <c r="G47" s="38">
        <v>-1894356.5856938362</v>
      </c>
      <c r="H47" s="52">
        <v>-157863.04880781969</v>
      </c>
      <c r="I47" s="39">
        <v>-1578630.488078197</v>
      </c>
      <c r="J47" s="40"/>
      <c r="K47" s="37">
        <v>0</v>
      </c>
      <c r="L47" s="38">
        <v>0</v>
      </c>
      <c r="M47" s="38">
        <v>0</v>
      </c>
      <c r="N47" s="52">
        <v>0</v>
      </c>
      <c r="O47" s="39">
        <f t="shared" si="0"/>
        <v>0</v>
      </c>
      <c r="P47" s="18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</row>
    <row r="48" spans="3:44">
      <c r="C48" s="6">
        <v>210056</v>
      </c>
      <c r="D48" s="6" t="s">
        <v>60</v>
      </c>
      <c r="E48" s="37">
        <v>-691259.53097903728</v>
      </c>
      <c r="F48" s="38">
        <v>9117.9821688234806</v>
      </c>
      <c r="G48" s="38">
        <v>-682141.5488102138</v>
      </c>
      <c r="H48" s="52">
        <v>-56845.129067517817</v>
      </c>
      <c r="I48" s="39">
        <v>-568451.29067517817</v>
      </c>
      <c r="J48" s="40"/>
      <c r="K48" s="37">
        <v>0</v>
      </c>
      <c r="L48" s="38">
        <v>0</v>
      </c>
      <c r="M48" s="38">
        <v>0</v>
      </c>
      <c r="N48" s="52">
        <v>0</v>
      </c>
      <c r="O48" s="39">
        <f t="shared" si="0"/>
        <v>0</v>
      </c>
      <c r="P48" s="18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</row>
    <row r="49" spans="3:44">
      <c r="C49" s="6">
        <v>210057</v>
      </c>
      <c r="D49" s="6" t="s">
        <v>61</v>
      </c>
      <c r="E49" s="37">
        <v>-6174889.2347708344</v>
      </c>
      <c r="F49" s="38">
        <v>-170118.24588900805</v>
      </c>
      <c r="G49" s="38">
        <v>-6345007.4806598425</v>
      </c>
      <c r="H49" s="52">
        <v>-528750.62338832021</v>
      </c>
      <c r="I49" s="39">
        <v>-5287506.2338832021</v>
      </c>
      <c r="J49" s="40"/>
      <c r="K49" s="37">
        <v>0</v>
      </c>
      <c r="L49" s="38">
        <v>0</v>
      </c>
      <c r="M49" s="38">
        <v>0</v>
      </c>
      <c r="N49" s="52">
        <v>0</v>
      </c>
      <c r="O49" s="39">
        <f t="shared" si="0"/>
        <v>0</v>
      </c>
      <c r="P49" s="18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</row>
    <row r="50" spans="3:44" ht="15.6">
      <c r="C50" s="6">
        <v>210058</v>
      </c>
      <c r="D50" s="6" t="s">
        <v>62</v>
      </c>
      <c r="E50" s="37">
        <v>0</v>
      </c>
      <c r="F50" s="38">
        <v>0</v>
      </c>
      <c r="G50" s="38">
        <v>0</v>
      </c>
      <c r="H50" s="52">
        <v>0</v>
      </c>
      <c r="I50" s="39">
        <v>0</v>
      </c>
      <c r="J50" s="40"/>
      <c r="K50" s="37">
        <v>249890.70490385592</v>
      </c>
      <c r="L50" s="38">
        <v>4883</v>
      </c>
      <c r="M50" s="38">
        <v>254773.70490385592</v>
      </c>
      <c r="N50" s="52">
        <v>21231.142075321328</v>
      </c>
      <c r="O50" s="41">
        <f>N50*10</f>
        <v>212311.42075321329</v>
      </c>
      <c r="P50" s="42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</row>
    <row r="51" spans="3:44">
      <c r="C51" s="6">
        <v>210060</v>
      </c>
      <c r="D51" s="6" t="s">
        <v>63</v>
      </c>
      <c r="E51" s="37">
        <v>-1699733.5095802844</v>
      </c>
      <c r="F51" s="38">
        <v>-266080.15677066147</v>
      </c>
      <c r="G51" s="38">
        <v>-1965813.6663509458</v>
      </c>
      <c r="H51" s="52">
        <v>-163817.8055292455</v>
      </c>
      <c r="I51" s="39">
        <v>-1638178.055292455</v>
      </c>
      <c r="J51" s="40"/>
      <c r="K51" s="37">
        <v>0</v>
      </c>
      <c r="L51" s="38">
        <v>0</v>
      </c>
      <c r="M51" s="38">
        <v>0</v>
      </c>
      <c r="N51" s="52">
        <v>0</v>
      </c>
      <c r="O51" s="39">
        <f>N51*10</f>
        <v>0</v>
      </c>
      <c r="P51" s="18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</row>
    <row r="52" spans="3:44">
      <c r="C52" s="6">
        <v>210061</v>
      </c>
      <c r="D52" s="6" t="s">
        <v>64</v>
      </c>
      <c r="E52" s="37">
        <v>0</v>
      </c>
      <c r="F52" s="38">
        <v>0</v>
      </c>
      <c r="G52" s="38">
        <v>0</v>
      </c>
      <c r="H52" s="52">
        <v>0</v>
      </c>
      <c r="I52" s="39">
        <v>0</v>
      </c>
      <c r="J52" s="40"/>
      <c r="K52" s="37">
        <v>178062.67948383093</v>
      </c>
      <c r="L52" s="38">
        <v>-2424.4781186133623</v>
      </c>
      <c r="M52" s="38">
        <v>175638.20136521757</v>
      </c>
      <c r="N52" s="52">
        <v>14636.516780434797</v>
      </c>
      <c r="O52" s="39">
        <f t="shared" si="0"/>
        <v>146365.16780434796</v>
      </c>
      <c r="P52" s="18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</row>
    <row r="53" spans="3:44">
      <c r="C53" s="6">
        <v>210062</v>
      </c>
      <c r="D53" s="6" t="s">
        <v>65</v>
      </c>
      <c r="E53" s="37">
        <v>0</v>
      </c>
      <c r="F53" s="38">
        <v>0</v>
      </c>
      <c r="G53" s="38">
        <v>0</v>
      </c>
      <c r="H53" s="52">
        <v>0</v>
      </c>
      <c r="I53" s="39">
        <v>0</v>
      </c>
      <c r="J53" s="40"/>
      <c r="K53" s="37">
        <v>366308.5698300004</v>
      </c>
      <c r="L53" s="38">
        <v>-2188.6182667613029</v>
      </c>
      <c r="M53" s="38">
        <v>364119.9515632391</v>
      </c>
      <c r="N53" s="52">
        <v>30343.32929693659</v>
      </c>
      <c r="O53" s="39">
        <f t="shared" si="0"/>
        <v>303433.2929693659</v>
      </c>
      <c r="P53" s="18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</row>
    <row r="54" spans="3:44">
      <c r="C54" s="6">
        <v>210063</v>
      </c>
      <c r="D54" s="6" t="s">
        <v>66</v>
      </c>
      <c r="E54" s="37">
        <v>0</v>
      </c>
      <c r="F54" s="38">
        <v>0</v>
      </c>
      <c r="G54" s="38">
        <v>0</v>
      </c>
      <c r="H54" s="52">
        <v>0</v>
      </c>
      <c r="I54" s="39">
        <v>0</v>
      </c>
      <c r="J54" s="40"/>
      <c r="K54" s="37">
        <v>3614677.8701420426</v>
      </c>
      <c r="L54" s="38">
        <v>-93288.931249439716</v>
      </c>
      <c r="M54" s="38">
        <v>3521388.9388926029</v>
      </c>
      <c r="N54" s="52">
        <v>293449.07824105024</v>
      </c>
      <c r="O54" s="39">
        <f t="shared" si="0"/>
        <v>2934490.7824105024</v>
      </c>
      <c r="P54" s="18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</row>
    <row r="55" spans="3:44">
      <c r="C55" s="6">
        <v>210064</v>
      </c>
      <c r="D55" s="6" t="s">
        <v>67</v>
      </c>
      <c r="E55" s="37">
        <v>-710928.17615886033</v>
      </c>
      <c r="F55" s="38">
        <v>13478</v>
      </c>
      <c r="G55" s="38">
        <v>-697450.17615886033</v>
      </c>
      <c r="H55" s="52">
        <v>-58120.848013238363</v>
      </c>
      <c r="I55" s="39">
        <v>-581208.48013238364</v>
      </c>
      <c r="J55" s="40"/>
      <c r="K55" s="37">
        <v>0</v>
      </c>
      <c r="L55" s="38">
        <v>0</v>
      </c>
      <c r="M55" s="38">
        <v>0</v>
      </c>
      <c r="N55" s="52">
        <v>0</v>
      </c>
      <c r="O55" s="39">
        <f>N55*10</f>
        <v>0</v>
      </c>
      <c r="P55" s="18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</row>
    <row r="56" spans="3:44">
      <c r="C56" s="6">
        <v>210065</v>
      </c>
      <c r="D56" s="6" t="s">
        <v>68</v>
      </c>
      <c r="E56" s="37">
        <v>-3509984.605047822</v>
      </c>
      <c r="F56" s="38">
        <v>-30935.175332218409</v>
      </c>
      <c r="G56" s="38">
        <v>-3540919.7803800404</v>
      </c>
      <c r="H56" s="52">
        <v>-295076.64836500335</v>
      </c>
      <c r="I56" s="39">
        <v>-2950766.4836500334</v>
      </c>
      <c r="J56" s="40"/>
      <c r="K56" s="37">
        <v>0</v>
      </c>
      <c r="L56" s="38">
        <v>0</v>
      </c>
      <c r="M56" s="38">
        <v>0</v>
      </c>
      <c r="N56" s="52">
        <v>0</v>
      </c>
      <c r="O56" s="39">
        <f t="shared" si="0"/>
        <v>0</v>
      </c>
      <c r="P56" s="18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</row>
    <row r="57" spans="3:44">
      <c r="C57" s="6">
        <v>218992</v>
      </c>
      <c r="D57" s="6" t="s">
        <v>69</v>
      </c>
      <c r="E57" s="43">
        <v>-5204755.3055715263</v>
      </c>
      <c r="F57" s="38">
        <v>5135</v>
      </c>
      <c r="G57" s="44">
        <v>-5199620.3055715263</v>
      </c>
      <c r="H57" s="53">
        <v>-433301.69213096052</v>
      </c>
      <c r="I57" s="39">
        <v>-4333016.9213096052</v>
      </c>
      <c r="J57" s="40"/>
      <c r="K57" s="43">
        <v>0</v>
      </c>
      <c r="L57" s="44">
        <v>0</v>
      </c>
      <c r="M57" s="44">
        <v>0</v>
      </c>
      <c r="N57" s="53">
        <v>0</v>
      </c>
      <c r="O57" s="39">
        <f>N57*10</f>
        <v>0</v>
      </c>
      <c r="P57" s="18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</row>
    <row r="58" spans="3:44">
      <c r="E58" s="45"/>
      <c r="F58" s="45"/>
      <c r="G58" s="45"/>
      <c r="H58" s="45"/>
      <c r="I58" s="45"/>
      <c r="J58" s="45"/>
      <c r="K58" s="45"/>
      <c r="L58" s="45"/>
      <c r="M58" s="45"/>
      <c r="N58" s="45"/>
    </row>
    <row r="59" spans="3:44">
      <c r="C59" s="6"/>
      <c r="D59" s="6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46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</row>
    <row r="60" spans="3:44">
      <c r="K60" s="47"/>
    </row>
    <row r="61" spans="3:44">
      <c r="K61" s="47"/>
    </row>
  </sheetData>
  <pageMargins left="0" right="0" top="0" bottom="0" header="0" footer="0"/>
  <pageSetup scale="49" orientation="portrait" r:id="rId1"/>
  <headerFooter alignWithMargins="0">
    <oddFooter>&amp;L&amp;"Arial"&amp;12&amp;D&amp;C&amp;"Arial"&amp;12&amp;T&amp;R&amp;"Arial"&amp;12&amp;F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5DF884D-D60C-4744-94B7-D386052FA639}"/>
</file>

<file path=customXml/itemProps2.xml><?xml version="1.0" encoding="utf-8"?>
<ds:datastoreItem xmlns:ds="http://schemas.openxmlformats.org/officeDocument/2006/customXml" ds:itemID="{64E3CA13-183A-4DAE-8631-A1823CE6F183}"/>
</file>

<file path=customXml/itemProps3.xml><?xml version="1.0" encoding="utf-8"?>
<ds:datastoreItem xmlns:ds="http://schemas.openxmlformats.org/officeDocument/2006/customXml" ds:itemID="{E30F8408-7815-43F5-8CEA-66AFC232DB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PayOut  PayIn FY2023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Konsowski</dc:creator>
  <cp:lastModifiedBy>Christopher Konsowski</cp:lastModifiedBy>
  <dcterms:created xsi:type="dcterms:W3CDTF">2022-08-10T14:02:22Z</dcterms:created>
  <dcterms:modified xsi:type="dcterms:W3CDTF">2022-08-10T14:21:09Z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