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Website_New\hscrc\documents\HSCRC_Initiatives\readmissions\"/>
    </mc:Choice>
  </mc:AlternateContent>
  <bookViews>
    <workbookView xWindow="0" yWindow="0" windowWidth="17472" windowHeight="7392"/>
  </bookViews>
  <sheets>
    <sheet name="1. Cover Sheet" sheetId="6" r:id="rId1"/>
    <sheet name="2. CY2013 BASE READMISSIONS" sheetId="4" r:id="rId2"/>
    <sheet name="3. CY2013 vs PERFORMANCE PERIOD" sheetId="1" r:id="rId3"/>
    <sheet name="4. Norms" sheetId="3" r:id="rId4"/>
    <sheet name="5. Data Dictionary" sheetId="7" r:id="rId5"/>
  </sheets>
  <definedNames>
    <definedName name="_xlnm._FilterDatabase" localSheetId="2" hidden="1">'3. CY2013 vs PERFORMANCE PERIOD'!$A$3:$Q$55</definedName>
    <definedName name="_xlnm._FilterDatabase" localSheetId="3" hidden="1">'4. Norms'!$A$2:$E$2</definedName>
  </definedNames>
  <calcPr calcId="152511"/>
</workbook>
</file>

<file path=xl/calcChain.xml><?xml version="1.0" encoding="utf-8"?>
<calcChain xmlns="http://schemas.openxmlformats.org/spreadsheetml/2006/main">
  <c r="K52" i="1" l="1"/>
  <c r="M52" i="1" l="1"/>
  <c r="J52" i="1"/>
  <c r="F52" i="1" l="1"/>
  <c r="D52" i="1"/>
  <c r="C52" i="1"/>
  <c r="N51" i="1"/>
  <c r="L51" i="1"/>
  <c r="G51" i="4" l="1"/>
  <c r="E51" i="4"/>
  <c r="O51" i="1" s="1"/>
  <c r="G50" i="4"/>
  <c r="E50" i="4"/>
  <c r="G49" i="4"/>
  <c r="E49" i="4"/>
  <c r="G48" i="4"/>
  <c r="E48" i="4"/>
  <c r="G47" i="4"/>
  <c r="E47" i="4"/>
  <c r="G46" i="4"/>
  <c r="E46" i="4"/>
  <c r="G45" i="4"/>
  <c r="E45" i="4"/>
  <c r="G44" i="4"/>
  <c r="E44" i="4"/>
  <c r="G43" i="4"/>
  <c r="E43" i="4"/>
  <c r="G42" i="4"/>
  <c r="E42" i="4"/>
  <c r="G41" i="4"/>
  <c r="E41" i="4"/>
  <c r="G40" i="4"/>
  <c r="E40" i="4"/>
  <c r="G39" i="4"/>
  <c r="E39" i="4"/>
  <c r="G38" i="4"/>
  <c r="E38" i="4"/>
  <c r="G37" i="4"/>
  <c r="E37" i="4"/>
  <c r="G36" i="4"/>
  <c r="E36" i="4"/>
  <c r="G35" i="4"/>
  <c r="E35" i="4"/>
  <c r="G34" i="4"/>
  <c r="E34" i="4"/>
  <c r="G33" i="4"/>
  <c r="E33" i="4"/>
  <c r="G32" i="4"/>
  <c r="E32" i="4"/>
  <c r="G31" i="4"/>
  <c r="E31" i="4"/>
  <c r="G30" i="4"/>
  <c r="E30" i="4"/>
  <c r="G29" i="4"/>
  <c r="E29" i="4"/>
  <c r="G28" i="4"/>
  <c r="E28" i="4"/>
  <c r="G27" i="4"/>
  <c r="E27" i="4"/>
  <c r="G26" i="4"/>
  <c r="E26" i="4"/>
  <c r="G25" i="4"/>
  <c r="E25" i="4"/>
  <c r="G24" i="4"/>
  <c r="E24" i="4"/>
  <c r="G23" i="4"/>
  <c r="E23" i="4"/>
  <c r="G22" i="4"/>
  <c r="E22" i="4"/>
  <c r="G21" i="4"/>
  <c r="E21" i="4"/>
  <c r="G20" i="4"/>
  <c r="E20" i="4"/>
  <c r="G19" i="4"/>
  <c r="E19" i="4"/>
  <c r="G18" i="4"/>
  <c r="E18" i="4"/>
  <c r="G17" i="4"/>
  <c r="E17" i="4"/>
  <c r="G16" i="4"/>
  <c r="E16" i="4"/>
  <c r="G15" i="4"/>
  <c r="E15" i="4"/>
  <c r="G14" i="4"/>
  <c r="E14" i="4"/>
  <c r="G13" i="4"/>
  <c r="E13" i="4"/>
  <c r="G12" i="4"/>
  <c r="E12" i="4"/>
  <c r="G11" i="4"/>
  <c r="E11" i="4"/>
  <c r="G10" i="4"/>
  <c r="E10" i="4"/>
  <c r="G9" i="4"/>
  <c r="E9" i="4"/>
  <c r="G8" i="4"/>
  <c r="E8" i="4"/>
  <c r="G7" i="4"/>
  <c r="E7" i="4"/>
  <c r="G6" i="4"/>
  <c r="E6" i="4"/>
  <c r="G5" i="4"/>
  <c r="E5" i="4"/>
  <c r="H6" i="4" l="1"/>
  <c r="I6" i="4" s="1"/>
  <c r="H12" i="4"/>
  <c r="I12" i="4" s="1"/>
  <c r="H14" i="4"/>
  <c r="I14" i="4" s="1"/>
  <c r="H20" i="4"/>
  <c r="I20" i="4" s="1"/>
  <c r="H22" i="4"/>
  <c r="I22" i="4" s="1"/>
  <c r="H5" i="4"/>
  <c r="I5" i="4" s="1"/>
  <c r="H7" i="4"/>
  <c r="I7" i="4" s="1"/>
  <c r="H15" i="4"/>
  <c r="I15" i="4" s="1"/>
  <c r="H17" i="4"/>
  <c r="I17" i="4" s="1"/>
  <c r="H19" i="4"/>
  <c r="I19" i="4" s="1"/>
  <c r="H21" i="4"/>
  <c r="I21" i="4" s="1"/>
  <c r="H23" i="4"/>
  <c r="I23" i="4" s="1"/>
  <c r="H25" i="4"/>
  <c r="I25" i="4" s="1"/>
  <c r="H27" i="4"/>
  <c r="I27" i="4" s="1"/>
  <c r="H51" i="4"/>
  <c r="H9" i="4"/>
  <c r="I9" i="4" s="1"/>
  <c r="H11" i="4"/>
  <c r="I11" i="4" s="1"/>
  <c r="H13" i="4"/>
  <c r="I13" i="4" s="1"/>
  <c r="H28" i="4"/>
  <c r="I28" i="4" s="1"/>
  <c r="H10" i="4"/>
  <c r="I10" i="4" s="1"/>
  <c r="H18" i="4"/>
  <c r="I18" i="4" s="1"/>
  <c r="H26" i="4"/>
  <c r="I26" i="4" s="1"/>
  <c r="H8" i="4"/>
  <c r="I8" i="4" s="1"/>
  <c r="H16" i="4"/>
  <c r="I16" i="4" s="1"/>
  <c r="H24" i="4"/>
  <c r="I24" i="4" s="1"/>
  <c r="H29" i="4"/>
  <c r="I29" i="4" s="1"/>
  <c r="H30" i="4"/>
  <c r="I30" i="4" s="1"/>
  <c r="H31" i="4"/>
  <c r="I31" i="4" s="1"/>
  <c r="H32" i="4"/>
  <c r="I32" i="4" s="1"/>
  <c r="H33" i="4"/>
  <c r="I33" i="4" s="1"/>
  <c r="H34" i="4"/>
  <c r="I34" i="4" s="1"/>
  <c r="H35" i="4"/>
  <c r="I35" i="4" s="1"/>
  <c r="H36" i="4"/>
  <c r="I36" i="4" s="1"/>
  <c r="H37" i="4"/>
  <c r="I37" i="4" s="1"/>
  <c r="H38" i="4"/>
  <c r="I38" i="4" s="1"/>
  <c r="H39" i="4"/>
  <c r="I39" i="4" s="1"/>
  <c r="H40" i="4"/>
  <c r="I40" i="4" s="1"/>
  <c r="H41" i="4"/>
  <c r="I41" i="4" s="1"/>
  <c r="H42" i="4"/>
  <c r="I42" i="4" s="1"/>
  <c r="H43" i="4"/>
  <c r="I43" i="4" s="1"/>
  <c r="H44" i="4"/>
  <c r="I44" i="4" s="1"/>
  <c r="H45" i="4"/>
  <c r="I45" i="4" s="1"/>
  <c r="H46" i="4"/>
  <c r="I46" i="4" s="1"/>
  <c r="H47" i="4"/>
  <c r="I47" i="4" s="1"/>
  <c r="H48" i="4"/>
  <c r="I48" i="4" s="1"/>
  <c r="H49" i="4"/>
  <c r="I49" i="4" s="1"/>
  <c r="H50" i="4"/>
  <c r="I50" i="4" s="1"/>
  <c r="N52" i="1" l="1"/>
  <c r="O52" i="1" s="1"/>
  <c r="L52" i="1"/>
  <c r="N6" i="1"/>
  <c r="O6" i="1" s="1"/>
  <c r="N7" i="1"/>
  <c r="O7" i="1" s="1"/>
  <c r="N8" i="1"/>
  <c r="O8" i="1" s="1"/>
  <c r="N9" i="1"/>
  <c r="O9" i="1" s="1"/>
  <c r="N10" i="1"/>
  <c r="O10" i="1" s="1"/>
  <c r="N11" i="1"/>
  <c r="O11" i="1" s="1"/>
  <c r="N12" i="1"/>
  <c r="O12" i="1" s="1"/>
  <c r="N13" i="1"/>
  <c r="O13" i="1" s="1"/>
  <c r="N14" i="1"/>
  <c r="O14" i="1" s="1"/>
  <c r="N15" i="1"/>
  <c r="O15" i="1" s="1"/>
  <c r="N16" i="1"/>
  <c r="O16" i="1" s="1"/>
  <c r="N17" i="1"/>
  <c r="O17" i="1" s="1"/>
  <c r="N18" i="1"/>
  <c r="O18" i="1" s="1"/>
  <c r="N19" i="1"/>
  <c r="O19" i="1" s="1"/>
  <c r="N20" i="1"/>
  <c r="O20" i="1" s="1"/>
  <c r="N21" i="1"/>
  <c r="O21" i="1" s="1"/>
  <c r="N22" i="1"/>
  <c r="O22" i="1" s="1"/>
  <c r="N23" i="1"/>
  <c r="O23" i="1" s="1"/>
  <c r="N24" i="1"/>
  <c r="O24" i="1" s="1"/>
  <c r="N25" i="1"/>
  <c r="O25" i="1" s="1"/>
  <c r="N26" i="1"/>
  <c r="O26" i="1" s="1"/>
  <c r="N27" i="1"/>
  <c r="O27" i="1" s="1"/>
  <c r="N28" i="1"/>
  <c r="O28" i="1" s="1"/>
  <c r="N29" i="1"/>
  <c r="O29" i="1" s="1"/>
  <c r="N30" i="1"/>
  <c r="O30" i="1" s="1"/>
  <c r="N31" i="1"/>
  <c r="O31" i="1" s="1"/>
  <c r="N32" i="1"/>
  <c r="O32" i="1" s="1"/>
  <c r="N33" i="1"/>
  <c r="O33" i="1" s="1"/>
  <c r="N34" i="1"/>
  <c r="O34" i="1" s="1"/>
  <c r="N35" i="1"/>
  <c r="O35" i="1" s="1"/>
  <c r="N36" i="1"/>
  <c r="O36" i="1" s="1"/>
  <c r="N37" i="1"/>
  <c r="O37" i="1" s="1"/>
  <c r="N38" i="1"/>
  <c r="O38" i="1" s="1"/>
  <c r="N39" i="1"/>
  <c r="O39" i="1" s="1"/>
  <c r="N40" i="1"/>
  <c r="O40" i="1" s="1"/>
  <c r="N41" i="1"/>
  <c r="O41" i="1" s="1"/>
  <c r="N42" i="1"/>
  <c r="O42" i="1" s="1"/>
  <c r="N43" i="1"/>
  <c r="O43" i="1" s="1"/>
  <c r="N44" i="1"/>
  <c r="O44" i="1" s="1"/>
  <c r="N45" i="1"/>
  <c r="O45" i="1" s="1"/>
  <c r="N46" i="1"/>
  <c r="O46" i="1" s="1"/>
  <c r="N47" i="1"/>
  <c r="O47" i="1" s="1"/>
  <c r="N48" i="1"/>
  <c r="O48" i="1" s="1"/>
  <c r="N49" i="1"/>
  <c r="O49" i="1" s="1"/>
  <c r="N50" i="1"/>
  <c r="O50" i="1" s="1"/>
  <c r="N5" i="1"/>
  <c r="O5" i="1" s="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 i="1"/>
  <c r="E5" i="1" l="1"/>
  <c r="G7" i="1"/>
  <c r="H7" i="1" s="1"/>
  <c r="G8" i="1"/>
  <c r="H8" i="1" s="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s="1"/>
  <c r="G47" i="1"/>
  <c r="H47" i="1" s="1"/>
  <c r="G48" i="1"/>
  <c r="H48" i="1" s="1"/>
  <c r="G49" i="1"/>
  <c r="H49" i="1" s="1"/>
  <c r="G50" i="1"/>
  <c r="H50" i="1" s="1"/>
  <c r="G52" i="1"/>
  <c r="H52" i="1" s="1"/>
  <c r="G6" i="1"/>
  <c r="H6" i="1" s="1"/>
  <c r="G5" i="1"/>
  <c r="H5" i="1" s="1"/>
  <c r="Q5" i="1" s="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2" i="1"/>
  <c r="P16" i="1" l="1"/>
  <c r="P47" i="1"/>
  <c r="Q25" i="1" l="1"/>
  <c r="Q52" i="1"/>
  <c r="Q33" i="1"/>
  <c r="Q12" i="1"/>
  <c r="Q35" i="1"/>
  <c r="Q27" i="1"/>
  <c r="Q22" i="1"/>
  <c r="Q44" i="1"/>
  <c r="Q15" i="1"/>
  <c r="Q30" i="1"/>
  <c r="Q14" i="1"/>
  <c r="Q36" i="1"/>
  <c r="Q6" i="1"/>
  <c r="Q50" i="1"/>
  <c r="Q26" i="1"/>
  <c r="Q24" i="1"/>
  <c r="Q21" i="1"/>
  <c r="Q48" i="1"/>
  <c r="Q29" i="1"/>
  <c r="Q34" i="1"/>
  <c r="Q49" i="1"/>
  <c r="Q28" i="1"/>
  <c r="Q18" i="1"/>
  <c r="Q41" i="1"/>
  <c r="Q20" i="1"/>
  <c r="Q11" i="1"/>
  <c r="Q42" i="1"/>
  <c r="Q32" i="1"/>
  <c r="Q7" i="1"/>
  <c r="Q37" i="1"/>
  <c r="Q8" i="1"/>
  <c r="Q45" i="1"/>
  <c r="Q23" i="1"/>
  <c r="Q16" i="1"/>
  <c r="Q19" i="1"/>
  <c r="Q17" i="1"/>
  <c r="Q31" i="1"/>
  <c r="Q46" i="1"/>
  <c r="Q9" i="1"/>
  <c r="Q39" i="1"/>
  <c r="Q13" i="1"/>
  <c r="Q10" i="1"/>
  <c r="Q38" i="1"/>
  <c r="Q40" i="1"/>
  <c r="Q43" i="1"/>
  <c r="Q47" i="1"/>
  <c r="P45" i="1"/>
  <c r="P27" i="1"/>
  <c r="P22" i="1"/>
  <c r="P17" i="1"/>
  <c r="P43" i="1"/>
  <c r="P40" i="1"/>
  <c r="P38" i="1"/>
  <c r="P29" i="1"/>
  <c r="P7" i="1"/>
  <c r="P48" i="1"/>
  <c r="P24" i="1"/>
  <c r="P37" i="1"/>
  <c r="P21" i="1"/>
  <c r="P6" i="1"/>
  <c r="P8" i="1"/>
  <c r="P23" i="1"/>
  <c r="P13" i="1"/>
  <c r="P10" i="1"/>
  <c r="P26" i="1"/>
  <c r="P11" i="1"/>
  <c r="P42" i="1"/>
  <c r="P32" i="1"/>
  <c r="P41" i="1"/>
  <c r="P39" i="1"/>
  <c r="P19" i="1"/>
  <c r="P15" i="1"/>
  <c r="P31" i="1"/>
  <c r="P9" i="1"/>
  <c r="P46" i="1"/>
  <c r="P30" i="1"/>
  <c r="P44" i="1"/>
  <c r="P50" i="1"/>
  <c r="P14" i="1"/>
  <c r="P36" i="1"/>
  <c r="P34" i="1"/>
  <c r="P49" i="1"/>
  <c r="P28" i="1"/>
  <c r="P18" i="1"/>
  <c r="P20" i="1"/>
  <c r="P5" i="1"/>
  <c r="P33" i="1"/>
  <c r="P12" i="1"/>
  <c r="P35" i="1"/>
  <c r="P25" i="1"/>
</calcChain>
</file>

<file path=xl/sharedStrings.xml><?xml version="1.0" encoding="utf-8"?>
<sst xmlns="http://schemas.openxmlformats.org/spreadsheetml/2006/main" count="349" uniqueCount="245">
  <si>
    <t>HOSPITAL ID</t>
  </si>
  <si>
    <t>HOSPITAL NAME</t>
  </si>
  <si>
    <t>TOTAL NUMBER OF EXPECTED READMISSIONS</t>
  </si>
  <si>
    <t>RISK ADJUSTED RATE</t>
  </si>
  <si>
    <t>MERITUS</t>
  </si>
  <si>
    <t>UNIVERSITY OF MARYLAND</t>
  </si>
  <si>
    <t>PRINCE GEORGE</t>
  </si>
  <si>
    <t>HOLY CROSS</t>
  </si>
  <si>
    <t>FREDERICK MEMORIAL</t>
  </si>
  <si>
    <t>HARFORD</t>
  </si>
  <si>
    <t>MERCY</t>
  </si>
  <si>
    <t>JOHNS HOPKINS</t>
  </si>
  <si>
    <t>DORCHESTER</t>
  </si>
  <si>
    <t>ST. AGNES</t>
  </si>
  <si>
    <t>SINAI</t>
  </si>
  <si>
    <t>BON SECOURS</t>
  </si>
  <si>
    <t>FRANKLIN SQUARE</t>
  </si>
  <si>
    <t>WASHINGTON ADVENTIST</t>
  </si>
  <si>
    <t>GARRETT COUNTY</t>
  </si>
  <si>
    <t>MONTGOMERY GENERAL</t>
  </si>
  <si>
    <t>PENINSULA REGIONAL</t>
  </si>
  <si>
    <t>SUBURBAN</t>
  </si>
  <si>
    <t>ANNE ARUNDEL</t>
  </si>
  <si>
    <t>UNION MEMORIAL</t>
  </si>
  <si>
    <t>WESTERN MARYLAND HEALTH SYSTEM</t>
  </si>
  <si>
    <t>ST. MARY</t>
  </si>
  <si>
    <t>HOPKINS BAYVIEW MED CTR</t>
  </si>
  <si>
    <t>CHESTERTOWN</t>
  </si>
  <si>
    <t>UNION HOSPITAL  OF CECIL COUNT</t>
  </si>
  <si>
    <t>CARROLL COUNTY</t>
  </si>
  <si>
    <t>HARBOR</t>
  </si>
  <si>
    <t>CHARLES REGIONAL</t>
  </si>
  <si>
    <t>EASTON</t>
  </si>
  <si>
    <t>UMMC MIDTOWN</t>
  </si>
  <si>
    <t>CALVERT</t>
  </si>
  <si>
    <t>NORTHWEST</t>
  </si>
  <si>
    <t>BALTIMORE WASHINGTON MEDICAL CENTER</t>
  </si>
  <si>
    <t>G.B.M.C.</t>
  </si>
  <si>
    <t>MCCREADY</t>
  </si>
  <si>
    <t>HOWARD COUNTY</t>
  </si>
  <si>
    <t>UPPER CHESAPEAKE HEALTH</t>
  </si>
  <si>
    <t>DOCTORS COMMUNITY</t>
  </si>
  <si>
    <t>LAUREL REGIONAL</t>
  </si>
  <si>
    <t>GOOD SAMARITAN</t>
  </si>
  <si>
    <t>SHADY GROVE</t>
  </si>
  <si>
    <t>REHAB &amp; ORTHO</t>
  </si>
  <si>
    <t>FT. WASHINGTON</t>
  </si>
  <si>
    <t>ATLANTIC GENERAL</t>
  </si>
  <si>
    <t>SOUTHERN MARYLAND</t>
  </si>
  <si>
    <t>UM ST. JOSEPH</t>
  </si>
  <si>
    <t>STATE</t>
  </si>
  <si>
    <t>TOTAL NUMBER OF HOSPITAL INPATIENT DISCHARGES*</t>
  </si>
  <si>
    <t>*This is the total number of discharges that are eligible for a readmission and not necessarily total discharges.</t>
  </si>
  <si>
    <t>CY2014 Performance Period Risk-Adjusted Readmission Goal for Incentive</t>
  </si>
  <si>
    <t>READMISSION RATIO</t>
  </si>
  <si>
    <t>A</t>
  </si>
  <si>
    <t>B</t>
  </si>
  <si>
    <t>C</t>
  </si>
  <si>
    <t>D</t>
  </si>
  <si>
    <t>F</t>
  </si>
  <si>
    <t>PERCENT READMISSIONS</t>
  </si>
  <si>
    <t>NORMS</t>
  </si>
  <si>
    <t>G = D /F</t>
  </si>
  <si>
    <t>E = D/C</t>
  </si>
  <si>
    <t>TOTAL NUMBER OF READMISSIONS^</t>
  </si>
  <si>
    <t>^ This is the number of readmissions after all adjustments, including removal of planned admissions.</t>
  </si>
  <si>
    <t>NORMS FOR READMISSIONS, CY2013 vs. 31, BASED ON DISCHARGE APR DRG AND SOI</t>
  </si>
  <si>
    <t>H = G * E for State</t>
  </si>
  <si>
    <t>I= H * (1-6.76%)</t>
  </si>
  <si>
    <t>J</t>
  </si>
  <si>
    <t>K</t>
  </si>
  <si>
    <t>L= K/J</t>
  </si>
  <si>
    <t>M</t>
  </si>
  <si>
    <t>N = K/M</t>
  </si>
  <si>
    <t>O = N * E for State</t>
  </si>
  <si>
    <t>Readmission Reduction Incentive Program CY2013 Base Year Rates and CY2014 Performance Period Goal by Hospital</t>
  </si>
  <si>
    <t>SEVERITY LEVEL</t>
  </si>
  <si>
    <t>P= O5-I5</t>
  </si>
  <si>
    <t>Variable Name</t>
  </si>
  <si>
    <t>Variable Description</t>
  </si>
  <si>
    <t>Hospital Id</t>
  </si>
  <si>
    <t>Hospital ID Number</t>
  </si>
  <si>
    <t>Admission Date</t>
  </si>
  <si>
    <t>Date of Admission</t>
  </si>
  <si>
    <t>Discharge Date</t>
  </si>
  <si>
    <t>Date of Discharge</t>
  </si>
  <si>
    <t>Discharge APR DRG</t>
  </si>
  <si>
    <t>Severity Level</t>
  </si>
  <si>
    <t>Eligible for a Readmission - Denominator</t>
  </si>
  <si>
    <t>Number</t>
  </si>
  <si>
    <t>Date</t>
  </si>
  <si>
    <t>3 digit code</t>
  </si>
  <si>
    <t>1 digit code</t>
  </si>
  <si>
    <t xml:space="preserve">Readmission within 30 days </t>
  </si>
  <si>
    <t>Readmissions within 30 days (with planned admissions excluded)</t>
  </si>
  <si>
    <t>DRG</t>
  </si>
  <si>
    <t>RY2016</t>
  </si>
  <si>
    <t>BASE YEAR</t>
  </si>
  <si>
    <t>CY2013</t>
  </si>
  <si>
    <t>PERFORMANCE YEAR</t>
  </si>
  <si>
    <t>CY2014</t>
  </si>
  <si>
    <t>VERSION</t>
  </si>
  <si>
    <t>INCLUDED IN THIS EXCEL WORKBOOK:-</t>
  </si>
  <si>
    <t>Sheet Name</t>
  </si>
  <si>
    <t>Status</t>
  </si>
  <si>
    <t>Description</t>
  </si>
  <si>
    <t>2.  CY2013 Base Readmissions</t>
  </si>
  <si>
    <t>3.  CY2013 vs. Performance Period</t>
  </si>
  <si>
    <t>4.  Norms</t>
  </si>
  <si>
    <t>5.  Data Dictionary</t>
  </si>
  <si>
    <t>Final Based on CY2013 data</t>
  </si>
  <si>
    <t xml:space="preserve">CY2013 Readmissions by hospital </t>
  </si>
  <si>
    <t>This file will be sent out:-</t>
  </si>
  <si>
    <t xml:space="preserve">1.  monthly with each added monthly preliminary data </t>
  </si>
  <si>
    <t>2.  quarterly with final data</t>
  </si>
  <si>
    <t>3.  end of RY2016 with final data</t>
  </si>
  <si>
    <t xml:space="preserve">APR version 31 </t>
  </si>
  <si>
    <t>Norms to calculated expected numbers based on CY2013 Data</t>
  </si>
  <si>
    <t>Description of variables and codes included in case level reports</t>
  </si>
  <si>
    <t>DIFFERENCE BETWEEN CURRENT RATE AND GOAL</t>
  </si>
  <si>
    <t>Level of Severity from current admission</t>
  </si>
  <si>
    <t>Any discharge eligible for a readmission</t>
  </si>
  <si>
    <t>Final</t>
  </si>
  <si>
    <t>6/5/2014 CRISP EID Issue for one hospital was fixed and additional APR-DRGs for deliveries were added as planned.  This changed slightly the base period data, norms, and performance period data.</t>
  </si>
  <si>
    <t>Medical Record Number</t>
  </si>
  <si>
    <t>Medical record number</t>
  </si>
  <si>
    <t>Data Dictionary for the Potentially Avoidable Utilization (PAU) Case Level Report</t>
  </si>
  <si>
    <t>Types of Data</t>
  </si>
  <si>
    <t>Variable Values</t>
  </si>
  <si>
    <t>Admission Info</t>
  </si>
  <si>
    <t>Primary Payer</t>
  </si>
  <si>
    <t>01 = MEDICARE, 02 = MEDICAID,  03 = TITLE V,  04 = BLUE CROSS,  05 = COMMERCIAL INSURANCE, 06 = OTHER GOVERNMENT PROGRAM, 07 = WORKMEN'S COMPENSATION, 08 = SELF PAY, 09 = CHARITY, 10 = OTHER,  11 = DONOR, 12 = HMO, 13 = DO NOT USE,  14 = MEDICAID HMO,  15 = MEDICARE HMO, 16 = BLUE CROSS-NATIONAL CAPITAL AREA, 17 = BLUE CROSS -OTHER STATE,  99 = UNKNOWN</t>
  </si>
  <si>
    <t>Discharge APR DRG vs. 31 from current admission</t>
  </si>
  <si>
    <t>Total Charges for the Admission.  This is used to calculate PAU costs for readmissions and PQIs.</t>
  </si>
  <si>
    <t>Dollar Value</t>
  </si>
  <si>
    <t>Flag if the readmission was planned - based on CMS algorithm</t>
  </si>
  <si>
    <t>Readmission Charges</t>
  </si>
  <si>
    <t xml:space="preserve">Total Charges for the Readmission   </t>
  </si>
  <si>
    <t>PQI</t>
  </si>
  <si>
    <t>Eligible to have a PQI</t>
  </si>
  <si>
    <t>Any discharge eligible for a PQI</t>
  </si>
  <si>
    <t>PQI Present</t>
  </si>
  <si>
    <t>Case did / did not have a PQI present</t>
  </si>
  <si>
    <t>1 = yes, 0 = no, ["."] = not eligible to have a PQI</t>
  </si>
  <si>
    <t>MHAC/PPC</t>
  </si>
  <si>
    <t>Eligible to be in the MHAC program</t>
  </si>
  <si>
    <t>Any discharge eligible to be included in the MHAC program</t>
  </si>
  <si>
    <t>Admission DRG</t>
  </si>
  <si>
    <t>Admission APR DRG from PPC Grouper vs. 31</t>
  </si>
  <si>
    <t>Admission SOI</t>
  </si>
  <si>
    <t>Admission Level of Severity from PPC Grouper vs. 31</t>
  </si>
  <si>
    <t>Total Number of PPCs</t>
  </si>
  <si>
    <t>Total number of PPCs observed</t>
  </si>
  <si>
    <t>Total Cost of PPCs</t>
  </si>
  <si>
    <t>Regression cost estimate of PPCs</t>
  </si>
  <si>
    <t>Total number of Observation visits within 30 days of an inpatient visit</t>
  </si>
  <si>
    <t>PAU</t>
  </si>
  <si>
    <t>Total PAU Cost*</t>
  </si>
  <si>
    <t>7/11/2014  The case level file has been modified to provide data on all elements of potentially avoidable utilization.  See the new data dictionary for details.</t>
  </si>
  <si>
    <t xml:space="preserve">IMPROVEMENT IN RISK ADJUSTED RATE </t>
  </si>
  <si>
    <t>Q=O/H-1</t>
  </si>
  <si>
    <t>Patient Account Number</t>
  </si>
  <si>
    <t>Description of APR DRG</t>
  </si>
  <si>
    <t>Description of the APR DRG</t>
  </si>
  <si>
    <t>Text</t>
  </si>
  <si>
    <t>Tot_Chg</t>
  </si>
  <si>
    <t>Same day transfer</t>
  </si>
  <si>
    <t>Same day transfer - not eligible for a readmission</t>
  </si>
  <si>
    <t>1=yes, 0 = no</t>
  </si>
  <si>
    <t>Patient Died</t>
  </si>
  <si>
    <t>1=yes, 0=no</t>
  </si>
  <si>
    <t>Other Exclusions</t>
  </si>
  <si>
    <t xml:space="preserve">Readmission Planned Admission </t>
  </si>
  <si>
    <t>Readmission was to the same hospital</t>
  </si>
  <si>
    <t>Flag if the readmission within 30 days (with planned admissions excluded) was to the same hospital</t>
  </si>
  <si>
    <t>1 = yes, 0 = no (discharges not eligible are those &lt; 18 years of age or missing some data)</t>
  </si>
  <si>
    <t>Short-term Diabetes</t>
  </si>
  <si>
    <t>Case had short-term diabetes</t>
  </si>
  <si>
    <t>1=yes, ["."] = No or not eligible</t>
  </si>
  <si>
    <t>Long-term Diabetes</t>
  </si>
  <si>
    <t>Case had long-term diabetes</t>
  </si>
  <si>
    <t>Chronic Obstructive Pulmonary Disease</t>
  </si>
  <si>
    <t>Case had chronic obstructive pulmonary disease</t>
  </si>
  <si>
    <t>Hypertension</t>
  </si>
  <si>
    <t>Case had hypertension</t>
  </si>
  <si>
    <t>Congestive Heart Failure</t>
  </si>
  <si>
    <t>Case had congestive heart failure</t>
  </si>
  <si>
    <t>Dehydration</t>
  </si>
  <si>
    <t>Case had dehydration</t>
  </si>
  <si>
    <t>Bacterial Pneumonia</t>
  </si>
  <si>
    <t>Case had bacterial pneumonia</t>
  </si>
  <si>
    <t>Urinary Tract Infection</t>
  </si>
  <si>
    <t>Case had urinary tract infection</t>
  </si>
  <si>
    <t>Angina</t>
  </si>
  <si>
    <t>Case had angina</t>
  </si>
  <si>
    <t>Uncontrolled Diabetes</t>
  </si>
  <si>
    <t>Case had uncontrolled diabetes</t>
  </si>
  <si>
    <t>Adult Asthma</t>
  </si>
  <si>
    <t>Case had adult ashthma</t>
  </si>
  <si>
    <t>Lower Extremity Amputation among Patients with Diabetes</t>
  </si>
  <si>
    <t>Case had lower extremity amputation with diabetes</t>
  </si>
  <si>
    <t>Number of ER Visits within 30 Days</t>
  </si>
  <si>
    <t>Total number of ER visits within 30 days of an inpatient visit</t>
  </si>
  <si>
    <t>Number of Observation Visits within 30 Days</t>
  </si>
  <si>
    <t>Total Charges of Readmissions or PQIs + regression cost estimate of PPCs  + ER Charges + Observation Charges</t>
  </si>
  <si>
    <t>CY2013 Base Period (YTD)</t>
  </si>
  <si>
    <t xml:space="preserve">TOTAL NUMBER OF HOSPITAL INPATIENT DISCHARGES* </t>
  </si>
  <si>
    <t xml:space="preserve">Final CY2013 data </t>
  </si>
  <si>
    <t>Updated monthly or quarterly with Base and Performace Period data (YTD)</t>
  </si>
  <si>
    <t>Base and Performance Period Readmissions by hospital (YTD)</t>
  </si>
  <si>
    <t>Revised the Improvement calculation to be comparing CY2014 to CY2013 year-to-date (rather than to the entire base period)</t>
  </si>
  <si>
    <t>Included a column in Tab 3 (column Q) to show percent improvement in Risk Adjusted Rates (YTD).</t>
  </si>
  <si>
    <t>Revised PAU tables will be sent out for CY2014 by EOB on 8/22 through Repliweb.  CY2013 files will be available very shortly after this.</t>
  </si>
  <si>
    <t>UPDATES/NOTES</t>
  </si>
  <si>
    <t>In regards to the resubmission of FY2014 data at the end of August, the base period CY2013 readmission rates will not be re-calculated; however CY2014 readmission rates will be re-calculated using the revised data.</t>
  </si>
  <si>
    <t>1 = yes, 0 = no (discharges not eligible are those who had same day transfers, died, or had missing data)</t>
  </si>
  <si>
    <t>Patient died - not eligible for a readmission</t>
  </si>
  <si>
    <t>Other reasons for exclusion (missing EID, duplicate record, or negative days) - not eligible for a readmission</t>
  </si>
  <si>
    <t>1 = yes, 0 = no, ["."]= not eligible for a readmission</t>
  </si>
  <si>
    <t>Dollar Value,  ["."] = not eligible for a readmission</t>
  </si>
  <si>
    <t>Dollar Value, ["."]= not eligible for MHAC program</t>
  </si>
  <si>
    <t>30-Day Readmissions/ED and Observation</t>
  </si>
  <si>
    <t>Number,  ["."] = not eligible for a readmission</t>
  </si>
  <si>
    <t>Number, ["."]= not eligible for MHAC program</t>
  </si>
  <si>
    <t>1 = yes, 0 = no (discharges not eligible are those with total PPCs &gt; 6, hospice cases, and global exclusions)</t>
  </si>
  <si>
    <t>Hospice</t>
  </si>
  <si>
    <t>Hospice Case</t>
  </si>
  <si>
    <t>I= CY2013 Final Rate * (1-6.76%)</t>
  </si>
  <si>
    <t>**Goal is based on CY2013 final rate (not YTD).  See Tab 2 for rate.</t>
  </si>
  <si>
    <t>Numerator</t>
  </si>
  <si>
    <t>Denominator</t>
  </si>
  <si>
    <t>The norms (Tab 4) include numerator and denominator values.</t>
  </si>
  <si>
    <t>The goal on Tab 3 was modified to not be based on YTD values from CY2013 but instead to be based on final rate for all of CY2013 that is on Tab 2.</t>
  </si>
  <si>
    <t>ER / Observation Costs within 30 Days</t>
  </si>
  <si>
    <t>Total Charges of ER / Observation visits within 30 days of an inpatient visit</t>
  </si>
  <si>
    <t>9/25/2014 The data dictionary was revised to reflect the total cost for an ER / Observation visit within 30 days.</t>
  </si>
  <si>
    <t>*The total PAU cost is unduplicated which means the PQI and readmission charges are not summed together.  The readmission charge takes priority and is added to the PAU.  If there is no readmission and there is a PQI for a case, the PQI charge is added to the PAU.</t>
  </si>
  <si>
    <t>10/29/14  The data dictionary was revised to reflect the changes to the readmission and PQI charges.  With this new revision, readmission charges take precedence over PQI charges.</t>
  </si>
  <si>
    <t>There is one hospital with a low EID matching rate due to system changes.  This will be fixed prior to final quarterly data being released.</t>
  </si>
  <si>
    <t>--</t>
  </si>
  <si>
    <t>HOLY CROSS GERMANTOWN^^</t>
  </si>
  <si>
    <t>01/01/2015 Holy Cross Germantown has been added to the report starting in October.  This new hospital is not included in the Readmission Reduction Incentive program for RY2016, however any admission to Holy Cross Germantown within 30 days of discharge from another hospital will count as a readmission for the index hospital.  In addition, the statewide numbers and improvement calculation include discharges and readmissions from Holy Cross Germantown.</t>
  </si>
  <si>
    <t>^^Holy Cross Germantown is not included in the Readmission Reduction Incentive Program, however any admissions to this hospital that count as a readmission from another hospital are included for the index hospital and discharges and readmissions to Holy Cross Germantown are included in the statewide numbers.</t>
  </si>
  <si>
    <t>Readmission Reduction Incentive Program CY2013 Base Year Rates (YTD) and CY2014 (January-December Discharges + January CY2015 data to determine December readmissions) Performance Period Goal by Hospital</t>
  </si>
  <si>
    <t>CY2014 January / December Performance Period (YTD)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</si>
</sst>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0"/>
    <numFmt numFmtId="166" formatCode="0.0000000000"/>
  </numFmts>
  <fonts count="58">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Arial, Albany AMT, sans-serif"/>
    </font>
    <font>
      <b/>
      <sz val="14"/>
      <color indexed="8"/>
      <name val="Calibri"/>
      <family val="2"/>
    </font>
    <font>
      <b/>
      <sz val="12"/>
      <color indexed="8"/>
      <name val="Calibri"/>
      <family val="2"/>
    </font>
    <font>
      <sz val="12"/>
      <color indexed="8"/>
      <name val="Calibri"/>
      <family val="2"/>
    </font>
    <font>
      <sz val="11"/>
      <color indexed="8"/>
      <name val="Calibri"/>
      <family val="2"/>
    </font>
    <font>
      <b/>
      <sz val="18"/>
      <color theme="3"/>
      <name val="Calibri Light"/>
      <family val="2"/>
      <scheme val="major"/>
    </font>
    <font>
      <sz val="12"/>
      <color indexed="8"/>
      <name val="Calibri"/>
      <family val="2"/>
      <scheme val="minor"/>
    </font>
    <font>
      <b/>
      <sz val="26"/>
      <color indexed="8"/>
      <name val="Calibri"/>
      <family val="2"/>
    </font>
    <font>
      <b/>
      <sz val="12"/>
      <color indexed="8"/>
      <name val="Calibri"/>
      <family val="2"/>
      <scheme val="minor"/>
    </font>
    <font>
      <b/>
      <sz val="14"/>
      <color theme="1"/>
      <name val="Calibri"/>
      <family val="2"/>
      <scheme val="minor"/>
    </font>
    <font>
      <b/>
      <sz val="14"/>
      <color rgb="FFFF0000"/>
      <name val="Calibri"/>
      <family val="2"/>
      <scheme val="minor"/>
    </font>
    <font>
      <sz val="14"/>
      <color rgb="FFFF0000"/>
      <name val="Calibri"/>
      <family val="2"/>
    </font>
    <font>
      <b/>
      <sz val="14"/>
      <color indexed="8"/>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5D9F1"/>
        <bgColor indexed="64"/>
      </patternFill>
    </fill>
    <fill>
      <patternFill patternType="solid">
        <fgColor theme="4" tint="0.599963377788628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right style="thin">
        <color rgb="FFCCD6BE"/>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auto="1"/>
      </bottom>
      <diagonal/>
    </border>
    <border>
      <left style="medium">
        <color indexed="64"/>
      </left>
      <right style="medium">
        <color indexed="64"/>
      </right>
      <top/>
      <bottom style="medium">
        <color theme="0" tint="-0.24994659260841701"/>
      </bottom>
      <diagonal/>
    </border>
    <border>
      <left style="medium">
        <color indexed="64"/>
      </left>
      <right style="medium">
        <color indexed="64"/>
      </right>
      <top style="medium">
        <color theme="0" tint="-0.24994659260841701"/>
      </top>
      <bottom style="medium">
        <color theme="0" tint="-0.24994659260841701"/>
      </bottom>
      <diagonal/>
    </border>
    <border>
      <left style="medium">
        <color indexed="64"/>
      </left>
      <right style="medium">
        <color theme="0" tint="-0.24994659260841701"/>
      </right>
      <top style="medium">
        <color indexed="64"/>
      </top>
      <bottom style="medium">
        <color indexed="64"/>
      </bottom>
      <diagonal/>
    </border>
    <border>
      <left style="medium">
        <color indexed="64"/>
      </left>
      <right/>
      <top style="medium">
        <color indexed="64"/>
      </top>
      <bottom style="medium">
        <color theme="0" tint="-0.24994659260841701"/>
      </bottom>
      <diagonal/>
    </border>
    <border>
      <left style="medium">
        <color indexed="64"/>
      </left>
      <right/>
      <top style="medium">
        <color theme="0" tint="-0.24994659260841701"/>
      </top>
      <bottom style="medium">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style="medium">
        <color theme="0" tint="-0.24994659260841701"/>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diagonal/>
    </border>
    <border>
      <left style="medium">
        <color indexed="64"/>
      </left>
      <right style="medium">
        <color theme="0" tint="-0.24994659260841701"/>
      </right>
      <top/>
      <bottom style="medium">
        <color indexed="64"/>
      </bottom>
      <diagonal/>
    </border>
    <border>
      <left style="medium">
        <color theme="0" tint="-0.24994659260841701"/>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rgb="FFCCD6BE"/>
      </right>
      <top/>
      <bottom style="medium">
        <color indexed="64"/>
      </bottom>
      <diagonal/>
    </border>
    <border>
      <left style="medium">
        <color indexed="64"/>
      </left>
      <right style="medium">
        <color indexed="64"/>
      </right>
      <top style="medium">
        <color theme="0" tint="-0.24994659260841701"/>
      </top>
      <bottom style="medium">
        <color indexed="64"/>
      </bottom>
      <diagonal/>
    </border>
  </borders>
  <cellStyleXfs count="804">
    <xf numFmtId="0" fontId="0" fillId="0" borderId="0"/>
    <xf numFmtId="43" fontId="49" fillId="0" borderId="0" applyFont="0" applyFill="0" applyBorder="0" applyAlignment="0" applyProtection="0"/>
    <xf numFmtId="0" fontId="29" fillId="0" borderId="0" applyNumberFormat="0" applyFill="0" applyBorder="0" applyAlignment="0" applyProtection="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33" fillId="2" borderId="0" applyNumberFormat="0" applyBorder="0" applyAlignment="0" applyProtection="0"/>
    <xf numFmtId="0" fontId="34" fillId="3" borderId="0" applyNumberFormat="0" applyBorder="0" applyAlignment="0" applyProtection="0"/>
    <xf numFmtId="0" fontId="35" fillId="4" borderId="0" applyNumberFormat="0" applyBorder="0" applyAlignment="0" applyProtection="0"/>
    <xf numFmtId="0" fontId="36" fillId="5" borderId="4" applyNumberFormat="0" applyAlignment="0" applyProtection="0"/>
    <xf numFmtId="0" fontId="37" fillId="6" borderId="5" applyNumberFormat="0" applyAlignment="0" applyProtection="0"/>
    <xf numFmtId="0" fontId="38" fillId="6" borderId="4" applyNumberFormat="0" applyAlignment="0" applyProtection="0"/>
    <xf numFmtId="0" fontId="39" fillId="0" borderId="6" applyNumberFormat="0" applyFill="0" applyAlignment="0" applyProtection="0"/>
    <xf numFmtId="0" fontId="40" fillId="7" borderId="7" applyNumberFormat="0" applyAlignment="0" applyProtection="0"/>
    <xf numFmtId="0" fontId="41" fillId="0" borderId="0" applyNumberFormat="0" applyFill="0" applyBorder="0" applyAlignment="0" applyProtection="0"/>
    <xf numFmtId="0" fontId="28" fillId="8" borderId="8" applyNumberFormat="0" applyFon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44" fillId="32" borderId="0" applyNumberFormat="0" applyBorder="0" applyAlignment="0" applyProtection="0"/>
    <xf numFmtId="0" fontId="50" fillId="0" borderId="0" applyNumberFormat="0" applyFill="0" applyBorder="0" applyAlignment="0" applyProtection="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5"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4" fillId="0" borderId="0"/>
    <xf numFmtId="9" fontId="24" fillId="0" borderId="0" applyFont="0" applyFill="0" applyBorder="0" applyAlignment="0" applyProtection="0"/>
    <xf numFmtId="0" fontId="24" fillId="8" borderId="8" applyNumberFormat="0" applyFont="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2" fillId="0" borderId="0"/>
    <xf numFmtId="0" fontId="22" fillId="8" borderId="8" applyNumberFormat="0" applyFont="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1" fillId="0" borderId="0"/>
    <xf numFmtId="0" fontId="21" fillId="8" borderId="8" applyNumberFormat="0" applyFont="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20" fillId="8" borderId="8" applyNumberFormat="0" applyFont="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0" fillId="8" borderId="8" applyNumberFormat="0" applyFont="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0" fillId="0" borderId="0"/>
    <xf numFmtId="0" fontId="18" fillId="0" borderId="0"/>
    <xf numFmtId="0" fontId="18" fillId="8" borderId="8"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7" fillId="0" borderId="0"/>
    <xf numFmtId="0" fontId="49" fillId="0" borderId="0"/>
    <xf numFmtId="0" fontId="16" fillId="0" borderId="0"/>
    <xf numFmtId="0" fontId="16" fillId="8" borderId="8" applyNumberFormat="0" applyFont="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9" fontId="49" fillId="0" borderId="0" applyFont="0" applyFill="0" applyBorder="0" applyAlignment="0" applyProtection="0"/>
    <xf numFmtId="0" fontId="15" fillId="0" borderId="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43" fontId="49" fillId="0" borderId="0" applyFont="0" applyFill="0" applyBorder="0" applyAlignment="0" applyProtection="0"/>
    <xf numFmtId="0" fontId="29" fillId="0" borderId="0" applyNumberFormat="0" applyFill="0" applyBorder="0" applyAlignment="0" applyProtection="0"/>
    <xf numFmtId="0" fontId="49" fillId="0" borderId="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0" borderId="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0" borderId="0"/>
    <xf numFmtId="9" fontId="15" fillId="0" borderId="0" applyFont="0" applyFill="0" applyBorder="0" applyAlignment="0" applyProtection="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0" borderId="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0" borderId="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0" borderId="0"/>
    <xf numFmtId="0" fontId="15" fillId="0" borderId="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0" borderId="0"/>
    <xf numFmtId="0" fontId="15" fillId="0" borderId="0"/>
    <xf numFmtId="0" fontId="15" fillId="8" borderId="8" applyNumberFormat="0" applyFont="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9" fontId="49" fillId="0" borderId="0" applyFont="0" applyFill="0" applyBorder="0" applyAlignment="0" applyProtection="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9" fontId="13" fillId="0" borderId="0" applyFont="0" applyFill="0" applyBorder="0" applyAlignment="0" applyProtection="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9" fontId="49" fillId="0" borderId="0" applyFont="0" applyFill="0" applyBorder="0" applyAlignment="0" applyProtection="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9" fontId="13" fillId="0" borderId="0" applyFont="0" applyFill="0" applyBorder="0" applyAlignment="0" applyProtection="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0" borderId="0"/>
    <xf numFmtId="0" fontId="13" fillId="0" borderId="0"/>
    <xf numFmtId="0" fontId="13" fillId="8" borderId="8"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2" fillId="0" borderId="0"/>
    <xf numFmtId="0" fontId="12" fillId="8" borderId="8" applyNumberFormat="0" applyFont="0" applyAlignment="0" applyProtection="0"/>
    <xf numFmtId="0" fontId="12" fillId="10"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1"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9" fillId="0" borderId="0"/>
    <xf numFmtId="0" fontId="9" fillId="8" borderId="8" applyNumberFormat="0" applyFont="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8" fillId="0" borderId="0"/>
    <xf numFmtId="0" fontId="8" fillId="8" borderId="8"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7" fillId="0" borderId="0"/>
    <xf numFmtId="0" fontId="7" fillId="8" borderId="8"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6" fillId="0" borderId="0"/>
    <xf numFmtId="0" fontId="6" fillId="8" borderId="8"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5" fillId="0" borderId="0"/>
    <xf numFmtId="0" fontId="5" fillId="8" borderId="8"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3"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142">
    <xf numFmtId="0" fontId="0" fillId="0" borderId="0" xfId="0"/>
    <xf numFmtId="0" fontId="0" fillId="33" borderId="0" xfId="0" applyNumberFormat="1" applyFont="1" applyFill="1" applyBorder="1" applyAlignment="1" applyProtection="1"/>
    <xf numFmtId="0" fontId="46" fillId="34" borderId="10" xfId="0" applyNumberFormat="1" applyFont="1" applyFill="1" applyBorder="1" applyAlignment="1" applyProtection="1">
      <alignment horizontal="center" vertical="center" wrapText="1"/>
    </xf>
    <xf numFmtId="0" fontId="46" fillId="34" borderId="11" xfId="0" applyNumberFormat="1" applyFont="1" applyFill="1" applyBorder="1" applyAlignment="1" applyProtection="1">
      <alignment horizontal="center" vertical="center" wrapText="1"/>
    </xf>
    <xf numFmtId="0" fontId="46" fillId="34" borderId="12" xfId="0" applyNumberFormat="1" applyFont="1" applyFill="1" applyBorder="1" applyAlignment="1" applyProtection="1">
      <alignment horizontal="center" vertical="center" wrapText="1"/>
    </xf>
    <xf numFmtId="0" fontId="46" fillId="34" borderId="14" xfId="0" applyNumberFormat="1" applyFont="1" applyFill="1" applyBorder="1" applyAlignment="1" applyProtection="1">
      <alignment horizontal="center" vertical="center" wrapText="1"/>
    </xf>
    <xf numFmtId="0" fontId="43" fillId="0" borderId="0" xfId="0" applyFont="1"/>
    <xf numFmtId="0" fontId="45" fillId="33" borderId="0" xfId="0" applyNumberFormat="1" applyFont="1" applyFill="1" applyBorder="1" applyAlignment="1" applyProtection="1">
      <alignment horizontal="center" wrapText="1"/>
    </xf>
    <xf numFmtId="0" fontId="47" fillId="34" borderId="16" xfId="0" applyNumberFormat="1" applyFont="1" applyFill="1" applyBorder="1" applyAlignment="1" applyProtection="1">
      <alignment horizontal="right" wrapText="1"/>
    </xf>
    <xf numFmtId="0" fontId="47" fillId="34" borderId="17" xfId="0" applyNumberFormat="1" applyFont="1" applyFill="1" applyBorder="1" applyAlignment="1" applyProtection="1">
      <alignment horizontal="right" wrapText="1"/>
    </xf>
    <xf numFmtId="0" fontId="47" fillId="34" borderId="19" xfId="0" applyNumberFormat="1" applyFont="1" applyFill="1" applyBorder="1" applyAlignment="1" applyProtection="1">
      <alignment horizontal="left" wrapText="1"/>
    </xf>
    <xf numFmtId="0" fontId="47" fillId="34" borderId="20" xfId="0" applyNumberFormat="1" applyFont="1" applyFill="1" applyBorder="1" applyAlignment="1" applyProtection="1">
      <alignment horizontal="left" wrapText="1"/>
    </xf>
    <xf numFmtId="0" fontId="46" fillId="34" borderId="21" xfId="0" applyNumberFormat="1" applyFont="1" applyFill="1" applyBorder="1" applyAlignment="1" applyProtection="1">
      <alignment horizontal="center" vertical="center" wrapText="1"/>
    </xf>
    <xf numFmtId="0" fontId="46" fillId="34" borderId="22" xfId="0" applyNumberFormat="1" applyFont="1" applyFill="1" applyBorder="1" applyAlignment="1" applyProtection="1">
      <alignment horizontal="center" vertical="center" wrapText="1"/>
    </xf>
    <xf numFmtId="0" fontId="46" fillId="34" borderId="23" xfId="0" applyNumberFormat="1" applyFont="1" applyFill="1" applyBorder="1" applyAlignment="1" applyProtection="1">
      <alignment horizontal="center" vertical="center" wrapText="1"/>
    </xf>
    <xf numFmtId="10" fontId="48" fillId="33" borderId="0" xfId="0" applyNumberFormat="1" applyFont="1" applyFill="1" applyBorder="1" applyAlignment="1" applyProtection="1">
      <alignment horizontal="right" wrapText="1"/>
    </xf>
    <xf numFmtId="2" fontId="48" fillId="33" borderId="0" xfId="0" applyNumberFormat="1" applyFont="1" applyFill="1" applyBorder="1" applyAlignment="1" applyProtection="1">
      <alignment horizontal="right" wrapText="1"/>
    </xf>
    <xf numFmtId="10" fontId="48" fillId="33" borderId="22" xfId="0" applyNumberFormat="1" applyFont="1" applyFill="1" applyBorder="1" applyAlignment="1" applyProtection="1">
      <alignment horizontal="right" wrapText="1"/>
    </xf>
    <xf numFmtId="2" fontId="48" fillId="33" borderId="22" xfId="0" applyNumberFormat="1" applyFont="1" applyFill="1" applyBorder="1" applyAlignment="1" applyProtection="1">
      <alignment horizontal="right" wrapText="1"/>
    </xf>
    <xf numFmtId="10" fontId="47" fillId="33" borderId="14" xfId="0" applyNumberFormat="1" applyFont="1" applyFill="1" applyBorder="1" applyAlignment="1" applyProtection="1">
      <alignment horizontal="right" wrapText="1"/>
    </xf>
    <xf numFmtId="2" fontId="47" fillId="33" borderId="14" xfId="0" applyNumberFormat="1" applyFont="1" applyFill="1" applyBorder="1" applyAlignment="1" applyProtection="1">
      <alignment horizontal="right" wrapText="1"/>
    </xf>
    <xf numFmtId="0" fontId="46" fillId="36" borderId="11" xfId="0" applyNumberFormat="1" applyFont="1" applyFill="1" applyBorder="1" applyAlignment="1" applyProtection="1">
      <alignment horizontal="center" vertical="center" wrapText="1"/>
    </xf>
    <xf numFmtId="10" fontId="48" fillId="33" borderId="23" xfId="0" applyNumberFormat="1" applyFont="1" applyFill="1" applyBorder="1" applyAlignment="1" applyProtection="1">
      <alignment horizontal="right" wrapText="1"/>
    </xf>
    <xf numFmtId="10" fontId="48" fillId="33" borderId="26" xfId="0" applyNumberFormat="1" applyFont="1" applyFill="1" applyBorder="1" applyAlignment="1" applyProtection="1">
      <alignment horizontal="right" wrapText="1"/>
    </xf>
    <xf numFmtId="10" fontId="47" fillId="33" borderId="12" xfId="0" applyNumberFormat="1" applyFont="1" applyFill="1" applyBorder="1" applyAlignment="1" applyProtection="1">
      <alignment horizontal="right" wrapText="1"/>
    </xf>
    <xf numFmtId="164" fontId="0" fillId="33" borderId="0" xfId="0" applyNumberFormat="1" applyFont="1" applyFill="1" applyBorder="1" applyAlignment="1" applyProtection="1"/>
    <xf numFmtId="43" fontId="0" fillId="33" borderId="0" xfId="0" applyNumberFormat="1" applyFont="1" applyFill="1" applyBorder="1" applyAlignment="1" applyProtection="1"/>
    <xf numFmtId="165" fontId="0" fillId="0" borderId="0" xfId="0" applyNumberFormat="1"/>
    <xf numFmtId="0" fontId="24" fillId="0" borderId="0" xfId="84" applyFill="1"/>
    <xf numFmtId="0" fontId="24" fillId="0" borderId="0" xfId="84"/>
    <xf numFmtId="0" fontId="43" fillId="0" borderId="0" xfId="84" applyFont="1"/>
    <xf numFmtId="0" fontId="54" fillId="0" borderId="0" xfId="84" applyFont="1"/>
    <xf numFmtId="0" fontId="43" fillId="0" borderId="0" xfId="84" applyFont="1"/>
    <xf numFmtId="0" fontId="24" fillId="0" borderId="0" xfId="84"/>
    <xf numFmtId="0" fontId="43" fillId="0" borderId="0" xfId="84" applyFont="1"/>
    <xf numFmtId="0" fontId="23" fillId="0" borderId="0" xfId="84" applyFont="1"/>
    <xf numFmtId="2" fontId="48" fillId="33" borderId="15" xfId="0" applyNumberFormat="1" applyFont="1" applyFill="1" applyBorder="1" applyAlignment="1" applyProtection="1">
      <alignment horizontal="right" wrapText="1"/>
    </xf>
    <xf numFmtId="3" fontId="51" fillId="33" borderId="0" xfId="0" applyNumberFormat="1" applyFont="1" applyFill="1" applyBorder="1" applyAlignment="1" applyProtection="1">
      <alignment horizontal="right" wrapText="1"/>
    </xf>
    <xf numFmtId="0" fontId="46" fillId="34" borderId="29" xfId="0" applyNumberFormat="1" applyFont="1" applyFill="1" applyBorder="1" applyAlignment="1" applyProtection="1">
      <alignment horizontal="center" vertical="center" wrapText="1"/>
    </xf>
    <xf numFmtId="0" fontId="47" fillId="34" borderId="21" xfId="0" applyNumberFormat="1" applyFont="1" applyFill="1" applyBorder="1" applyAlignment="1" applyProtection="1">
      <alignment horizontal="right" wrapText="1"/>
    </xf>
    <xf numFmtId="3" fontId="53" fillId="33" borderId="13" xfId="0" applyNumberFormat="1" applyFont="1" applyFill="1" applyBorder="1" applyAlignment="1" applyProtection="1">
      <alignment horizontal="right" wrapText="1"/>
    </xf>
    <xf numFmtId="3" fontId="51" fillId="33" borderId="15" xfId="0" applyNumberFormat="1" applyFont="1" applyFill="1" applyBorder="1" applyAlignment="1" applyProtection="1">
      <alignment horizontal="right" wrapText="1"/>
    </xf>
    <xf numFmtId="10" fontId="48" fillId="33" borderId="15" xfId="0" applyNumberFormat="1" applyFont="1" applyFill="1" applyBorder="1" applyAlignment="1" applyProtection="1">
      <alignment horizontal="right" wrapText="1"/>
    </xf>
    <xf numFmtId="10" fontId="48" fillId="33" borderId="28" xfId="0" applyNumberFormat="1" applyFont="1" applyFill="1" applyBorder="1" applyAlignment="1" applyProtection="1">
      <alignment horizontal="right" wrapText="1"/>
    </xf>
    <xf numFmtId="3" fontId="51" fillId="33" borderId="22" xfId="0" applyNumberFormat="1" applyFont="1" applyFill="1" applyBorder="1" applyAlignment="1" applyProtection="1">
      <alignment horizontal="right" wrapText="1"/>
    </xf>
    <xf numFmtId="0" fontId="47" fillId="34" borderId="29" xfId="0" applyNumberFormat="1" applyFont="1" applyFill="1" applyBorder="1" applyAlignment="1" applyProtection="1">
      <alignment horizontal="left" wrapText="1"/>
    </xf>
    <xf numFmtId="0" fontId="46" fillId="36" borderId="22" xfId="0" applyNumberFormat="1" applyFont="1" applyFill="1" applyBorder="1" applyAlignment="1" applyProtection="1">
      <alignment horizontal="center" vertical="center" wrapText="1"/>
    </xf>
    <xf numFmtId="0" fontId="47" fillId="34" borderId="32" xfId="0" applyNumberFormat="1" applyFont="1" applyFill="1" applyBorder="1" applyAlignment="1" applyProtection="1">
      <alignment horizontal="left" wrapText="1"/>
    </xf>
    <xf numFmtId="0" fontId="47" fillId="34" borderId="27" xfId="0" applyNumberFormat="1" applyFont="1" applyFill="1" applyBorder="1" applyAlignment="1" applyProtection="1">
      <alignment horizontal="right" wrapText="1"/>
    </xf>
    <xf numFmtId="0" fontId="47" fillId="34" borderId="24" xfId="0" applyNumberFormat="1" applyFont="1" applyFill="1" applyBorder="1" applyAlignment="1" applyProtection="1">
      <alignment horizontal="right" wrapText="1"/>
    </xf>
    <xf numFmtId="0" fontId="47" fillId="34" borderId="33" xfId="0" applyNumberFormat="1" applyFont="1" applyFill="1" applyBorder="1" applyAlignment="1" applyProtection="1">
      <alignment horizontal="left" wrapText="1"/>
    </xf>
    <xf numFmtId="3" fontId="53" fillId="33" borderId="14" xfId="0" applyNumberFormat="1" applyFont="1" applyFill="1" applyBorder="1" applyAlignment="1" applyProtection="1">
      <alignment horizontal="right" wrapText="1"/>
    </xf>
    <xf numFmtId="10" fontId="51" fillId="33" borderId="26" xfId="0" applyNumberFormat="1" applyFont="1" applyFill="1" applyBorder="1" applyAlignment="1" applyProtection="1">
      <alignment horizontal="right" wrapText="1"/>
    </xf>
    <xf numFmtId="0" fontId="46" fillId="36" borderId="21" xfId="0" applyNumberFormat="1" applyFont="1" applyFill="1" applyBorder="1" applyAlignment="1" applyProtection="1">
      <alignment horizontal="center" vertical="center" wrapText="1"/>
    </xf>
    <xf numFmtId="166" fontId="0" fillId="0" borderId="0" xfId="0" applyNumberFormat="1"/>
    <xf numFmtId="10" fontId="51" fillId="33" borderId="23" xfId="0" applyNumberFormat="1" applyFont="1" applyFill="1" applyBorder="1" applyAlignment="1" applyProtection="1">
      <alignment horizontal="right" wrapText="1"/>
    </xf>
    <xf numFmtId="0" fontId="17" fillId="0" borderId="0" xfId="168"/>
    <xf numFmtId="0" fontId="46" fillId="0" borderId="10" xfId="169" applyFont="1" applyBorder="1" applyAlignment="1">
      <alignment horizontal="center"/>
    </xf>
    <xf numFmtId="0" fontId="46" fillId="0" borderId="10" xfId="169" applyFont="1" applyBorder="1"/>
    <xf numFmtId="0" fontId="46" fillId="0" borderId="12" xfId="169" applyFont="1" applyBorder="1"/>
    <xf numFmtId="0" fontId="47" fillId="0" borderId="29" xfId="169" applyFont="1" applyBorder="1"/>
    <xf numFmtId="0" fontId="47" fillId="0" borderId="32" xfId="169" applyFont="1" applyBorder="1"/>
    <xf numFmtId="0" fontId="48" fillId="0" borderId="32" xfId="169" applyFont="1" applyBorder="1" applyAlignment="1">
      <alignment wrapText="1"/>
    </xf>
    <xf numFmtId="0" fontId="47" fillId="0" borderId="33" xfId="169" applyFont="1" applyBorder="1" applyAlignment="1">
      <alignment vertical="center"/>
    </xf>
    <xf numFmtId="0" fontId="48" fillId="0" borderId="33" xfId="169" applyFont="1" applyBorder="1" applyAlignment="1">
      <alignment vertical="center" wrapText="1"/>
    </xf>
    <xf numFmtId="0" fontId="47" fillId="0" borderId="33" xfId="169" applyFont="1" applyBorder="1"/>
    <xf numFmtId="0" fontId="47" fillId="0" borderId="10" xfId="169" applyFont="1" applyBorder="1" applyAlignment="1">
      <alignment horizontal="center" vertical="center" wrapText="1"/>
    </xf>
    <xf numFmtId="0" fontId="46" fillId="36" borderId="14" xfId="0" applyNumberFormat="1" applyFont="1" applyFill="1" applyBorder="1" applyAlignment="1" applyProtection="1">
      <alignment horizontal="center" vertical="center" wrapText="1"/>
    </xf>
    <xf numFmtId="0" fontId="46" fillId="36" borderId="10" xfId="0" applyNumberFormat="1" applyFont="1" applyFill="1" applyBorder="1" applyAlignment="1" applyProtection="1">
      <alignment horizontal="center" vertical="center" wrapText="1"/>
    </xf>
    <xf numFmtId="0" fontId="46" fillId="37" borderId="12" xfId="0" applyNumberFormat="1" applyFont="1" applyFill="1" applyBorder="1" applyAlignment="1" applyProtection="1">
      <alignment horizontal="center" vertical="center" wrapText="1"/>
    </xf>
    <xf numFmtId="0" fontId="46" fillId="37" borderId="23" xfId="0" applyNumberFormat="1" applyFont="1" applyFill="1" applyBorder="1" applyAlignment="1" applyProtection="1">
      <alignment horizontal="center" vertical="center" wrapText="1"/>
    </xf>
    <xf numFmtId="10" fontId="48" fillId="33" borderId="32" xfId="184" applyNumberFormat="1" applyFont="1" applyFill="1" applyBorder="1" applyAlignment="1" applyProtection="1"/>
    <xf numFmtId="0" fontId="14" fillId="0" borderId="0" xfId="84" applyFont="1"/>
    <xf numFmtId="0" fontId="0" fillId="0" borderId="0" xfId="0" applyAlignment="1">
      <alignment horizontal="left"/>
    </xf>
    <xf numFmtId="0" fontId="48" fillId="0" borderId="33" xfId="169" applyFont="1" applyBorder="1" applyAlignment="1">
      <alignment wrapText="1"/>
    </xf>
    <xf numFmtId="0" fontId="48" fillId="0" borderId="29" xfId="169" applyFont="1" applyBorder="1" applyAlignment="1">
      <alignment wrapText="1"/>
    </xf>
    <xf numFmtId="0" fontId="47" fillId="0" borderId="29" xfId="169" applyFont="1" applyBorder="1" applyAlignment="1">
      <alignment vertical="center"/>
    </xf>
    <xf numFmtId="0" fontId="48" fillId="0" borderId="29" xfId="169" applyFont="1" applyBorder="1" applyAlignment="1">
      <alignment vertical="center" wrapText="1"/>
    </xf>
    <xf numFmtId="0" fontId="17" fillId="0" borderId="0" xfId="168" applyAlignment="1">
      <alignment vertical="center"/>
    </xf>
    <xf numFmtId="0" fontId="47" fillId="0" borderId="32" xfId="169" applyFont="1" applyBorder="1"/>
    <xf numFmtId="0" fontId="48" fillId="0" borderId="32" xfId="169" applyFont="1" applyBorder="1"/>
    <xf numFmtId="0" fontId="43" fillId="0" borderId="14" xfId="663" applyFont="1" applyBorder="1"/>
    <xf numFmtId="0" fontId="43" fillId="0" borderId="12" xfId="663" applyFont="1" applyBorder="1"/>
    <xf numFmtId="0" fontId="11" fillId="0" borderId="0" xfId="663" applyBorder="1"/>
    <xf numFmtId="0" fontId="11" fillId="0" borderId="26" xfId="663" applyBorder="1"/>
    <xf numFmtId="0" fontId="11" fillId="0" borderId="15" xfId="663" applyBorder="1"/>
    <xf numFmtId="0" fontId="11" fillId="0" borderId="28" xfId="663" applyBorder="1"/>
    <xf numFmtId="0" fontId="43" fillId="0" borderId="13" xfId="0" applyFont="1" applyBorder="1"/>
    <xf numFmtId="0" fontId="43" fillId="0" borderId="14" xfId="0" applyFont="1" applyBorder="1"/>
    <xf numFmtId="10" fontId="46" fillId="33" borderId="28" xfId="184" applyNumberFormat="1" applyFont="1" applyFill="1" applyBorder="1" applyAlignment="1" applyProtection="1"/>
    <xf numFmtId="10" fontId="57" fillId="33" borderId="12" xfId="0" applyNumberFormat="1" applyFont="1" applyFill="1" applyBorder="1" applyAlignment="1" applyProtection="1">
      <alignment horizontal="right" wrapText="1"/>
    </xf>
    <xf numFmtId="0" fontId="53" fillId="38" borderId="34" xfId="0" applyNumberFormat="1" applyFont="1" applyFill="1" applyBorder="1" applyAlignment="1" applyProtection="1">
      <alignment horizontal="left" vertical="center" wrapText="1"/>
    </xf>
    <xf numFmtId="0" fontId="0" fillId="37" borderId="0" xfId="0" applyNumberFormat="1" applyFont="1" applyFill="1" applyBorder="1" applyAlignment="1" applyProtection="1"/>
    <xf numFmtId="10" fontId="51" fillId="38" borderId="26" xfId="0" applyNumberFormat="1" applyFont="1" applyFill="1" applyBorder="1" applyAlignment="1" applyProtection="1">
      <alignment horizontal="right" wrapText="1"/>
    </xf>
    <xf numFmtId="10" fontId="51" fillId="38" borderId="23" xfId="0" applyNumberFormat="1" applyFont="1" applyFill="1" applyBorder="1" applyAlignment="1" applyProtection="1">
      <alignment horizontal="right" wrapText="1"/>
    </xf>
    <xf numFmtId="10" fontId="53" fillId="38" borderId="12" xfId="0" applyNumberFormat="1" applyFont="1" applyFill="1" applyBorder="1" applyAlignment="1" applyProtection="1">
      <alignment horizontal="right" wrapText="1"/>
    </xf>
    <xf numFmtId="43" fontId="51" fillId="38" borderId="22" xfId="1" applyFont="1" applyFill="1" applyBorder="1" applyAlignment="1" applyProtection="1">
      <alignment horizontal="right" wrapText="1"/>
    </xf>
    <xf numFmtId="43" fontId="51" fillId="38" borderId="0" xfId="1" applyFont="1" applyFill="1" applyBorder="1" applyAlignment="1" applyProtection="1">
      <alignment horizontal="right" wrapText="1"/>
    </xf>
    <xf numFmtId="164" fontId="51" fillId="38" borderId="21" xfId="1" applyNumberFormat="1" applyFont="1" applyFill="1" applyBorder="1" applyAlignment="1" applyProtection="1">
      <alignment horizontal="right" wrapText="1"/>
    </xf>
    <xf numFmtId="164" fontId="51" fillId="38" borderId="22" xfId="1" applyNumberFormat="1" applyFont="1" applyFill="1" applyBorder="1" applyAlignment="1" applyProtection="1">
      <alignment horizontal="right" wrapText="1"/>
    </xf>
    <xf numFmtId="164" fontId="51" fillId="38" borderId="24" xfId="1" applyNumberFormat="1" applyFont="1" applyFill="1" applyBorder="1" applyAlignment="1" applyProtection="1">
      <alignment horizontal="right" wrapText="1"/>
    </xf>
    <xf numFmtId="164" fontId="51" fillId="38" borderId="0" xfId="1" applyNumberFormat="1" applyFont="1" applyFill="1" applyBorder="1" applyAlignment="1" applyProtection="1">
      <alignment horizontal="right" wrapText="1"/>
    </xf>
    <xf numFmtId="10" fontId="48" fillId="38" borderId="32" xfId="184" applyNumberFormat="1" applyFont="1" applyFill="1" applyBorder="1" applyAlignment="1" applyProtection="1"/>
    <xf numFmtId="10" fontId="51" fillId="38" borderId="22" xfId="0" applyNumberFormat="1" applyFont="1" applyFill="1" applyBorder="1" applyAlignment="1" applyProtection="1">
      <alignment horizontal="right" wrapText="1"/>
    </xf>
    <xf numFmtId="10" fontId="51" fillId="38" borderId="0" xfId="0" applyNumberFormat="1" applyFont="1" applyFill="1" applyBorder="1" applyAlignment="1" applyProtection="1">
      <alignment horizontal="right" wrapText="1"/>
    </xf>
    <xf numFmtId="2" fontId="51" fillId="38" borderId="0" xfId="0" applyNumberFormat="1" applyFont="1" applyFill="1" applyBorder="1" applyAlignment="1" applyProtection="1">
      <alignment horizontal="right" wrapText="1"/>
    </xf>
    <xf numFmtId="2" fontId="51" fillId="38" borderId="22" xfId="0" applyNumberFormat="1" applyFont="1" applyFill="1" applyBorder="1" applyAlignment="1" applyProtection="1">
      <alignment horizontal="right" wrapText="1"/>
    </xf>
    <xf numFmtId="164" fontId="53" fillId="38" borderId="27" xfId="1" applyNumberFormat="1" applyFont="1" applyFill="1" applyBorder="1" applyAlignment="1" applyProtection="1">
      <alignment horizontal="right" wrapText="1"/>
    </xf>
    <xf numFmtId="164" fontId="51" fillId="38" borderId="33" xfId="1" quotePrefix="1" applyNumberFormat="1" applyFont="1" applyFill="1" applyBorder="1" applyAlignment="1" applyProtection="1">
      <alignment horizontal="right" wrapText="1"/>
    </xf>
    <xf numFmtId="164" fontId="51" fillId="38" borderId="15" xfId="1" quotePrefix="1" applyNumberFormat="1" applyFont="1" applyFill="1" applyBorder="1" applyAlignment="1" applyProtection="1">
      <alignment horizontal="right" wrapText="1"/>
    </xf>
    <xf numFmtId="10" fontId="53" fillId="38" borderId="28" xfId="0" applyNumberFormat="1" applyFont="1" applyFill="1" applyBorder="1" applyAlignment="1" applyProtection="1">
      <alignment horizontal="right" wrapText="1"/>
    </xf>
    <xf numFmtId="2" fontId="53" fillId="38" borderId="15" xfId="0" applyNumberFormat="1" applyFont="1" applyFill="1" applyBorder="1" applyAlignment="1" applyProtection="1">
      <alignment horizontal="right" wrapText="1"/>
    </xf>
    <xf numFmtId="10" fontId="53" fillId="38" borderId="15" xfId="0" applyNumberFormat="1" applyFont="1" applyFill="1" applyBorder="1" applyAlignment="1" applyProtection="1">
      <alignment horizontal="right" wrapText="1"/>
    </xf>
    <xf numFmtId="164" fontId="53" fillId="38" borderId="15" xfId="1" applyNumberFormat="1" applyFont="1" applyFill="1" applyBorder="1" applyAlignment="1" applyProtection="1">
      <alignment horizontal="right" wrapText="1"/>
    </xf>
    <xf numFmtId="10" fontId="48" fillId="33" borderId="33" xfId="184" quotePrefix="1" applyNumberFormat="1" applyFont="1" applyFill="1" applyBorder="1" applyAlignment="1" applyProtection="1">
      <alignment horizontal="right"/>
    </xf>
    <xf numFmtId="10" fontId="51" fillId="33" borderId="26" xfId="0" quotePrefix="1" applyNumberFormat="1" applyFont="1" applyFill="1" applyBorder="1" applyAlignment="1" applyProtection="1">
      <alignment horizontal="right" wrapText="1"/>
    </xf>
    <xf numFmtId="0" fontId="47" fillId="34" borderId="35" xfId="0" applyNumberFormat="1" applyFont="1" applyFill="1" applyBorder="1" applyAlignment="1" applyProtection="1">
      <alignment horizontal="left" wrapText="1"/>
    </xf>
    <xf numFmtId="0" fontId="0" fillId="0" borderId="0" xfId="0" applyAlignment="1">
      <alignment horizontal="left" wrapText="1"/>
    </xf>
    <xf numFmtId="0" fontId="19" fillId="0" borderId="0" xfId="84" applyFont="1" applyFill="1" applyAlignment="1">
      <alignment wrapText="1"/>
    </xf>
    <xf numFmtId="0" fontId="0" fillId="0" borderId="0" xfId="0" applyAlignment="1">
      <alignment wrapText="1"/>
    </xf>
    <xf numFmtId="0" fontId="55" fillId="0" borderId="0" xfId="84" applyFont="1" applyFill="1" applyAlignment="1"/>
    <xf numFmtId="0" fontId="56" fillId="0" borderId="0" xfId="0" applyFont="1" applyAlignment="1"/>
    <xf numFmtId="0" fontId="0" fillId="0" borderId="0" xfId="0" applyAlignment="1">
      <alignment horizontal="left"/>
    </xf>
    <xf numFmtId="0" fontId="45" fillId="33" borderId="0" xfId="0" applyNumberFormat="1" applyFont="1" applyFill="1" applyBorder="1" applyAlignment="1" applyProtection="1">
      <alignment horizontal="center" wrapText="1"/>
    </xf>
    <xf numFmtId="0" fontId="47" fillId="34" borderId="30" xfId="0" applyNumberFormat="1" applyFont="1" applyFill="1" applyBorder="1" applyAlignment="1" applyProtection="1">
      <alignment horizontal="center"/>
    </xf>
    <xf numFmtId="0" fontId="47" fillId="34" borderId="31" xfId="0" applyNumberFormat="1" applyFont="1" applyFill="1" applyBorder="1" applyAlignment="1" applyProtection="1">
      <alignment horizontal="center"/>
    </xf>
    <xf numFmtId="0" fontId="47" fillId="34" borderId="18" xfId="0" applyNumberFormat="1" applyFont="1" applyFill="1" applyBorder="1" applyAlignment="1" applyProtection="1">
      <alignment horizontal="center"/>
    </xf>
    <xf numFmtId="0" fontId="47" fillId="34" borderId="25" xfId="0" applyNumberFormat="1" applyFont="1" applyFill="1" applyBorder="1" applyAlignment="1" applyProtection="1">
      <alignment horizontal="center"/>
    </xf>
    <xf numFmtId="0" fontId="52" fillId="35" borderId="13" xfId="0" applyNumberFormat="1" applyFont="1" applyFill="1" applyBorder="1" applyAlignment="1" applyProtection="1">
      <alignment horizontal="center"/>
    </xf>
    <xf numFmtId="0" fontId="52" fillId="35" borderId="14" xfId="0" applyNumberFormat="1" applyFont="1" applyFill="1" applyBorder="1" applyAlignment="1" applyProtection="1">
      <alignment horizontal="center"/>
    </xf>
    <xf numFmtId="0" fontId="52" fillId="35" borderId="12" xfId="0" applyNumberFormat="1" applyFont="1" applyFill="1" applyBorder="1" applyAlignment="1" applyProtection="1">
      <alignment horizontal="center"/>
    </xf>
    <xf numFmtId="0" fontId="45" fillId="33" borderId="15" xfId="0" applyNumberFormat="1" applyFont="1" applyFill="1" applyBorder="1" applyAlignment="1" applyProtection="1">
      <alignment horizontal="center" wrapText="1"/>
    </xf>
    <xf numFmtId="0" fontId="52" fillId="36" borderId="27" xfId="0" applyNumberFormat="1" applyFont="1" applyFill="1" applyBorder="1" applyAlignment="1" applyProtection="1">
      <alignment horizontal="center"/>
    </xf>
    <xf numFmtId="0" fontId="52" fillId="36" borderId="15" xfId="0" applyNumberFormat="1" applyFont="1" applyFill="1" applyBorder="1" applyAlignment="1" applyProtection="1">
      <alignment horizontal="center"/>
    </xf>
    <xf numFmtId="0" fontId="0" fillId="33" borderId="0" xfId="0" applyNumberFormat="1" applyFont="1" applyFill="1" applyBorder="1" applyAlignment="1" applyProtection="1">
      <alignment horizontal="left" wrapText="1"/>
    </xf>
    <xf numFmtId="0" fontId="47" fillId="0" borderId="32" xfId="169" applyFont="1" applyBorder="1" applyAlignment="1">
      <alignment horizontal="center" vertical="center" wrapText="1"/>
    </xf>
    <xf numFmtId="0" fontId="46" fillId="0" borderId="0" xfId="169" applyFont="1" applyAlignment="1">
      <alignment horizontal="center"/>
    </xf>
    <xf numFmtId="0" fontId="47" fillId="0" borderId="29" xfId="169" applyFont="1" applyBorder="1" applyAlignment="1">
      <alignment horizontal="center" vertical="center" wrapText="1"/>
    </xf>
    <xf numFmtId="0" fontId="47" fillId="0" borderId="33" xfId="169" applyFont="1" applyBorder="1" applyAlignment="1">
      <alignment horizontal="center" vertical="center" wrapText="1"/>
    </xf>
    <xf numFmtId="0" fontId="47" fillId="0" borderId="21" xfId="169" applyFont="1" applyBorder="1" applyAlignment="1">
      <alignment horizontal="center" vertical="center" wrapText="1"/>
    </xf>
    <xf numFmtId="0" fontId="47" fillId="0" borderId="24" xfId="169" applyFont="1" applyBorder="1" applyAlignment="1">
      <alignment horizontal="center" vertical="center" wrapText="1"/>
    </xf>
    <xf numFmtId="0" fontId="47" fillId="0" borderId="27" xfId="169" applyFont="1" applyBorder="1" applyAlignment="1">
      <alignment horizontal="center" vertical="center" wrapText="1"/>
    </xf>
  </cellXfs>
  <cellStyles count="804">
    <cellStyle name="20% - Accent1" xfId="20" builtinId="30" customBuiltin="1"/>
    <cellStyle name="20% - Accent1 10" xfId="172"/>
    <cellStyle name="20% - Accent1 10 2" xfId="329"/>
    <cellStyle name="20% - Accent1 10 2 2" xfId="637"/>
    <cellStyle name="20% - Accent1 10 3" xfId="483"/>
    <cellStyle name="20% - Accent1 11" xfId="187"/>
    <cellStyle name="20% - Accent1 11 2" xfId="498"/>
    <cellStyle name="20% - Accent1 12" xfId="344"/>
    <cellStyle name="20% - Accent1 13" xfId="651"/>
    <cellStyle name="20% - Accent1 14" xfId="666"/>
    <cellStyle name="20% - Accent1 15" xfId="680"/>
    <cellStyle name="20% - Accent1 16" xfId="694"/>
    <cellStyle name="20% - Accent1 17" xfId="708"/>
    <cellStyle name="20% - Accent1 18" xfId="722"/>
    <cellStyle name="20% - Accent1 19" xfId="736"/>
    <cellStyle name="20% - Accent1 2" xfId="45"/>
    <cellStyle name="20% - Accent1 2 2" xfId="141"/>
    <cellStyle name="20% - Accent1 2 2 2" xfId="299"/>
    <cellStyle name="20% - Accent1 2 2 2 2" xfId="607"/>
    <cellStyle name="20% - Accent1 2 2 3" xfId="453"/>
    <cellStyle name="20% - Accent1 2 3" xfId="203"/>
    <cellStyle name="20% - Accent1 2 3 2" xfId="511"/>
    <cellStyle name="20% - Accent1 2 4" xfId="357"/>
    <cellStyle name="20% - Accent1 20" xfId="750"/>
    <cellStyle name="20% - Accent1 21" xfId="764"/>
    <cellStyle name="20% - Accent1 22" xfId="778"/>
    <cellStyle name="20% - Accent1 23" xfId="792"/>
    <cellStyle name="20% - Accent1 3" xfId="58"/>
    <cellStyle name="20% - Accent1 3 2" xfId="216"/>
    <cellStyle name="20% - Accent1 3 2 2" xfId="524"/>
    <cellStyle name="20% - Accent1 3 3" xfId="370"/>
    <cellStyle name="20% - Accent1 4" xfId="72"/>
    <cellStyle name="20% - Accent1 4 2" xfId="230"/>
    <cellStyle name="20% - Accent1 4 2 2" xfId="538"/>
    <cellStyle name="20% - Accent1 4 3" xfId="384"/>
    <cellStyle name="20% - Accent1 5" xfId="87"/>
    <cellStyle name="20% - Accent1 5 2" xfId="245"/>
    <cellStyle name="20% - Accent1 5 2 2" xfId="553"/>
    <cellStyle name="20% - Accent1 5 3" xfId="399"/>
    <cellStyle name="20% - Accent1 6" xfId="101"/>
    <cellStyle name="20% - Accent1 6 2" xfId="259"/>
    <cellStyle name="20% - Accent1 6 2 2" xfId="567"/>
    <cellStyle name="20% - Accent1 6 3" xfId="413"/>
    <cellStyle name="20% - Accent1 7" xfId="115"/>
    <cellStyle name="20% - Accent1 7 2" xfId="273"/>
    <cellStyle name="20% - Accent1 7 2 2" xfId="581"/>
    <cellStyle name="20% - Accent1 7 3" xfId="427"/>
    <cellStyle name="20% - Accent1 8" xfId="128"/>
    <cellStyle name="20% - Accent1 8 2" xfId="286"/>
    <cellStyle name="20% - Accent1 8 2 2" xfId="594"/>
    <cellStyle name="20% - Accent1 8 3" xfId="440"/>
    <cellStyle name="20% - Accent1 9" xfId="156"/>
    <cellStyle name="20% - Accent1 9 2" xfId="314"/>
    <cellStyle name="20% - Accent1 9 2 2" xfId="622"/>
    <cellStyle name="20% - Accent1 9 3" xfId="468"/>
    <cellStyle name="20% - Accent2" xfId="24" builtinId="34" customBuiltin="1"/>
    <cellStyle name="20% - Accent2 10" xfId="174"/>
    <cellStyle name="20% - Accent2 10 2" xfId="331"/>
    <cellStyle name="20% - Accent2 10 2 2" xfId="639"/>
    <cellStyle name="20% - Accent2 10 3" xfId="485"/>
    <cellStyle name="20% - Accent2 11" xfId="189"/>
    <cellStyle name="20% - Accent2 11 2" xfId="500"/>
    <cellStyle name="20% - Accent2 12" xfId="346"/>
    <cellStyle name="20% - Accent2 13" xfId="653"/>
    <cellStyle name="20% - Accent2 14" xfId="668"/>
    <cellStyle name="20% - Accent2 15" xfId="682"/>
    <cellStyle name="20% - Accent2 16" xfId="696"/>
    <cellStyle name="20% - Accent2 17" xfId="710"/>
    <cellStyle name="20% - Accent2 18" xfId="724"/>
    <cellStyle name="20% - Accent2 19" xfId="738"/>
    <cellStyle name="20% - Accent2 2" xfId="47"/>
    <cellStyle name="20% - Accent2 2 2" xfId="143"/>
    <cellStyle name="20% - Accent2 2 2 2" xfId="301"/>
    <cellStyle name="20% - Accent2 2 2 2 2" xfId="609"/>
    <cellStyle name="20% - Accent2 2 2 3" xfId="455"/>
    <cellStyle name="20% - Accent2 2 3" xfId="205"/>
    <cellStyle name="20% - Accent2 2 3 2" xfId="513"/>
    <cellStyle name="20% - Accent2 2 4" xfId="359"/>
    <cellStyle name="20% - Accent2 20" xfId="752"/>
    <cellStyle name="20% - Accent2 21" xfId="766"/>
    <cellStyle name="20% - Accent2 22" xfId="780"/>
    <cellStyle name="20% - Accent2 23" xfId="794"/>
    <cellStyle name="20% - Accent2 3" xfId="60"/>
    <cellStyle name="20% - Accent2 3 2" xfId="218"/>
    <cellStyle name="20% - Accent2 3 2 2" xfId="526"/>
    <cellStyle name="20% - Accent2 3 3" xfId="372"/>
    <cellStyle name="20% - Accent2 4" xfId="74"/>
    <cellStyle name="20% - Accent2 4 2" xfId="232"/>
    <cellStyle name="20% - Accent2 4 2 2" xfId="540"/>
    <cellStyle name="20% - Accent2 4 3" xfId="386"/>
    <cellStyle name="20% - Accent2 5" xfId="89"/>
    <cellStyle name="20% - Accent2 5 2" xfId="247"/>
    <cellStyle name="20% - Accent2 5 2 2" xfId="555"/>
    <cellStyle name="20% - Accent2 5 3" xfId="401"/>
    <cellStyle name="20% - Accent2 6" xfId="103"/>
    <cellStyle name="20% - Accent2 6 2" xfId="261"/>
    <cellStyle name="20% - Accent2 6 2 2" xfId="569"/>
    <cellStyle name="20% - Accent2 6 3" xfId="415"/>
    <cellStyle name="20% - Accent2 7" xfId="117"/>
    <cellStyle name="20% - Accent2 7 2" xfId="275"/>
    <cellStyle name="20% - Accent2 7 2 2" xfId="583"/>
    <cellStyle name="20% - Accent2 7 3" xfId="429"/>
    <cellStyle name="20% - Accent2 8" xfId="130"/>
    <cellStyle name="20% - Accent2 8 2" xfId="288"/>
    <cellStyle name="20% - Accent2 8 2 2" xfId="596"/>
    <cellStyle name="20% - Accent2 8 3" xfId="442"/>
    <cellStyle name="20% - Accent2 9" xfId="158"/>
    <cellStyle name="20% - Accent2 9 2" xfId="316"/>
    <cellStyle name="20% - Accent2 9 2 2" xfId="624"/>
    <cellStyle name="20% - Accent2 9 3" xfId="470"/>
    <cellStyle name="20% - Accent3" xfId="28" builtinId="38" customBuiltin="1"/>
    <cellStyle name="20% - Accent3 10" xfId="176"/>
    <cellStyle name="20% - Accent3 10 2" xfId="333"/>
    <cellStyle name="20% - Accent3 10 2 2" xfId="641"/>
    <cellStyle name="20% - Accent3 10 3" xfId="487"/>
    <cellStyle name="20% - Accent3 11" xfId="191"/>
    <cellStyle name="20% - Accent3 11 2" xfId="502"/>
    <cellStyle name="20% - Accent3 12" xfId="348"/>
    <cellStyle name="20% - Accent3 13" xfId="655"/>
    <cellStyle name="20% - Accent3 14" xfId="670"/>
    <cellStyle name="20% - Accent3 15" xfId="684"/>
    <cellStyle name="20% - Accent3 16" xfId="698"/>
    <cellStyle name="20% - Accent3 17" xfId="712"/>
    <cellStyle name="20% - Accent3 18" xfId="726"/>
    <cellStyle name="20% - Accent3 19" xfId="740"/>
    <cellStyle name="20% - Accent3 2" xfId="49"/>
    <cellStyle name="20% - Accent3 2 2" xfId="145"/>
    <cellStyle name="20% - Accent3 2 2 2" xfId="303"/>
    <cellStyle name="20% - Accent3 2 2 2 2" xfId="611"/>
    <cellStyle name="20% - Accent3 2 2 3" xfId="457"/>
    <cellStyle name="20% - Accent3 2 3" xfId="207"/>
    <cellStyle name="20% - Accent3 2 3 2" xfId="515"/>
    <cellStyle name="20% - Accent3 2 4" xfId="361"/>
    <cellStyle name="20% - Accent3 20" xfId="754"/>
    <cellStyle name="20% - Accent3 21" xfId="768"/>
    <cellStyle name="20% - Accent3 22" xfId="782"/>
    <cellStyle name="20% - Accent3 23" xfId="796"/>
    <cellStyle name="20% - Accent3 3" xfId="62"/>
    <cellStyle name="20% - Accent3 3 2" xfId="220"/>
    <cellStyle name="20% - Accent3 3 2 2" xfId="528"/>
    <cellStyle name="20% - Accent3 3 3" xfId="374"/>
    <cellStyle name="20% - Accent3 4" xfId="76"/>
    <cellStyle name="20% - Accent3 4 2" xfId="234"/>
    <cellStyle name="20% - Accent3 4 2 2" xfId="542"/>
    <cellStyle name="20% - Accent3 4 3" xfId="388"/>
    <cellStyle name="20% - Accent3 5" xfId="91"/>
    <cellStyle name="20% - Accent3 5 2" xfId="249"/>
    <cellStyle name="20% - Accent3 5 2 2" xfId="557"/>
    <cellStyle name="20% - Accent3 5 3" xfId="403"/>
    <cellStyle name="20% - Accent3 6" xfId="105"/>
    <cellStyle name="20% - Accent3 6 2" xfId="263"/>
    <cellStyle name="20% - Accent3 6 2 2" xfId="571"/>
    <cellStyle name="20% - Accent3 6 3" xfId="417"/>
    <cellStyle name="20% - Accent3 7" xfId="119"/>
    <cellStyle name="20% - Accent3 7 2" xfId="277"/>
    <cellStyle name="20% - Accent3 7 2 2" xfId="585"/>
    <cellStyle name="20% - Accent3 7 3" xfId="431"/>
    <cellStyle name="20% - Accent3 8" xfId="132"/>
    <cellStyle name="20% - Accent3 8 2" xfId="290"/>
    <cellStyle name="20% - Accent3 8 2 2" xfId="598"/>
    <cellStyle name="20% - Accent3 8 3" xfId="444"/>
    <cellStyle name="20% - Accent3 9" xfId="160"/>
    <cellStyle name="20% - Accent3 9 2" xfId="318"/>
    <cellStyle name="20% - Accent3 9 2 2" xfId="626"/>
    <cellStyle name="20% - Accent3 9 3" xfId="472"/>
    <cellStyle name="20% - Accent4" xfId="32" builtinId="42" customBuiltin="1"/>
    <cellStyle name="20% - Accent4 10" xfId="178"/>
    <cellStyle name="20% - Accent4 10 2" xfId="335"/>
    <cellStyle name="20% - Accent4 10 2 2" xfId="643"/>
    <cellStyle name="20% - Accent4 10 3" xfId="489"/>
    <cellStyle name="20% - Accent4 11" xfId="193"/>
    <cellStyle name="20% - Accent4 11 2" xfId="504"/>
    <cellStyle name="20% - Accent4 12" xfId="350"/>
    <cellStyle name="20% - Accent4 13" xfId="657"/>
    <cellStyle name="20% - Accent4 14" xfId="672"/>
    <cellStyle name="20% - Accent4 15" xfId="686"/>
    <cellStyle name="20% - Accent4 16" xfId="700"/>
    <cellStyle name="20% - Accent4 17" xfId="714"/>
    <cellStyle name="20% - Accent4 18" xfId="728"/>
    <cellStyle name="20% - Accent4 19" xfId="742"/>
    <cellStyle name="20% - Accent4 2" xfId="51"/>
    <cellStyle name="20% - Accent4 2 2" xfId="147"/>
    <cellStyle name="20% - Accent4 2 2 2" xfId="305"/>
    <cellStyle name="20% - Accent4 2 2 2 2" xfId="613"/>
    <cellStyle name="20% - Accent4 2 2 3" xfId="459"/>
    <cellStyle name="20% - Accent4 2 3" xfId="209"/>
    <cellStyle name="20% - Accent4 2 3 2" xfId="517"/>
    <cellStyle name="20% - Accent4 2 4" xfId="363"/>
    <cellStyle name="20% - Accent4 20" xfId="756"/>
    <cellStyle name="20% - Accent4 21" xfId="770"/>
    <cellStyle name="20% - Accent4 22" xfId="784"/>
    <cellStyle name="20% - Accent4 23" xfId="798"/>
    <cellStyle name="20% - Accent4 3" xfId="64"/>
    <cellStyle name="20% - Accent4 3 2" xfId="222"/>
    <cellStyle name="20% - Accent4 3 2 2" xfId="530"/>
    <cellStyle name="20% - Accent4 3 3" xfId="376"/>
    <cellStyle name="20% - Accent4 4" xfId="78"/>
    <cellStyle name="20% - Accent4 4 2" xfId="236"/>
    <cellStyle name="20% - Accent4 4 2 2" xfId="544"/>
    <cellStyle name="20% - Accent4 4 3" xfId="390"/>
    <cellStyle name="20% - Accent4 5" xfId="93"/>
    <cellStyle name="20% - Accent4 5 2" xfId="251"/>
    <cellStyle name="20% - Accent4 5 2 2" xfId="559"/>
    <cellStyle name="20% - Accent4 5 3" xfId="405"/>
    <cellStyle name="20% - Accent4 6" xfId="107"/>
    <cellStyle name="20% - Accent4 6 2" xfId="265"/>
    <cellStyle name="20% - Accent4 6 2 2" xfId="573"/>
    <cellStyle name="20% - Accent4 6 3" xfId="419"/>
    <cellStyle name="20% - Accent4 7" xfId="121"/>
    <cellStyle name="20% - Accent4 7 2" xfId="279"/>
    <cellStyle name="20% - Accent4 7 2 2" xfId="587"/>
    <cellStyle name="20% - Accent4 7 3" xfId="433"/>
    <cellStyle name="20% - Accent4 8" xfId="134"/>
    <cellStyle name="20% - Accent4 8 2" xfId="292"/>
    <cellStyle name="20% - Accent4 8 2 2" xfId="600"/>
    <cellStyle name="20% - Accent4 8 3" xfId="446"/>
    <cellStyle name="20% - Accent4 9" xfId="162"/>
    <cellStyle name="20% - Accent4 9 2" xfId="320"/>
    <cellStyle name="20% - Accent4 9 2 2" xfId="628"/>
    <cellStyle name="20% - Accent4 9 3" xfId="474"/>
    <cellStyle name="20% - Accent5" xfId="36" builtinId="46" customBuiltin="1"/>
    <cellStyle name="20% - Accent5 10" xfId="180"/>
    <cellStyle name="20% - Accent5 10 2" xfId="337"/>
    <cellStyle name="20% - Accent5 10 2 2" xfId="645"/>
    <cellStyle name="20% - Accent5 10 3" xfId="491"/>
    <cellStyle name="20% - Accent5 11" xfId="195"/>
    <cellStyle name="20% - Accent5 11 2" xfId="506"/>
    <cellStyle name="20% - Accent5 12" xfId="352"/>
    <cellStyle name="20% - Accent5 13" xfId="659"/>
    <cellStyle name="20% - Accent5 14" xfId="674"/>
    <cellStyle name="20% - Accent5 15" xfId="688"/>
    <cellStyle name="20% - Accent5 16" xfId="702"/>
    <cellStyle name="20% - Accent5 17" xfId="716"/>
    <cellStyle name="20% - Accent5 18" xfId="730"/>
    <cellStyle name="20% - Accent5 19" xfId="744"/>
    <cellStyle name="20% - Accent5 2" xfId="53"/>
    <cellStyle name="20% - Accent5 2 2" xfId="149"/>
    <cellStyle name="20% - Accent5 2 2 2" xfId="307"/>
    <cellStyle name="20% - Accent5 2 2 2 2" xfId="615"/>
    <cellStyle name="20% - Accent5 2 2 3" xfId="461"/>
    <cellStyle name="20% - Accent5 2 3" xfId="211"/>
    <cellStyle name="20% - Accent5 2 3 2" xfId="519"/>
    <cellStyle name="20% - Accent5 2 4" xfId="365"/>
    <cellStyle name="20% - Accent5 20" xfId="758"/>
    <cellStyle name="20% - Accent5 21" xfId="772"/>
    <cellStyle name="20% - Accent5 22" xfId="786"/>
    <cellStyle name="20% - Accent5 23" xfId="800"/>
    <cellStyle name="20% - Accent5 3" xfId="66"/>
    <cellStyle name="20% - Accent5 3 2" xfId="224"/>
    <cellStyle name="20% - Accent5 3 2 2" xfId="532"/>
    <cellStyle name="20% - Accent5 3 3" xfId="378"/>
    <cellStyle name="20% - Accent5 4" xfId="80"/>
    <cellStyle name="20% - Accent5 4 2" xfId="238"/>
    <cellStyle name="20% - Accent5 4 2 2" xfId="546"/>
    <cellStyle name="20% - Accent5 4 3" xfId="392"/>
    <cellStyle name="20% - Accent5 5" xfId="95"/>
    <cellStyle name="20% - Accent5 5 2" xfId="253"/>
    <cellStyle name="20% - Accent5 5 2 2" xfId="561"/>
    <cellStyle name="20% - Accent5 5 3" xfId="407"/>
    <cellStyle name="20% - Accent5 6" xfId="109"/>
    <cellStyle name="20% - Accent5 6 2" xfId="267"/>
    <cellStyle name="20% - Accent5 6 2 2" xfId="575"/>
    <cellStyle name="20% - Accent5 6 3" xfId="421"/>
    <cellStyle name="20% - Accent5 7" xfId="123"/>
    <cellStyle name="20% - Accent5 7 2" xfId="281"/>
    <cellStyle name="20% - Accent5 7 2 2" xfId="589"/>
    <cellStyle name="20% - Accent5 7 3" xfId="435"/>
    <cellStyle name="20% - Accent5 8" xfId="136"/>
    <cellStyle name="20% - Accent5 8 2" xfId="294"/>
    <cellStyle name="20% - Accent5 8 2 2" xfId="602"/>
    <cellStyle name="20% - Accent5 8 3" xfId="448"/>
    <cellStyle name="20% - Accent5 9" xfId="164"/>
    <cellStyle name="20% - Accent5 9 2" xfId="322"/>
    <cellStyle name="20% - Accent5 9 2 2" xfId="630"/>
    <cellStyle name="20% - Accent5 9 3" xfId="476"/>
    <cellStyle name="20% - Accent6" xfId="40" builtinId="50" customBuiltin="1"/>
    <cellStyle name="20% - Accent6 10" xfId="182"/>
    <cellStyle name="20% - Accent6 10 2" xfId="339"/>
    <cellStyle name="20% - Accent6 10 2 2" xfId="647"/>
    <cellStyle name="20% - Accent6 10 3" xfId="493"/>
    <cellStyle name="20% - Accent6 11" xfId="197"/>
    <cellStyle name="20% - Accent6 11 2" xfId="508"/>
    <cellStyle name="20% - Accent6 12" xfId="354"/>
    <cellStyle name="20% - Accent6 13" xfId="661"/>
    <cellStyle name="20% - Accent6 14" xfId="676"/>
    <cellStyle name="20% - Accent6 15" xfId="690"/>
    <cellStyle name="20% - Accent6 16" xfId="704"/>
    <cellStyle name="20% - Accent6 17" xfId="718"/>
    <cellStyle name="20% - Accent6 18" xfId="732"/>
    <cellStyle name="20% - Accent6 19" xfId="746"/>
    <cellStyle name="20% - Accent6 2" xfId="55"/>
    <cellStyle name="20% - Accent6 2 2" xfId="151"/>
    <cellStyle name="20% - Accent6 2 2 2" xfId="309"/>
    <cellStyle name="20% - Accent6 2 2 2 2" xfId="617"/>
    <cellStyle name="20% - Accent6 2 2 3" xfId="463"/>
    <cellStyle name="20% - Accent6 2 3" xfId="213"/>
    <cellStyle name="20% - Accent6 2 3 2" xfId="521"/>
    <cellStyle name="20% - Accent6 2 4" xfId="367"/>
    <cellStyle name="20% - Accent6 20" xfId="760"/>
    <cellStyle name="20% - Accent6 21" xfId="774"/>
    <cellStyle name="20% - Accent6 22" xfId="788"/>
    <cellStyle name="20% - Accent6 23" xfId="802"/>
    <cellStyle name="20% - Accent6 3" xfId="68"/>
    <cellStyle name="20% - Accent6 3 2" xfId="226"/>
    <cellStyle name="20% - Accent6 3 2 2" xfId="534"/>
    <cellStyle name="20% - Accent6 3 3" xfId="380"/>
    <cellStyle name="20% - Accent6 4" xfId="82"/>
    <cellStyle name="20% - Accent6 4 2" xfId="240"/>
    <cellStyle name="20% - Accent6 4 2 2" xfId="548"/>
    <cellStyle name="20% - Accent6 4 3" xfId="394"/>
    <cellStyle name="20% - Accent6 5" xfId="97"/>
    <cellStyle name="20% - Accent6 5 2" xfId="255"/>
    <cellStyle name="20% - Accent6 5 2 2" xfId="563"/>
    <cellStyle name="20% - Accent6 5 3" xfId="409"/>
    <cellStyle name="20% - Accent6 6" xfId="111"/>
    <cellStyle name="20% - Accent6 6 2" xfId="269"/>
    <cellStyle name="20% - Accent6 6 2 2" xfId="577"/>
    <cellStyle name="20% - Accent6 6 3" xfId="423"/>
    <cellStyle name="20% - Accent6 7" xfId="125"/>
    <cellStyle name="20% - Accent6 7 2" xfId="283"/>
    <cellStyle name="20% - Accent6 7 2 2" xfId="591"/>
    <cellStyle name="20% - Accent6 7 3" xfId="437"/>
    <cellStyle name="20% - Accent6 8" xfId="138"/>
    <cellStyle name="20% - Accent6 8 2" xfId="296"/>
    <cellStyle name="20% - Accent6 8 2 2" xfId="604"/>
    <cellStyle name="20% - Accent6 8 3" xfId="450"/>
    <cellStyle name="20% - Accent6 9" xfId="166"/>
    <cellStyle name="20% - Accent6 9 2" xfId="324"/>
    <cellStyle name="20% - Accent6 9 2 2" xfId="632"/>
    <cellStyle name="20% - Accent6 9 3" xfId="478"/>
    <cellStyle name="40% - Accent1" xfId="21" builtinId="31" customBuiltin="1"/>
    <cellStyle name="40% - Accent1 10" xfId="173"/>
    <cellStyle name="40% - Accent1 10 2" xfId="330"/>
    <cellStyle name="40% - Accent1 10 2 2" xfId="638"/>
    <cellStyle name="40% - Accent1 10 3" xfId="484"/>
    <cellStyle name="40% - Accent1 11" xfId="188"/>
    <cellStyle name="40% - Accent1 11 2" xfId="499"/>
    <cellStyle name="40% - Accent1 12" xfId="345"/>
    <cellStyle name="40% - Accent1 13" xfId="652"/>
    <cellStyle name="40% - Accent1 14" xfId="667"/>
    <cellStyle name="40% - Accent1 15" xfId="681"/>
    <cellStyle name="40% - Accent1 16" xfId="695"/>
    <cellStyle name="40% - Accent1 17" xfId="709"/>
    <cellStyle name="40% - Accent1 18" xfId="723"/>
    <cellStyle name="40% - Accent1 19" xfId="737"/>
    <cellStyle name="40% - Accent1 2" xfId="46"/>
    <cellStyle name="40% - Accent1 2 2" xfId="142"/>
    <cellStyle name="40% - Accent1 2 2 2" xfId="300"/>
    <cellStyle name="40% - Accent1 2 2 2 2" xfId="608"/>
    <cellStyle name="40% - Accent1 2 2 3" xfId="454"/>
    <cellStyle name="40% - Accent1 2 3" xfId="204"/>
    <cellStyle name="40% - Accent1 2 3 2" xfId="512"/>
    <cellStyle name="40% - Accent1 2 4" xfId="358"/>
    <cellStyle name="40% - Accent1 20" xfId="751"/>
    <cellStyle name="40% - Accent1 21" xfId="765"/>
    <cellStyle name="40% - Accent1 22" xfId="779"/>
    <cellStyle name="40% - Accent1 23" xfId="793"/>
    <cellStyle name="40% - Accent1 3" xfId="59"/>
    <cellStyle name="40% - Accent1 3 2" xfId="217"/>
    <cellStyle name="40% - Accent1 3 2 2" xfId="525"/>
    <cellStyle name="40% - Accent1 3 3" xfId="371"/>
    <cellStyle name="40% - Accent1 4" xfId="73"/>
    <cellStyle name="40% - Accent1 4 2" xfId="231"/>
    <cellStyle name="40% - Accent1 4 2 2" xfId="539"/>
    <cellStyle name="40% - Accent1 4 3" xfId="385"/>
    <cellStyle name="40% - Accent1 5" xfId="88"/>
    <cellStyle name="40% - Accent1 5 2" xfId="246"/>
    <cellStyle name="40% - Accent1 5 2 2" xfId="554"/>
    <cellStyle name="40% - Accent1 5 3" xfId="400"/>
    <cellStyle name="40% - Accent1 6" xfId="102"/>
    <cellStyle name="40% - Accent1 6 2" xfId="260"/>
    <cellStyle name="40% - Accent1 6 2 2" xfId="568"/>
    <cellStyle name="40% - Accent1 6 3" xfId="414"/>
    <cellStyle name="40% - Accent1 7" xfId="116"/>
    <cellStyle name="40% - Accent1 7 2" xfId="274"/>
    <cellStyle name="40% - Accent1 7 2 2" xfId="582"/>
    <cellStyle name="40% - Accent1 7 3" xfId="428"/>
    <cellStyle name="40% - Accent1 8" xfId="129"/>
    <cellStyle name="40% - Accent1 8 2" xfId="287"/>
    <cellStyle name="40% - Accent1 8 2 2" xfId="595"/>
    <cellStyle name="40% - Accent1 8 3" xfId="441"/>
    <cellStyle name="40% - Accent1 9" xfId="157"/>
    <cellStyle name="40% - Accent1 9 2" xfId="315"/>
    <cellStyle name="40% - Accent1 9 2 2" xfId="623"/>
    <cellStyle name="40% - Accent1 9 3" xfId="469"/>
    <cellStyle name="40% - Accent2" xfId="25" builtinId="35" customBuiltin="1"/>
    <cellStyle name="40% - Accent2 10" xfId="175"/>
    <cellStyle name="40% - Accent2 10 2" xfId="332"/>
    <cellStyle name="40% - Accent2 10 2 2" xfId="640"/>
    <cellStyle name="40% - Accent2 10 3" xfId="486"/>
    <cellStyle name="40% - Accent2 11" xfId="190"/>
    <cellStyle name="40% - Accent2 11 2" xfId="501"/>
    <cellStyle name="40% - Accent2 12" xfId="347"/>
    <cellStyle name="40% - Accent2 13" xfId="654"/>
    <cellStyle name="40% - Accent2 14" xfId="669"/>
    <cellStyle name="40% - Accent2 15" xfId="683"/>
    <cellStyle name="40% - Accent2 16" xfId="697"/>
    <cellStyle name="40% - Accent2 17" xfId="711"/>
    <cellStyle name="40% - Accent2 18" xfId="725"/>
    <cellStyle name="40% - Accent2 19" xfId="739"/>
    <cellStyle name="40% - Accent2 2" xfId="48"/>
    <cellStyle name="40% - Accent2 2 2" xfId="144"/>
    <cellStyle name="40% - Accent2 2 2 2" xfId="302"/>
    <cellStyle name="40% - Accent2 2 2 2 2" xfId="610"/>
    <cellStyle name="40% - Accent2 2 2 3" xfId="456"/>
    <cellStyle name="40% - Accent2 2 3" xfId="206"/>
    <cellStyle name="40% - Accent2 2 3 2" xfId="514"/>
    <cellStyle name="40% - Accent2 2 4" xfId="360"/>
    <cellStyle name="40% - Accent2 20" xfId="753"/>
    <cellStyle name="40% - Accent2 21" xfId="767"/>
    <cellStyle name="40% - Accent2 22" xfId="781"/>
    <cellStyle name="40% - Accent2 23" xfId="795"/>
    <cellStyle name="40% - Accent2 3" xfId="61"/>
    <cellStyle name="40% - Accent2 3 2" xfId="219"/>
    <cellStyle name="40% - Accent2 3 2 2" xfId="527"/>
    <cellStyle name="40% - Accent2 3 3" xfId="373"/>
    <cellStyle name="40% - Accent2 4" xfId="75"/>
    <cellStyle name="40% - Accent2 4 2" xfId="233"/>
    <cellStyle name="40% - Accent2 4 2 2" xfId="541"/>
    <cellStyle name="40% - Accent2 4 3" xfId="387"/>
    <cellStyle name="40% - Accent2 5" xfId="90"/>
    <cellStyle name="40% - Accent2 5 2" xfId="248"/>
    <cellStyle name="40% - Accent2 5 2 2" xfId="556"/>
    <cellStyle name="40% - Accent2 5 3" xfId="402"/>
    <cellStyle name="40% - Accent2 6" xfId="104"/>
    <cellStyle name="40% - Accent2 6 2" xfId="262"/>
    <cellStyle name="40% - Accent2 6 2 2" xfId="570"/>
    <cellStyle name="40% - Accent2 6 3" xfId="416"/>
    <cellStyle name="40% - Accent2 7" xfId="118"/>
    <cellStyle name="40% - Accent2 7 2" xfId="276"/>
    <cellStyle name="40% - Accent2 7 2 2" xfId="584"/>
    <cellStyle name="40% - Accent2 7 3" xfId="430"/>
    <cellStyle name="40% - Accent2 8" xfId="131"/>
    <cellStyle name="40% - Accent2 8 2" xfId="289"/>
    <cellStyle name="40% - Accent2 8 2 2" xfId="597"/>
    <cellStyle name="40% - Accent2 8 3" xfId="443"/>
    <cellStyle name="40% - Accent2 9" xfId="159"/>
    <cellStyle name="40% - Accent2 9 2" xfId="317"/>
    <cellStyle name="40% - Accent2 9 2 2" xfId="625"/>
    <cellStyle name="40% - Accent2 9 3" xfId="471"/>
    <cellStyle name="40% - Accent3" xfId="29" builtinId="39" customBuiltin="1"/>
    <cellStyle name="40% - Accent3 10" xfId="177"/>
    <cellStyle name="40% - Accent3 10 2" xfId="334"/>
    <cellStyle name="40% - Accent3 10 2 2" xfId="642"/>
    <cellStyle name="40% - Accent3 10 3" xfId="488"/>
    <cellStyle name="40% - Accent3 11" xfId="192"/>
    <cellStyle name="40% - Accent3 11 2" xfId="503"/>
    <cellStyle name="40% - Accent3 12" xfId="349"/>
    <cellStyle name="40% - Accent3 13" xfId="656"/>
    <cellStyle name="40% - Accent3 14" xfId="671"/>
    <cellStyle name="40% - Accent3 15" xfId="685"/>
    <cellStyle name="40% - Accent3 16" xfId="699"/>
    <cellStyle name="40% - Accent3 17" xfId="713"/>
    <cellStyle name="40% - Accent3 18" xfId="727"/>
    <cellStyle name="40% - Accent3 19" xfId="741"/>
    <cellStyle name="40% - Accent3 2" xfId="50"/>
    <cellStyle name="40% - Accent3 2 2" xfId="146"/>
    <cellStyle name="40% - Accent3 2 2 2" xfId="304"/>
    <cellStyle name="40% - Accent3 2 2 2 2" xfId="612"/>
    <cellStyle name="40% - Accent3 2 2 3" xfId="458"/>
    <cellStyle name="40% - Accent3 2 3" xfId="208"/>
    <cellStyle name="40% - Accent3 2 3 2" xfId="516"/>
    <cellStyle name="40% - Accent3 2 4" xfId="362"/>
    <cellStyle name="40% - Accent3 20" xfId="755"/>
    <cellStyle name="40% - Accent3 21" xfId="769"/>
    <cellStyle name="40% - Accent3 22" xfId="783"/>
    <cellStyle name="40% - Accent3 23" xfId="797"/>
    <cellStyle name="40% - Accent3 3" xfId="63"/>
    <cellStyle name="40% - Accent3 3 2" xfId="221"/>
    <cellStyle name="40% - Accent3 3 2 2" xfId="529"/>
    <cellStyle name="40% - Accent3 3 3" xfId="375"/>
    <cellStyle name="40% - Accent3 4" xfId="77"/>
    <cellStyle name="40% - Accent3 4 2" xfId="235"/>
    <cellStyle name="40% - Accent3 4 2 2" xfId="543"/>
    <cellStyle name="40% - Accent3 4 3" xfId="389"/>
    <cellStyle name="40% - Accent3 5" xfId="92"/>
    <cellStyle name="40% - Accent3 5 2" xfId="250"/>
    <cellStyle name="40% - Accent3 5 2 2" xfId="558"/>
    <cellStyle name="40% - Accent3 5 3" xfId="404"/>
    <cellStyle name="40% - Accent3 6" xfId="106"/>
    <cellStyle name="40% - Accent3 6 2" xfId="264"/>
    <cellStyle name="40% - Accent3 6 2 2" xfId="572"/>
    <cellStyle name="40% - Accent3 6 3" xfId="418"/>
    <cellStyle name="40% - Accent3 7" xfId="120"/>
    <cellStyle name="40% - Accent3 7 2" xfId="278"/>
    <cellStyle name="40% - Accent3 7 2 2" xfId="586"/>
    <cellStyle name="40% - Accent3 7 3" xfId="432"/>
    <cellStyle name="40% - Accent3 8" xfId="133"/>
    <cellStyle name="40% - Accent3 8 2" xfId="291"/>
    <cellStyle name="40% - Accent3 8 2 2" xfId="599"/>
    <cellStyle name="40% - Accent3 8 3" xfId="445"/>
    <cellStyle name="40% - Accent3 9" xfId="161"/>
    <cellStyle name="40% - Accent3 9 2" xfId="319"/>
    <cellStyle name="40% - Accent3 9 2 2" xfId="627"/>
    <cellStyle name="40% - Accent3 9 3" xfId="473"/>
    <cellStyle name="40% - Accent4" xfId="33" builtinId="43" customBuiltin="1"/>
    <cellStyle name="40% - Accent4 10" xfId="179"/>
    <cellStyle name="40% - Accent4 10 2" xfId="336"/>
    <cellStyle name="40% - Accent4 10 2 2" xfId="644"/>
    <cellStyle name="40% - Accent4 10 3" xfId="490"/>
    <cellStyle name="40% - Accent4 11" xfId="194"/>
    <cellStyle name="40% - Accent4 11 2" xfId="505"/>
    <cellStyle name="40% - Accent4 12" xfId="351"/>
    <cellStyle name="40% - Accent4 13" xfId="658"/>
    <cellStyle name="40% - Accent4 14" xfId="673"/>
    <cellStyle name="40% - Accent4 15" xfId="687"/>
    <cellStyle name="40% - Accent4 16" xfId="701"/>
    <cellStyle name="40% - Accent4 17" xfId="715"/>
    <cellStyle name="40% - Accent4 18" xfId="729"/>
    <cellStyle name="40% - Accent4 19" xfId="743"/>
    <cellStyle name="40% - Accent4 2" xfId="52"/>
    <cellStyle name="40% - Accent4 2 2" xfId="148"/>
    <cellStyle name="40% - Accent4 2 2 2" xfId="306"/>
    <cellStyle name="40% - Accent4 2 2 2 2" xfId="614"/>
    <cellStyle name="40% - Accent4 2 2 3" xfId="460"/>
    <cellStyle name="40% - Accent4 2 3" xfId="210"/>
    <cellStyle name="40% - Accent4 2 3 2" xfId="518"/>
    <cellStyle name="40% - Accent4 2 4" xfId="364"/>
    <cellStyle name="40% - Accent4 20" xfId="757"/>
    <cellStyle name="40% - Accent4 21" xfId="771"/>
    <cellStyle name="40% - Accent4 22" xfId="785"/>
    <cellStyle name="40% - Accent4 23" xfId="799"/>
    <cellStyle name="40% - Accent4 3" xfId="65"/>
    <cellStyle name="40% - Accent4 3 2" xfId="223"/>
    <cellStyle name="40% - Accent4 3 2 2" xfId="531"/>
    <cellStyle name="40% - Accent4 3 3" xfId="377"/>
    <cellStyle name="40% - Accent4 4" xfId="79"/>
    <cellStyle name="40% - Accent4 4 2" xfId="237"/>
    <cellStyle name="40% - Accent4 4 2 2" xfId="545"/>
    <cellStyle name="40% - Accent4 4 3" xfId="391"/>
    <cellStyle name="40% - Accent4 5" xfId="94"/>
    <cellStyle name="40% - Accent4 5 2" xfId="252"/>
    <cellStyle name="40% - Accent4 5 2 2" xfId="560"/>
    <cellStyle name="40% - Accent4 5 3" xfId="406"/>
    <cellStyle name="40% - Accent4 6" xfId="108"/>
    <cellStyle name="40% - Accent4 6 2" xfId="266"/>
    <cellStyle name="40% - Accent4 6 2 2" xfId="574"/>
    <cellStyle name="40% - Accent4 6 3" xfId="420"/>
    <cellStyle name="40% - Accent4 7" xfId="122"/>
    <cellStyle name="40% - Accent4 7 2" xfId="280"/>
    <cellStyle name="40% - Accent4 7 2 2" xfId="588"/>
    <cellStyle name="40% - Accent4 7 3" xfId="434"/>
    <cellStyle name="40% - Accent4 8" xfId="135"/>
    <cellStyle name="40% - Accent4 8 2" xfId="293"/>
    <cellStyle name="40% - Accent4 8 2 2" xfId="601"/>
    <cellStyle name="40% - Accent4 8 3" xfId="447"/>
    <cellStyle name="40% - Accent4 9" xfId="163"/>
    <cellStyle name="40% - Accent4 9 2" xfId="321"/>
    <cellStyle name="40% - Accent4 9 2 2" xfId="629"/>
    <cellStyle name="40% - Accent4 9 3" xfId="475"/>
    <cellStyle name="40% - Accent5" xfId="37" builtinId="47" customBuiltin="1"/>
    <cellStyle name="40% - Accent5 10" xfId="181"/>
    <cellStyle name="40% - Accent5 10 2" xfId="338"/>
    <cellStyle name="40% - Accent5 10 2 2" xfId="646"/>
    <cellStyle name="40% - Accent5 10 3" xfId="492"/>
    <cellStyle name="40% - Accent5 11" xfId="196"/>
    <cellStyle name="40% - Accent5 11 2" xfId="507"/>
    <cellStyle name="40% - Accent5 12" xfId="353"/>
    <cellStyle name="40% - Accent5 13" xfId="660"/>
    <cellStyle name="40% - Accent5 14" xfId="675"/>
    <cellStyle name="40% - Accent5 15" xfId="689"/>
    <cellStyle name="40% - Accent5 16" xfId="703"/>
    <cellStyle name="40% - Accent5 17" xfId="717"/>
    <cellStyle name="40% - Accent5 18" xfId="731"/>
    <cellStyle name="40% - Accent5 19" xfId="745"/>
    <cellStyle name="40% - Accent5 2" xfId="54"/>
    <cellStyle name="40% - Accent5 2 2" xfId="150"/>
    <cellStyle name="40% - Accent5 2 2 2" xfId="308"/>
    <cellStyle name="40% - Accent5 2 2 2 2" xfId="616"/>
    <cellStyle name="40% - Accent5 2 2 3" xfId="462"/>
    <cellStyle name="40% - Accent5 2 3" xfId="212"/>
    <cellStyle name="40% - Accent5 2 3 2" xfId="520"/>
    <cellStyle name="40% - Accent5 2 4" xfId="366"/>
    <cellStyle name="40% - Accent5 20" xfId="759"/>
    <cellStyle name="40% - Accent5 21" xfId="773"/>
    <cellStyle name="40% - Accent5 22" xfId="787"/>
    <cellStyle name="40% - Accent5 23" xfId="801"/>
    <cellStyle name="40% - Accent5 3" xfId="67"/>
    <cellStyle name="40% - Accent5 3 2" xfId="225"/>
    <cellStyle name="40% - Accent5 3 2 2" xfId="533"/>
    <cellStyle name="40% - Accent5 3 3" xfId="379"/>
    <cellStyle name="40% - Accent5 4" xfId="81"/>
    <cellStyle name="40% - Accent5 4 2" xfId="239"/>
    <cellStyle name="40% - Accent5 4 2 2" xfId="547"/>
    <cellStyle name="40% - Accent5 4 3" xfId="393"/>
    <cellStyle name="40% - Accent5 5" xfId="96"/>
    <cellStyle name="40% - Accent5 5 2" xfId="254"/>
    <cellStyle name="40% - Accent5 5 2 2" xfId="562"/>
    <cellStyle name="40% - Accent5 5 3" xfId="408"/>
    <cellStyle name="40% - Accent5 6" xfId="110"/>
    <cellStyle name="40% - Accent5 6 2" xfId="268"/>
    <cellStyle name="40% - Accent5 6 2 2" xfId="576"/>
    <cellStyle name="40% - Accent5 6 3" xfId="422"/>
    <cellStyle name="40% - Accent5 7" xfId="124"/>
    <cellStyle name="40% - Accent5 7 2" xfId="282"/>
    <cellStyle name="40% - Accent5 7 2 2" xfId="590"/>
    <cellStyle name="40% - Accent5 7 3" xfId="436"/>
    <cellStyle name="40% - Accent5 8" xfId="137"/>
    <cellStyle name="40% - Accent5 8 2" xfId="295"/>
    <cellStyle name="40% - Accent5 8 2 2" xfId="603"/>
    <cellStyle name="40% - Accent5 8 3" xfId="449"/>
    <cellStyle name="40% - Accent5 9" xfId="165"/>
    <cellStyle name="40% - Accent5 9 2" xfId="323"/>
    <cellStyle name="40% - Accent5 9 2 2" xfId="631"/>
    <cellStyle name="40% - Accent5 9 3" xfId="477"/>
    <cellStyle name="40% - Accent6" xfId="41" builtinId="51" customBuiltin="1"/>
    <cellStyle name="40% - Accent6 10" xfId="183"/>
    <cellStyle name="40% - Accent6 10 2" xfId="340"/>
    <cellStyle name="40% - Accent6 10 2 2" xfId="648"/>
    <cellStyle name="40% - Accent6 10 3" xfId="494"/>
    <cellStyle name="40% - Accent6 11" xfId="198"/>
    <cellStyle name="40% - Accent6 11 2" xfId="509"/>
    <cellStyle name="40% - Accent6 12" xfId="355"/>
    <cellStyle name="40% - Accent6 13" xfId="662"/>
    <cellStyle name="40% - Accent6 14" xfId="677"/>
    <cellStyle name="40% - Accent6 15" xfId="691"/>
    <cellStyle name="40% - Accent6 16" xfId="705"/>
    <cellStyle name="40% - Accent6 17" xfId="719"/>
    <cellStyle name="40% - Accent6 18" xfId="733"/>
    <cellStyle name="40% - Accent6 19" xfId="747"/>
    <cellStyle name="40% - Accent6 2" xfId="56"/>
    <cellStyle name="40% - Accent6 2 2" xfId="152"/>
    <cellStyle name="40% - Accent6 2 2 2" xfId="310"/>
    <cellStyle name="40% - Accent6 2 2 2 2" xfId="618"/>
    <cellStyle name="40% - Accent6 2 2 3" xfId="464"/>
    <cellStyle name="40% - Accent6 2 3" xfId="214"/>
    <cellStyle name="40% - Accent6 2 3 2" xfId="522"/>
    <cellStyle name="40% - Accent6 2 4" xfId="368"/>
    <cellStyle name="40% - Accent6 20" xfId="761"/>
    <cellStyle name="40% - Accent6 21" xfId="775"/>
    <cellStyle name="40% - Accent6 22" xfId="789"/>
    <cellStyle name="40% - Accent6 23" xfId="803"/>
    <cellStyle name="40% - Accent6 3" xfId="69"/>
    <cellStyle name="40% - Accent6 3 2" xfId="227"/>
    <cellStyle name="40% - Accent6 3 2 2" xfId="535"/>
    <cellStyle name="40% - Accent6 3 3" xfId="381"/>
    <cellStyle name="40% - Accent6 4" xfId="83"/>
    <cellStyle name="40% - Accent6 4 2" xfId="241"/>
    <cellStyle name="40% - Accent6 4 2 2" xfId="549"/>
    <cellStyle name="40% - Accent6 4 3" xfId="395"/>
    <cellStyle name="40% - Accent6 5" xfId="98"/>
    <cellStyle name="40% - Accent6 5 2" xfId="256"/>
    <cellStyle name="40% - Accent6 5 2 2" xfId="564"/>
    <cellStyle name="40% - Accent6 5 3" xfId="410"/>
    <cellStyle name="40% - Accent6 6" xfId="112"/>
    <cellStyle name="40% - Accent6 6 2" xfId="270"/>
    <cellStyle name="40% - Accent6 6 2 2" xfId="578"/>
    <cellStyle name="40% - Accent6 6 3" xfId="424"/>
    <cellStyle name="40% - Accent6 7" xfId="126"/>
    <cellStyle name="40% - Accent6 7 2" xfId="284"/>
    <cellStyle name="40% - Accent6 7 2 2" xfId="592"/>
    <cellStyle name="40% - Accent6 7 3" xfId="438"/>
    <cellStyle name="40% - Accent6 8" xfId="139"/>
    <cellStyle name="40% - Accent6 8 2" xfId="297"/>
    <cellStyle name="40% - Accent6 8 2 2" xfId="605"/>
    <cellStyle name="40% - Accent6 8 3" xfId="451"/>
    <cellStyle name="40% - Accent6 9" xfId="167"/>
    <cellStyle name="40% - Accent6 9 2" xfId="325"/>
    <cellStyle name="40% - Accent6 9 2 2" xfId="633"/>
    <cellStyle name="40% - Accent6 9 3" xfId="479"/>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ustomBuiltin="1"/>
    <cellStyle name="Comma 2" xfId="199"/>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rmal 10" xfId="201"/>
    <cellStyle name="Normal 11" xfId="185"/>
    <cellStyle name="Normal 11 2" xfId="496"/>
    <cellStyle name="Normal 12" xfId="342"/>
    <cellStyle name="Normal 13" xfId="649"/>
    <cellStyle name="Normal 14" xfId="663"/>
    <cellStyle name="Normal 15" xfId="664"/>
    <cellStyle name="Normal 16" xfId="678"/>
    <cellStyle name="Normal 17" xfId="692"/>
    <cellStyle name="Normal 18" xfId="706"/>
    <cellStyle name="Normal 19" xfId="720"/>
    <cellStyle name="Normal 2" xfId="70"/>
    <cellStyle name="Normal 2 2" xfId="228"/>
    <cellStyle name="Normal 2 2 2" xfId="536"/>
    <cellStyle name="Normal 2 3" xfId="382"/>
    <cellStyle name="Normal 20" xfId="734"/>
    <cellStyle name="Normal 21" xfId="748"/>
    <cellStyle name="Normal 22" xfId="762"/>
    <cellStyle name="Normal 23" xfId="776"/>
    <cellStyle name="Normal 24" xfId="790"/>
    <cellStyle name="Normal 3" xfId="84"/>
    <cellStyle name="Normal 3 2" xfId="242"/>
    <cellStyle name="Normal 3 2 2" xfId="550"/>
    <cellStyle name="Normal 3 3" xfId="396"/>
    <cellStyle name="Normal 4" xfId="99"/>
    <cellStyle name="Normal 4 2" xfId="257"/>
    <cellStyle name="Normal 4 2 2" xfId="565"/>
    <cellStyle name="Normal 4 3" xfId="411"/>
    <cellStyle name="Normal 5" xfId="113"/>
    <cellStyle name="Normal 5 2" xfId="271"/>
    <cellStyle name="Normal 5 2 2" xfId="579"/>
    <cellStyle name="Normal 5 3" xfId="425"/>
    <cellStyle name="Normal 6" xfId="153"/>
    <cellStyle name="Normal 6 2" xfId="311"/>
    <cellStyle name="Normal 6 2 2" xfId="619"/>
    <cellStyle name="Normal 6 3" xfId="465"/>
    <cellStyle name="Normal 7" xfId="154"/>
    <cellStyle name="Normal 7 2" xfId="169"/>
    <cellStyle name="Normal 7 3" xfId="312"/>
    <cellStyle name="Normal 7 3 2" xfId="620"/>
    <cellStyle name="Normal 7 4" xfId="466"/>
    <cellStyle name="Normal 8" xfId="168"/>
    <cellStyle name="Normal 8 2" xfId="326"/>
    <cellStyle name="Normal 8 2 2" xfId="634"/>
    <cellStyle name="Normal 8 3" xfId="480"/>
    <cellStyle name="Normal 9" xfId="170"/>
    <cellStyle name="Normal 9 2" xfId="327"/>
    <cellStyle name="Normal 9 2 2" xfId="635"/>
    <cellStyle name="Normal 9 3" xfId="481"/>
    <cellStyle name="Note" xfId="16" builtinId="10" customBuiltin="1"/>
    <cellStyle name="Note 10" xfId="171"/>
    <cellStyle name="Note 10 2" xfId="328"/>
    <cellStyle name="Note 10 2 2" xfId="636"/>
    <cellStyle name="Note 10 3" xfId="482"/>
    <cellStyle name="Note 11" xfId="186"/>
    <cellStyle name="Note 11 2" xfId="497"/>
    <cellStyle name="Note 12" xfId="343"/>
    <cellStyle name="Note 13" xfId="650"/>
    <cellStyle name="Note 14" xfId="665"/>
    <cellStyle name="Note 15" xfId="679"/>
    <cellStyle name="Note 16" xfId="693"/>
    <cellStyle name="Note 17" xfId="707"/>
    <cellStyle name="Note 18" xfId="721"/>
    <cellStyle name="Note 19" xfId="735"/>
    <cellStyle name="Note 2" xfId="44"/>
    <cellStyle name="Note 2 2" xfId="140"/>
    <cellStyle name="Note 2 2 2" xfId="298"/>
    <cellStyle name="Note 2 2 2 2" xfId="606"/>
    <cellStyle name="Note 2 2 3" xfId="452"/>
    <cellStyle name="Note 2 3" xfId="202"/>
    <cellStyle name="Note 2 3 2" xfId="510"/>
    <cellStyle name="Note 2 4" xfId="356"/>
    <cellStyle name="Note 20" xfId="749"/>
    <cellStyle name="Note 21" xfId="763"/>
    <cellStyle name="Note 22" xfId="777"/>
    <cellStyle name="Note 23" xfId="791"/>
    <cellStyle name="Note 3" xfId="57"/>
    <cellStyle name="Note 3 2" xfId="215"/>
    <cellStyle name="Note 3 2 2" xfId="523"/>
    <cellStyle name="Note 3 3" xfId="369"/>
    <cellStyle name="Note 4" xfId="71"/>
    <cellStyle name="Note 4 2" xfId="229"/>
    <cellStyle name="Note 4 2 2" xfId="537"/>
    <cellStyle name="Note 4 3" xfId="383"/>
    <cellStyle name="Note 5" xfId="86"/>
    <cellStyle name="Note 5 2" xfId="244"/>
    <cellStyle name="Note 5 2 2" xfId="552"/>
    <cellStyle name="Note 5 3" xfId="398"/>
    <cellStyle name="Note 6" xfId="100"/>
    <cellStyle name="Note 6 2" xfId="258"/>
    <cellStyle name="Note 6 2 2" xfId="566"/>
    <cellStyle name="Note 6 3" xfId="412"/>
    <cellStyle name="Note 7" xfId="114"/>
    <cellStyle name="Note 7 2" xfId="272"/>
    <cellStyle name="Note 7 2 2" xfId="580"/>
    <cellStyle name="Note 7 3" xfId="426"/>
    <cellStyle name="Note 8" xfId="127"/>
    <cellStyle name="Note 8 2" xfId="285"/>
    <cellStyle name="Note 8 2 2" xfId="593"/>
    <cellStyle name="Note 8 3" xfId="439"/>
    <cellStyle name="Note 9" xfId="155"/>
    <cellStyle name="Note 9 2" xfId="313"/>
    <cellStyle name="Note 9 2 2" xfId="621"/>
    <cellStyle name="Note 9 3" xfId="467"/>
    <cellStyle name="Output" xfId="11" builtinId="21" customBuiltin="1"/>
    <cellStyle name="Percent" xfId="184" builtinId="5"/>
    <cellStyle name="Percent 2" xfId="85"/>
    <cellStyle name="Percent 2 2" xfId="243"/>
    <cellStyle name="Percent 2 2 2" xfId="551"/>
    <cellStyle name="Percent 2 3" xfId="397"/>
    <cellStyle name="Percent 3" xfId="341"/>
    <cellStyle name="Percent 4" xfId="495"/>
    <cellStyle name="Title" xfId="2" builtinId="15" customBuiltin="1"/>
    <cellStyle name="Title 2" xfId="43"/>
    <cellStyle name="Title 3" xfId="200"/>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1"/>
  <sheetViews>
    <sheetView tabSelected="1" zoomScale="110" zoomScaleNormal="110" workbookViewId="0"/>
  </sheetViews>
  <sheetFormatPr defaultRowHeight="14.4"/>
  <cols>
    <col min="1" max="1" width="48.5546875" customWidth="1"/>
    <col min="2" max="2" width="31.33203125" customWidth="1"/>
    <col min="3" max="3" width="66.109375" customWidth="1"/>
    <col min="4" max="4" width="57.6640625" customWidth="1"/>
  </cols>
  <sheetData>
    <row r="2" spans="1:4" ht="18">
      <c r="A2" s="31" t="s">
        <v>96</v>
      </c>
      <c r="B2" s="29"/>
    </row>
    <row r="3" spans="1:4">
      <c r="A3" s="30" t="s">
        <v>97</v>
      </c>
      <c r="B3" s="29" t="s">
        <v>98</v>
      </c>
    </row>
    <row r="4" spans="1:4">
      <c r="A4" s="30" t="s">
        <v>99</v>
      </c>
      <c r="B4" s="29" t="s">
        <v>100</v>
      </c>
    </row>
    <row r="5" spans="1:4">
      <c r="A5" s="30" t="s">
        <v>101</v>
      </c>
      <c r="B5" s="35" t="s">
        <v>116</v>
      </c>
    </row>
    <row r="7" spans="1:4">
      <c r="A7" s="32" t="s">
        <v>102</v>
      </c>
      <c r="B7" s="32" t="s">
        <v>103</v>
      </c>
      <c r="C7" s="32" t="s">
        <v>104</v>
      </c>
      <c r="D7" s="32" t="s">
        <v>105</v>
      </c>
    </row>
    <row r="8" spans="1:4">
      <c r="B8" s="28" t="s">
        <v>106</v>
      </c>
      <c r="C8" s="72" t="s">
        <v>207</v>
      </c>
      <c r="D8" t="s">
        <v>111</v>
      </c>
    </row>
    <row r="9" spans="1:4">
      <c r="B9" s="28" t="s">
        <v>107</v>
      </c>
      <c r="C9" s="72" t="s">
        <v>208</v>
      </c>
      <c r="D9" t="s">
        <v>209</v>
      </c>
    </row>
    <row r="10" spans="1:4">
      <c r="B10" s="28" t="s">
        <v>108</v>
      </c>
      <c r="C10" t="s">
        <v>110</v>
      </c>
      <c r="D10" t="s">
        <v>117</v>
      </c>
    </row>
    <row r="11" spans="1:4">
      <c r="B11" s="28" t="s">
        <v>109</v>
      </c>
      <c r="C11" t="s">
        <v>122</v>
      </c>
      <c r="D11" t="s">
        <v>118</v>
      </c>
    </row>
    <row r="14" spans="1:4">
      <c r="A14" s="34" t="s">
        <v>112</v>
      </c>
    </row>
    <row r="15" spans="1:4">
      <c r="A15" s="33" t="s">
        <v>113</v>
      </c>
    </row>
    <row r="16" spans="1:4">
      <c r="A16" s="33" t="s">
        <v>114</v>
      </c>
    </row>
    <row r="17" spans="1:3">
      <c r="A17" s="33" t="s">
        <v>115</v>
      </c>
    </row>
    <row r="19" spans="1:3" ht="18.75" customHeight="1">
      <c r="A19" s="120" t="s">
        <v>213</v>
      </c>
      <c r="B19" s="121"/>
    </row>
    <row r="20" spans="1:3" ht="45.75" hidden="1" customHeight="1">
      <c r="A20" s="118" t="s">
        <v>123</v>
      </c>
      <c r="B20" s="119"/>
    </row>
    <row r="21" spans="1:3" ht="30" hidden="1" customHeight="1">
      <c r="A21" s="117" t="s">
        <v>158</v>
      </c>
      <c r="B21" s="117"/>
    </row>
    <row r="22" spans="1:3" ht="16.5" hidden="1" customHeight="1">
      <c r="A22" s="117" t="s">
        <v>210</v>
      </c>
      <c r="B22" s="117"/>
      <c r="C22" s="117"/>
    </row>
    <row r="23" spans="1:3" hidden="1">
      <c r="A23" s="122" t="s">
        <v>211</v>
      </c>
      <c r="B23" s="122"/>
      <c r="C23" s="122"/>
    </row>
    <row r="24" spans="1:3" hidden="1">
      <c r="A24" s="73" t="s">
        <v>212</v>
      </c>
    </row>
    <row r="25" spans="1:3" ht="30" hidden="1" customHeight="1">
      <c r="A25" s="117" t="s">
        <v>214</v>
      </c>
      <c r="B25" s="117"/>
      <c r="C25" s="117"/>
    </row>
    <row r="26" spans="1:3" ht="16.5" hidden="1" customHeight="1">
      <c r="A26" s="117" t="s">
        <v>232</v>
      </c>
      <c r="B26" s="117"/>
      <c r="C26" s="117"/>
    </row>
    <row r="27" spans="1:3" hidden="1">
      <c r="A27" t="s">
        <v>231</v>
      </c>
    </row>
    <row r="28" spans="1:3" hidden="1">
      <c r="A28" t="s">
        <v>235</v>
      </c>
    </row>
    <row r="29" spans="1:3" hidden="1">
      <c r="A29" t="s">
        <v>237</v>
      </c>
    </row>
    <row r="30" spans="1:3" hidden="1">
      <c r="A30" t="s">
        <v>238</v>
      </c>
    </row>
    <row r="31" spans="1:3" ht="51" customHeight="1">
      <c r="A31" s="117" t="s">
        <v>241</v>
      </c>
      <c r="B31" s="117"/>
      <c r="C31" s="117"/>
    </row>
  </sheetData>
  <mergeCells count="8">
    <mergeCell ref="A31:C31"/>
    <mergeCell ref="A26:C26"/>
    <mergeCell ref="A25:C25"/>
    <mergeCell ref="A20:B20"/>
    <mergeCell ref="A19:B19"/>
    <mergeCell ref="A21:B21"/>
    <mergeCell ref="A22:C22"/>
    <mergeCell ref="A23:C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pane xSplit="2" ySplit="4" topLeftCell="C5" activePane="bottomRight" state="frozen"/>
      <selection pane="topRight" activeCell="C1" sqref="C1"/>
      <selection pane="bottomLeft" activeCell="A5" sqref="A5"/>
      <selection pane="bottomRight" activeCell="H59" sqref="H59"/>
    </sheetView>
  </sheetViews>
  <sheetFormatPr defaultColWidth="9.109375" defaultRowHeight="14.4"/>
  <cols>
    <col min="1" max="1" width="17.88671875" style="1" customWidth="1"/>
    <col min="2" max="2" width="44.6640625" style="1" customWidth="1"/>
    <col min="3" max="3" width="15.44140625" style="1" customWidth="1"/>
    <col min="4" max="4" width="24" style="1" customWidth="1"/>
    <col min="5" max="5" width="22.44140625" style="1" customWidth="1"/>
    <col min="6" max="6" width="23.109375" style="1" customWidth="1"/>
    <col min="7" max="7" width="25.109375" style="1" customWidth="1"/>
    <col min="8" max="8" width="25.33203125" style="1" customWidth="1"/>
    <col min="9" max="9" width="29.88671875" style="1" customWidth="1"/>
    <col min="10" max="16384" width="9.109375" style="1"/>
  </cols>
  <sheetData>
    <row r="1" spans="1:9" ht="22.5" customHeight="1">
      <c r="A1" s="123" t="s">
        <v>75</v>
      </c>
      <c r="B1" s="123"/>
      <c r="C1" s="123"/>
      <c r="D1" s="123"/>
      <c r="E1" s="123"/>
      <c r="F1" s="123"/>
      <c r="G1" s="123"/>
      <c r="H1" s="123"/>
    </row>
    <row r="2" spans="1:9" ht="4.5" customHeight="1" thickBot="1"/>
    <row r="3" spans="1:9" ht="143.25" customHeight="1" thickBot="1">
      <c r="A3" s="2" t="s">
        <v>0</v>
      </c>
      <c r="B3" s="2" t="s">
        <v>1</v>
      </c>
      <c r="C3" s="3" t="s">
        <v>51</v>
      </c>
      <c r="D3" s="3" t="s">
        <v>64</v>
      </c>
      <c r="E3" s="3" t="s">
        <v>60</v>
      </c>
      <c r="F3" s="3" t="s">
        <v>2</v>
      </c>
      <c r="G3" s="3" t="s">
        <v>54</v>
      </c>
      <c r="H3" s="4" t="s">
        <v>3</v>
      </c>
      <c r="I3" s="4" t="s">
        <v>53</v>
      </c>
    </row>
    <row r="4" spans="1:9" ht="15.75" customHeight="1" thickBot="1">
      <c r="A4" s="38" t="s">
        <v>55</v>
      </c>
      <c r="B4" s="38" t="s">
        <v>56</v>
      </c>
      <c r="C4" s="13" t="s">
        <v>57</v>
      </c>
      <c r="D4" s="13" t="s">
        <v>58</v>
      </c>
      <c r="E4" s="13" t="s">
        <v>63</v>
      </c>
      <c r="F4" s="13" t="s">
        <v>59</v>
      </c>
      <c r="G4" s="13" t="s">
        <v>62</v>
      </c>
      <c r="H4" s="13" t="s">
        <v>67</v>
      </c>
      <c r="I4" s="14" t="s">
        <v>68</v>
      </c>
    </row>
    <row r="5" spans="1:9" ht="30" customHeight="1">
      <c r="A5" s="39">
        <v>210001</v>
      </c>
      <c r="B5" s="45" t="s">
        <v>4</v>
      </c>
      <c r="C5" s="44">
        <v>16969</v>
      </c>
      <c r="D5" s="44">
        <v>1873</v>
      </c>
      <c r="E5" s="17">
        <f>D5/C5</f>
        <v>0.11037774765749307</v>
      </c>
      <c r="F5" s="44">
        <v>2058.3000000000002</v>
      </c>
      <c r="G5" s="18">
        <f>D5/F5</f>
        <v>0.90997425059515125</v>
      </c>
      <c r="H5" s="17">
        <f>G5*$E$51</f>
        <v>0.1137648571418928</v>
      </c>
      <c r="I5" s="22">
        <f>H5*(1-0.0676)</f>
        <v>0.10607435279910085</v>
      </c>
    </row>
    <row r="6" spans="1:9" ht="30" customHeight="1">
      <c r="A6" s="49">
        <v>210002</v>
      </c>
      <c r="B6" s="47" t="s">
        <v>5</v>
      </c>
      <c r="C6" s="37">
        <v>31967</v>
      </c>
      <c r="D6" s="37">
        <v>4933</v>
      </c>
      <c r="E6" s="15">
        <f t="shared" ref="E6:E51" si="0">D6/C6</f>
        <v>0.15431538774361059</v>
      </c>
      <c r="F6" s="37">
        <v>4476.3</v>
      </c>
      <c r="G6" s="16">
        <f>D6/F6</f>
        <v>1.1020262270178496</v>
      </c>
      <c r="H6" s="15">
        <f t="shared" ref="H6:H51" si="1">G6*$E$51</f>
        <v>0.13777516913397025</v>
      </c>
      <c r="I6" s="23">
        <f t="shared" ref="I6:I50" si="2">H6*(1-0.0676)</f>
        <v>0.12846156770051387</v>
      </c>
    </row>
    <row r="7" spans="1:9" ht="30" customHeight="1">
      <c r="A7" s="49">
        <v>210003</v>
      </c>
      <c r="B7" s="47" t="s">
        <v>6</v>
      </c>
      <c r="C7" s="37">
        <v>12065</v>
      </c>
      <c r="D7" s="37">
        <v>1133</v>
      </c>
      <c r="E7" s="15">
        <f t="shared" si="0"/>
        <v>9.3907998342312476E-2</v>
      </c>
      <c r="F7" s="37">
        <v>1411.3</v>
      </c>
      <c r="G7" s="16">
        <f t="shared" ref="G7:G51" si="3">D7/F7</f>
        <v>0.80280592361652381</v>
      </c>
      <c r="H7" s="15">
        <f t="shared" si="1"/>
        <v>0.10036668746743743</v>
      </c>
      <c r="I7" s="23">
        <f t="shared" si="2"/>
        <v>9.3581899394638665E-2</v>
      </c>
    </row>
    <row r="8" spans="1:9" ht="30" customHeight="1">
      <c r="A8" s="49">
        <v>210004</v>
      </c>
      <c r="B8" s="47" t="s">
        <v>7</v>
      </c>
      <c r="C8" s="37">
        <v>34304</v>
      </c>
      <c r="D8" s="37">
        <v>2525</v>
      </c>
      <c r="E8" s="15">
        <f t="shared" si="0"/>
        <v>7.3606576492537309E-2</v>
      </c>
      <c r="F8" s="37">
        <v>2838.6</v>
      </c>
      <c r="G8" s="16">
        <f t="shared" si="3"/>
        <v>0.88952300429789333</v>
      </c>
      <c r="H8" s="15">
        <f t="shared" si="1"/>
        <v>0.11120804510917921</v>
      </c>
      <c r="I8" s="23">
        <f t="shared" si="2"/>
        <v>0.10369038125979869</v>
      </c>
    </row>
    <row r="9" spans="1:9" ht="30" customHeight="1">
      <c r="A9" s="49">
        <v>210005</v>
      </c>
      <c r="B9" s="47" t="s">
        <v>8</v>
      </c>
      <c r="C9" s="37">
        <v>18333</v>
      </c>
      <c r="D9" s="37">
        <v>1820</v>
      </c>
      <c r="E9" s="15">
        <f t="shared" si="0"/>
        <v>9.9274532264222989E-2</v>
      </c>
      <c r="F9" s="37">
        <v>2192.9</v>
      </c>
      <c r="G9" s="16">
        <f t="shared" si="3"/>
        <v>0.82995120616535178</v>
      </c>
      <c r="H9" s="15">
        <f t="shared" si="1"/>
        <v>0.10376038700258798</v>
      </c>
      <c r="I9" s="23">
        <f t="shared" si="2"/>
        <v>9.6746184841213029E-2</v>
      </c>
    </row>
    <row r="10" spans="1:9" ht="30" customHeight="1">
      <c r="A10" s="49">
        <v>210006</v>
      </c>
      <c r="B10" s="47" t="s">
        <v>9</v>
      </c>
      <c r="C10" s="37">
        <v>4419</v>
      </c>
      <c r="D10" s="37">
        <v>662</v>
      </c>
      <c r="E10" s="15">
        <f t="shared" si="0"/>
        <v>0.14980764878931885</v>
      </c>
      <c r="F10" s="37">
        <v>749.67</v>
      </c>
      <c r="G10" s="16">
        <f t="shared" si="3"/>
        <v>0.88305521095948891</v>
      </c>
      <c r="H10" s="15">
        <f t="shared" si="1"/>
        <v>0.11039944246499932</v>
      </c>
      <c r="I10" s="23">
        <f t="shared" si="2"/>
        <v>0.10293644015436536</v>
      </c>
    </row>
    <row r="11" spans="1:9" ht="30" customHeight="1">
      <c r="A11" s="49">
        <v>210008</v>
      </c>
      <c r="B11" s="47" t="s">
        <v>10</v>
      </c>
      <c r="C11" s="37">
        <v>19029</v>
      </c>
      <c r="D11" s="37">
        <v>2024</v>
      </c>
      <c r="E11" s="15">
        <f t="shared" si="0"/>
        <v>0.10636397078143886</v>
      </c>
      <c r="F11" s="37">
        <v>1812.4</v>
      </c>
      <c r="G11" s="16">
        <f t="shared" si="3"/>
        <v>1.116751269035533</v>
      </c>
      <c r="H11" s="15">
        <f t="shared" si="1"/>
        <v>0.13961609188585525</v>
      </c>
      <c r="I11" s="23">
        <f t="shared" si="2"/>
        <v>0.13017804407437145</v>
      </c>
    </row>
    <row r="12" spans="1:9" ht="30" customHeight="1">
      <c r="A12" s="49">
        <v>210009</v>
      </c>
      <c r="B12" s="47" t="s">
        <v>11</v>
      </c>
      <c r="C12" s="37">
        <v>47732</v>
      </c>
      <c r="D12" s="37">
        <v>7690</v>
      </c>
      <c r="E12" s="15">
        <f t="shared" si="0"/>
        <v>0.16110785217464174</v>
      </c>
      <c r="F12" s="37">
        <v>6883.3</v>
      </c>
      <c r="G12" s="16">
        <f t="shared" si="3"/>
        <v>1.1171966934464574</v>
      </c>
      <c r="H12" s="15">
        <f t="shared" si="1"/>
        <v>0.13967177878517487</v>
      </c>
      <c r="I12" s="23">
        <f t="shared" si="2"/>
        <v>0.13022996653929705</v>
      </c>
    </row>
    <row r="13" spans="1:9" ht="30" customHeight="1">
      <c r="A13" s="49">
        <v>210010</v>
      </c>
      <c r="B13" s="47" t="s">
        <v>12</v>
      </c>
      <c r="C13" s="37">
        <v>2233</v>
      </c>
      <c r="D13" s="37">
        <v>342</v>
      </c>
      <c r="E13" s="15">
        <f t="shared" si="0"/>
        <v>0.15315718763994626</v>
      </c>
      <c r="F13" s="37">
        <v>386.32</v>
      </c>
      <c r="G13" s="16">
        <f t="shared" si="3"/>
        <v>0.8852764547525368</v>
      </c>
      <c r="H13" s="15">
        <f t="shared" si="1"/>
        <v>0.11067714206213422</v>
      </c>
      <c r="I13" s="23">
        <f t="shared" si="2"/>
        <v>0.10319536725873395</v>
      </c>
    </row>
    <row r="14" spans="1:9" ht="30" customHeight="1">
      <c r="A14" s="49">
        <v>210011</v>
      </c>
      <c r="B14" s="47" t="s">
        <v>13</v>
      </c>
      <c r="C14" s="37">
        <v>18450</v>
      </c>
      <c r="D14" s="37">
        <v>2469</v>
      </c>
      <c r="E14" s="15">
        <f t="shared" si="0"/>
        <v>0.13382113821138211</v>
      </c>
      <c r="F14" s="37">
        <v>2298.6999999999998</v>
      </c>
      <c r="G14" s="16">
        <f t="shared" si="3"/>
        <v>1.0740853525905947</v>
      </c>
      <c r="H14" s="15">
        <f t="shared" si="1"/>
        <v>0.13428200481030145</v>
      </c>
      <c r="I14" s="23">
        <f t="shared" si="2"/>
        <v>0.12520454128512506</v>
      </c>
    </row>
    <row r="15" spans="1:9" ht="30" customHeight="1">
      <c r="A15" s="49">
        <v>210012</v>
      </c>
      <c r="B15" s="47" t="s">
        <v>14</v>
      </c>
      <c r="C15" s="37">
        <v>25052</v>
      </c>
      <c r="D15" s="37">
        <v>3610</v>
      </c>
      <c r="E15" s="15">
        <f t="shared" si="0"/>
        <v>0.14410027143541435</v>
      </c>
      <c r="F15" s="37">
        <v>3300.7</v>
      </c>
      <c r="G15" s="16">
        <f t="shared" si="3"/>
        <v>1.0937073954009755</v>
      </c>
      <c r="H15" s="15">
        <f t="shared" si="1"/>
        <v>0.13673514993577626</v>
      </c>
      <c r="I15" s="23">
        <f t="shared" si="2"/>
        <v>0.12749185380011779</v>
      </c>
    </row>
    <row r="16" spans="1:9" ht="30" customHeight="1">
      <c r="A16" s="49">
        <v>210013</v>
      </c>
      <c r="B16" s="47" t="s">
        <v>15</v>
      </c>
      <c r="C16" s="37">
        <v>5340</v>
      </c>
      <c r="D16" s="37">
        <v>1516</v>
      </c>
      <c r="E16" s="15">
        <f t="shared" si="0"/>
        <v>0.28389513108614234</v>
      </c>
      <c r="F16" s="37">
        <v>1028.4000000000001</v>
      </c>
      <c r="G16" s="16">
        <f t="shared" si="3"/>
        <v>1.4741345779852195</v>
      </c>
      <c r="H16" s="15">
        <f t="shared" si="1"/>
        <v>0.18429610460156304</v>
      </c>
      <c r="I16" s="23">
        <f t="shared" si="2"/>
        <v>0.17183768793049739</v>
      </c>
    </row>
    <row r="17" spans="1:9" ht="30" customHeight="1">
      <c r="A17" s="49">
        <v>210015</v>
      </c>
      <c r="B17" s="47" t="s">
        <v>16</v>
      </c>
      <c r="C17" s="37">
        <v>23158</v>
      </c>
      <c r="D17" s="37">
        <v>2939</v>
      </c>
      <c r="E17" s="15">
        <f t="shared" si="0"/>
        <v>0.12691078676915105</v>
      </c>
      <c r="F17" s="37">
        <v>2909.4</v>
      </c>
      <c r="G17" s="16">
        <f t="shared" si="3"/>
        <v>1.0101739190211039</v>
      </c>
      <c r="H17" s="15">
        <f t="shared" si="1"/>
        <v>0.12629180607114887</v>
      </c>
      <c r="I17" s="23">
        <f t="shared" si="2"/>
        <v>0.11775447998073921</v>
      </c>
    </row>
    <row r="18" spans="1:9" ht="30" customHeight="1">
      <c r="A18" s="49">
        <v>210016</v>
      </c>
      <c r="B18" s="47" t="s">
        <v>17</v>
      </c>
      <c r="C18" s="37">
        <v>12769</v>
      </c>
      <c r="D18" s="37">
        <v>1409</v>
      </c>
      <c r="E18" s="15">
        <f t="shared" si="0"/>
        <v>0.11034536768736784</v>
      </c>
      <c r="F18" s="37">
        <v>1631.9</v>
      </c>
      <c r="G18" s="16">
        <f t="shared" si="3"/>
        <v>0.86341074820761077</v>
      </c>
      <c r="H18" s="15">
        <f t="shared" si="1"/>
        <v>0.10794349440148544</v>
      </c>
      <c r="I18" s="23">
        <f t="shared" si="2"/>
        <v>0.10064651417994502</v>
      </c>
    </row>
    <row r="19" spans="1:9" ht="30" customHeight="1">
      <c r="A19" s="49">
        <v>210017</v>
      </c>
      <c r="B19" s="47" t="s">
        <v>18</v>
      </c>
      <c r="C19" s="37">
        <v>2141</v>
      </c>
      <c r="D19" s="37">
        <v>129</v>
      </c>
      <c r="E19" s="15">
        <f t="shared" si="0"/>
        <v>6.0252218589444184E-2</v>
      </c>
      <c r="F19" s="37">
        <v>223.56</v>
      </c>
      <c r="G19" s="16">
        <f t="shared" si="3"/>
        <v>0.57702630166398283</v>
      </c>
      <c r="H19" s="15">
        <f t="shared" si="1"/>
        <v>7.213974981488068E-2</v>
      </c>
      <c r="I19" s="23">
        <f t="shared" si="2"/>
        <v>6.7263102727394747E-2</v>
      </c>
    </row>
    <row r="20" spans="1:9" ht="30" customHeight="1">
      <c r="A20" s="49">
        <v>210018</v>
      </c>
      <c r="B20" s="47" t="s">
        <v>19</v>
      </c>
      <c r="C20" s="37">
        <v>8571</v>
      </c>
      <c r="D20" s="37">
        <v>1119</v>
      </c>
      <c r="E20" s="15">
        <f t="shared" si="0"/>
        <v>0.13055652782639132</v>
      </c>
      <c r="F20" s="37">
        <v>1163.3</v>
      </c>
      <c r="G20" s="16">
        <f t="shared" si="3"/>
        <v>0.96191867961832722</v>
      </c>
      <c r="H20" s="15">
        <f t="shared" si="1"/>
        <v>0.12025894259900749</v>
      </c>
      <c r="I20" s="23">
        <f t="shared" si="2"/>
        <v>0.11212943807931458</v>
      </c>
    </row>
    <row r="21" spans="1:9" ht="30" customHeight="1">
      <c r="A21" s="49">
        <v>210019</v>
      </c>
      <c r="B21" s="47" t="s">
        <v>20</v>
      </c>
      <c r="C21" s="37">
        <v>18984</v>
      </c>
      <c r="D21" s="37">
        <v>2083</v>
      </c>
      <c r="E21" s="15">
        <f t="shared" si="0"/>
        <v>0.10972397808680995</v>
      </c>
      <c r="F21" s="37">
        <v>2418.9</v>
      </c>
      <c r="G21" s="16">
        <f t="shared" si="3"/>
        <v>0.86113522675596343</v>
      </c>
      <c r="H21" s="15">
        <f t="shared" si="1"/>
        <v>0.10765900901884888</v>
      </c>
      <c r="I21" s="23">
        <f t="shared" si="2"/>
        <v>0.1003812600091747</v>
      </c>
    </row>
    <row r="22" spans="1:9" ht="30" customHeight="1">
      <c r="A22" s="49">
        <v>210022</v>
      </c>
      <c r="B22" s="47" t="s">
        <v>21</v>
      </c>
      <c r="C22" s="37">
        <v>12437</v>
      </c>
      <c r="D22" s="37">
        <v>1542</v>
      </c>
      <c r="E22" s="15">
        <f t="shared" si="0"/>
        <v>0.1239848838144247</v>
      </c>
      <c r="F22" s="37">
        <v>1761.4</v>
      </c>
      <c r="G22" s="16">
        <f t="shared" si="3"/>
        <v>0.87543999091631652</v>
      </c>
      <c r="H22" s="15">
        <f t="shared" si="1"/>
        <v>0.10944738869012714</v>
      </c>
      <c r="I22" s="23">
        <f t="shared" si="2"/>
        <v>0.10204874521467455</v>
      </c>
    </row>
    <row r="23" spans="1:9" ht="30" customHeight="1">
      <c r="A23" s="49">
        <v>210023</v>
      </c>
      <c r="B23" s="47" t="s">
        <v>22</v>
      </c>
      <c r="C23" s="37">
        <v>31208</v>
      </c>
      <c r="D23" s="37">
        <v>2685</v>
      </c>
      <c r="E23" s="15">
        <f t="shared" si="0"/>
        <v>8.6035631889259168E-2</v>
      </c>
      <c r="F23" s="37">
        <v>2800.8</v>
      </c>
      <c r="G23" s="16">
        <f t="shared" si="3"/>
        <v>0.95865467009425875</v>
      </c>
      <c r="H23" s="15">
        <f t="shared" si="1"/>
        <v>0.11985087657189455</v>
      </c>
      <c r="I23" s="23">
        <f t="shared" si="2"/>
        <v>0.11174895731563449</v>
      </c>
    </row>
    <row r="24" spans="1:9" ht="30" customHeight="1">
      <c r="A24" s="49">
        <v>210024</v>
      </c>
      <c r="B24" s="47" t="s">
        <v>23</v>
      </c>
      <c r="C24" s="37">
        <v>12629</v>
      </c>
      <c r="D24" s="37">
        <v>2089</v>
      </c>
      <c r="E24" s="15">
        <f t="shared" si="0"/>
        <v>0.16541293847493863</v>
      </c>
      <c r="F24" s="37">
        <v>1895.6</v>
      </c>
      <c r="G24" s="16">
        <f t="shared" si="3"/>
        <v>1.1020257438278118</v>
      </c>
      <c r="H24" s="15">
        <f t="shared" si="1"/>
        <v>0.13777510872561738</v>
      </c>
      <c r="I24" s="23">
        <f t="shared" si="2"/>
        <v>0.12846151137576564</v>
      </c>
    </row>
    <row r="25" spans="1:9" ht="30" customHeight="1">
      <c r="A25" s="49">
        <v>210027</v>
      </c>
      <c r="B25" s="47" t="s">
        <v>24</v>
      </c>
      <c r="C25" s="37">
        <v>12474</v>
      </c>
      <c r="D25" s="37">
        <v>1491</v>
      </c>
      <c r="E25" s="15">
        <f t="shared" si="0"/>
        <v>0.11952861952861953</v>
      </c>
      <c r="F25" s="37">
        <v>1567.8</v>
      </c>
      <c r="G25" s="16">
        <f t="shared" si="3"/>
        <v>0.95101415996938388</v>
      </c>
      <c r="H25" s="15">
        <f t="shared" si="1"/>
        <v>0.11889566103444492</v>
      </c>
      <c r="I25" s="23">
        <f t="shared" si="2"/>
        <v>0.11085831434851644</v>
      </c>
    </row>
    <row r="26" spans="1:9" ht="30" customHeight="1">
      <c r="A26" s="49">
        <v>210028</v>
      </c>
      <c r="B26" s="47" t="s">
        <v>25</v>
      </c>
      <c r="C26" s="37">
        <v>8129</v>
      </c>
      <c r="D26" s="37">
        <v>922</v>
      </c>
      <c r="E26" s="15">
        <f t="shared" si="0"/>
        <v>0.11342108500430557</v>
      </c>
      <c r="F26" s="37">
        <v>953.32</v>
      </c>
      <c r="G26" s="16">
        <f t="shared" si="3"/>
        <v>0.96714639365585531</v>
      </c>
      <c r="H26" s="15">
        <f t="shared" si="1"/>
        <v>0.12091251069752135</v>
      </c>
      <c r="I26" s="23">
        <f t="shared" si="2"/>
        <v>0.11273882497436891</v>
      </c>
    </row>
    <row r="27" spans="1:9" ht="30" customHeight="1">
      <c r="A27" s="49">
        <v>210029</v>
      </c>
      <c r="B27" s="47" t="s">
        <v>26</v>
      </c>
      <c r="C27" s="37">
        <v>20379</v>
      </c>
      <c r="D27" s="37">
        <v>3320</v>
      </c>
      <c r="E27" s="15">
        <f t="shared" si="0"/>
        <v>0.16291280239462191</v>
      </c>
      <c r="F27" s="37">
        <v>2821.1</v>
      </c>
      <c r="G27" s="16">
        <f t="shared" si="3"/>
        <v>1.1768459111694021</v>
      </c>
      <c r="H27" s="15">
        <f t="shared" si="1"/>
        <v>0.1471291158784368</v>
      </c>
      <c r="I27" s="23">
        <f t="shared" si="2"/>
        <v>0.13718318764505447</v>
      </c>
    </row>
    <row r="28" spans="1:9" ht="30" customHeight="1">
      <c r="A28" s="49">
        <v>210030</v>
      </c>
      <c r="B28" s="47" t="s">
        <v>27</v>
      </c>
      <c r="C28" s="37">
        <v>1841</v>
      </c>
      <c r="D28" s="37">
        <v>320</v>
      </c>
      <c r="E28" s="15">
        <f t="shared" si="0"/>
        <v>0.17381857686040195</v>
      </c>
      <c r="F28" s="37">
        <v>301.13</v>
      </c>
      <c r="G28" s="16">
        <f t="shared" si="3"/>
        <v>1.0626639657290871</v>
      </c>
      <c r="H28" s="15">
        <f t="shared" si="1"/>
        <v>0.13285410457706751</v>
      </c>
      <c r="I28" s="23">
        <f t="shared" si="2"/>
        <v>0.12387316710765774</v>
      </c>
    </row>
    <row r="29" spans="1:9" ht="30" customHeight="1">
      <c r="A29" s="49">
        <v>210032</v>
      </c>
      <c r="B29" s="47" t="s">
        <v>28</v>
      </c>
      <c r="C29" s="37">
        <v>5469</v>
      </c>
      <c r="D29" s="37">
        <v>590</v>
      </c>
      <c r="E29" s="15">
        <f t="shared" si="0"/>
        <v>0.10788078259279575</v>
      </c>
      <c r="F29" s="37">
        <v>755.3</v>
      </c>
      <c r="G29" s="16">
        <f t="shared" si="3"/>
        <v>0.78114656427909446</v>
      </c>
      <c r="H29" s="15">
        <f t="shared" si="1"/>
        <v>9.7658837306626847E-2</v>
      </c>
      <c r="I29" s="23">
        <f t="shared" si="2"/>
        <v>9.1057099904698874E-2</v>
      </c>
    </row>
    <row r="30" spans="1:9" ht="30" customHeight="1">
      <c r="A30" s="49">
        <v>210033</v>
      </c>
      <c r="B30" s="47" t="s">
        <v>29</v>
      </c>
      <c r="C30" s="37">
        <v>11758</v>
      </c>
      <c r="D30" s="37">
        <v>1421</v>
      </c>
      <c r="E30" s="15">
        <f t="shared" si="0"/>
        <v>0.12085388671542779</v>
      </c>
      <c r="F30" s="37">
        <v>1498</v>
      </c>
      <c r="G30" s="16">
        <f t="shared" si="3"/>
        <v>0.94859813084112155</v>
      </c>
      <c r="H30" s="15">
        <f t="shared" si="1"/>
        <v>0.11859360940117326</v>
      </c>
      <c r="I30" s="23">
        <f t="shared" si="2"/>
        <v>0.11057668140565395</v>
      </c>
    </row>
    <row r="31" spans="1:9" ht="30" customHeight="1">
      <c r="A31" s="49">
        <v>210034</v>
      </c>
      <c r="B31" s="47" t="s">
        <v>30</v>
      </c>
      <c r="C31" s="37">
        <v>8941</v>
      </c>
      <c r="D31" s="37">
        <v>1034</v>
      </c>
      <c r="E31" s="15">
        <f t="shared" si="0"/>
        <v>0.1156470193490661</v>
      </c>
      <c r="F31" s="37">
        <v>1009</v>
      </c>
      <c r="G31" s="16">
        <f t="shared" si="3"/>
        <v>1.0247770069375619</v>
      </c>
      <c r="H31" s="15">
        <f t="shared" si="1"/>
        <v>0.12811748213787252</v>
      </c>
      <c r="I31" s="23">
        <f t="shared" si="2"/>
        <v>0.11945674034535234</v>
      </c>
    </row>
    <row r="32" spans="1:9" ht="30" customHeight="1">
      <c r="A32" s="49">
        <v>210035</v>
      </c>
      <c r="B32" s="47" t="s">
        <v>31</v>
      </c>
      <c r="C32" s="37">
        <v>8158</v>
      </c>
      <c r="D32" s="37">
        <v>984</v>
      </c>
      <c r="E32" s="15">
        <f t="shared" si="0"/>
        <v>0.12061779848001962</v>
      </c>
      <c r="F32" s="37">
        <v>1063.0999999999999</v>
      </c>
      <c r="G32" s="16">
        <f t="shared" si="3"/>
        <v>0.92559495814128501</v>
      </c>
      <c r="H32" s="15">
        <f t="shared" si="1"/>
        <v>0.11571775587642175</v>
      </c>
      <c r="I32" s="23">
        <f t="shared" si="2"/>
        <v>0.10789523557917563</v>
      </c>
    </row>
    <row r="33" spans="1:9" ht="30" customHeight="1">
      <c r="A33" s="49">
        <v>210037</v>
      </c>
      <c r="B33" s="47" t="s">
        <v>32</v>
      </c>
      <c r="C33" s="37">
        <v>8312</v>
      </c>
      <c r="D33" s="37">
        <v>790</v>
      </c>
      <c r="E33" s="15">
        <f t="shared" si="0"/>
        <v>9.5043310875842155E-2</v>
      </c>
      <c r="F33" s="37">
        <v>943.4</v>
      </c>
      <c r="G33" s="16">
        <f t="shared" si="3"/>
        <v>0.83739665041339839</v>
      </c>
      <c r="H33" s="15">
        <f t="shared" si="1"/>
        <v>0.10469121543062643</v>
      </c>
      <c r="I33" s="23">
        <f t="shared" si="2"/>
        <v>9.761408926751608E-2</v>
      </c>
    </row>
    <row r="34" spans="1:9" ht="30" customHeight="1">
      <c r="A34" s="49">
        <v>210038</v>
      </c>
      <c r="B34" s="47" t="s">
        <v>33</v>
      </c>
      <c r="C34" s="37">
        <v>6152</v>
      </c>
      <c r="D34" s="37">
        <v>1423</v>
      </c>
      <c r="E34" s="15">
        <f t="shared" si="0"/>
        <v>0.23130689206762028</v>
      </c>
      <c r="F34" s="37">
        <v>1114.0999999999999</v>
      </c>
      <c r="G34" s="16">
        <f t="shared" si="3"/>
        <v>1.277264159411184</v>
      </c>
      <c r="H34" s="15">
        <f t="shared" si="1"/>
        <v>0.15968339162656237</v>
      </c>
      <c r="I34" s="23">
        <f t="shared" si="2"/>
        <v>0.14888879435260674</v>
      </c>
    </row>
    <row r="35" spans="1:9" ht="30" customHeight="1">
      <c r="A35" s="49">
        <v>210039</v>
      </c>
      <c r="B35" s="47" t="s">
        <v>34</v>
      </c>
      <c r="C35" s="37">
        <v>6905</v>
      </c>
      <c r="D35" s="37">
        <v>636</v>
      </c>
      <c r="E35" s="15">
        <f t="shared" si="0"/>
        <v>9.2107168718320059E-2</v>
      </c>
      <c r="F35" s="37">
        <v>825.53</v>
      </c>
      <c r="G35" s="16">
        <f t="shared" si="3"/>
        <v>0.77041415817717107</v>
      </c>
      <c r="H35" s="15">
        <f t="shared" si="1"/>
        <v>9.6317073354322102E-2</v>
      </c>
      <c r="I35" s="23">
        <f t="shared" si="2"/>
        <v>8.9806039195569926E-2</v>
      </c>
    </row>
    <row r="36" spans="1:9" ht="30" customHeight="1">
      <c r="A36" s="49">
        <v>210040</v>
      </c>
      <c r="B36" s="47" t="s">
        <v>35</v>
      </c>
      <c r="C36" s="37">
        <v>12480</v>
      </c>
      <c r="D36" s="37">
        <v>2345</v>
      </c>
      <c r="E36" s="15">
        <f t="shared" si="0"/>
        <v>0.18790064102564102</v>
      </c>
      <c r="F36" s="37">
        <v>2018.9</v>
      </c>
      <c r="G36" s="16">
        <f t="shared" si="3"/>
        <v>1.1615236019614641</v>
      </c>
      <c r="H36" s="15">
        <f t="shared" si="1"/>
        <v>0.1452135228635961</v>
      </c>
      <c r="I36" s="23">
        <f t="shared" si="2"/>
        <v>0.13539708871801701</v>
      </c>
    </row>
    <row r="37" spans="1:9" ht="30" customHeight="1">
      <c r="A37" s="49">
        <v>210043</v>
      </c>
      <c r="B37" s="47" t="s">
        <v>36</v>
      </c>
      <c r="C37" s="37">
        <v>17751</v>
      </c>
      <c r="D37" s="37">
        <v>2813</v>
      </c>
      <c r="E37" s="15">
        <f t="shared" si="0"/>
        <v>0.15846994535519127</v>
      </c>
      <c r="F37" s="37">
        <v>2554.3000000000002</v>
      </c>
      <c r="G37" s="16">
        <f t="shared" si="3"/>
        <v>1.1012801941823591</v>
      </c>
      <c r="H37" s="15">
        <f t="shared" si="1"/>
        <v>0.13768190021026475</v>
      </c>
      <c r="I37" s="23">
        <f t="shared" si="2"/>
        <v>0.12837460375605084</v>
      </c>
    </row>
    <row r="38" spans="1:9" ht="30" customHeight="1">
      <c r="A38" s="49">
        <v>210044</v>
      </c>
      <c r="B38" s="47" t="s">
        <v>37</v>
      </c>
      <c r="C38" s="37">
        <v>19973</v>
      </c>
      <c r="D38" s="37">
        <v>1649</v>
      </c>
      <c r="E38" s="15">
        <f t="shared" si="0"/>
        <v>8.2561457968257146E-2</v>
      </c>
      <c r="F38" s="37">
        <v>1931.3</v>
      </c>
      <c r="G38" s="16">
        <f t="shared" si="3"/>
        <v>0.85382902708020503</v>
      </c>
      <c r="H38" s="15">
        <f t="shared" si="1"/>
        <v>0.10674558892831426</v>
      </c>
      <c r="I38" s="23">
        <f t="shared" si="2"/>
        <v>9.9529587116760215E-2</v>
      </c>
    </row>
    <row r="39" spans="1:9" ht="30" customHeight="1">
      <c r="A39" s="49">
        <v>210045</v>
      </c>
      <c r="B39" s="47" t="s">
        <v>38</v>
      </c>
      <c r="C39" s="37">
        <v>283</v>
      </c>
      <c r="D39" s="37">
        <v>49</v>
      </c>
      <c r="E39" s="15">
        <f t="shared" si="0"/>
        <v>0.17314487632508835</v>
      </c>
      <c r="F39" s="37">
        <v>51.84</v>
      </c>
      <c r="G39" s="16">
        <f t="shared" si="3"/>
        <v>0.94521604938271597</v>
      </c>
      <c r="H39" s="15">
        <f t="shared" si="1"/>
        <v>0.11817078203687575</v>
      </c>
      <c r="I39" s="23">
        <f t="shared" si="2"/>
        <v>0.11018243717118295</v>
      </c>
    </row>
    <row r="40" spans="1:9" ht="30" customHeight="1">
      <c r="A40" s="49">
        <v>210048</v>
      </c>
      <c r="B40" s="47" t="s">
        <v>39</v>
      </c>
      <c r="C40" s="37">
        <v>18063</v>
      </c>
      <c r="D40" s="37">
        <v>1764</v>
      </c>
      <c r="E40" s="15">
        <f t="shared" si="0"/>
        <v>9.765819631290483E-2</v>
      </c>
      <c r="F40" s="37">
        <v>1867.5</v>
      </c>
      <c r="G40" s="16">
        <f t="shared" si="3"/>
        <v>0.944578313253012</v>
      </c>
      <c r="H40" s="15">
        <f t="shared" si="1"/>
        <v>0.11809105235260992</v>
      </c>
      <c r="I40" s="23">
        <f t="shared" si="2"/>
        <v>0.11010809721357348</v>
      </c>
    </row>
    <row r="41" spans="1:9" ht="30" customHeight="1">
      <c r="A41" s="49">
        <v>210049</v>
      </c>
      <c r="B41" s="47" t="s">
        <v>40</v>
      </c>
      <c r="C41" s="37">
        <v>13144</v>
      </c>
      <c r="D41" s="37">
        <v>1469</v>
      </c>
      <c r="E41" s="15">
        <f t="shared" si="0"/>
        <v>0.11176202069385271</v>
      </c>
      <c r="F41" s="37">
        <v>1604.4</v>
      </c>
      <c r="G41" s="16">
        <f t="shared" si="3"/>
        <v>0.91560708052854645</v>
      </c>
      <c r="H41" s="15">
        <f t="shared" si="1"/>
        <v>0.11446907277465182</v>
      </c>
      <c r="I41" s="23">
        <f t="shared" si="2"/>
        <v>0.10673096345508536</v>
      </c>
    </row>
    <row r="42" spans="1:9" ht="30" customHeight="1">
      <c r="A42" s="49">
        <v>210051</v>
      </c>
      <c r="B42" s="47" t="s">
        <v>41</v>
      </c>
      <c r="C42" s="37">
        <v>10131</v>
      </c>
      <c r="D42" s="37">
        <v>1672</v>
      </c>
      <c r="E42" s="15">
        <f t="shared" si="0"/>
        <v>0.16503800217155265</v>
      </c>
      <c r="F42" s="37">
        <v>1669.6</v>
      </c>
      <c r="G42" s="16">
        <f t="shared" si="3"/>
        <v>1.0014374700527073</v>
      </c>
      <c r="H42" s="15">
        <f t="shared" si="1"/>
        <v>0.12519957640842266</v>
      </c>
      <c r="I42" s="23">
        <f t="shared" si="2"/>
        <v>0.1167360850432133</v>
      </c>
    </row>
    <row r="43" spans="1:9" ht="30" customHeight="1">
      <c r="A43" s="49">
        <v>210055</v>
      </c>
      <c r="B43" s="47" t="s">
        <v>42</v>
      </c>
      <c r="C43" s="37">
        <v>6251</v>
      </c>
      <c r="D43" s="37">
        <v>776</v>
      </c>
      <c r="E43" s="15">
        <f t="shared" si="0"/>
        <v>0.12414013757798752</v>
      </c>
      <c r="F43" s="37">
        <v>735.89</v>
      </c>
      <c r="G43" s="16">
        <f t="shared" si="3"/>
        <v>1.0545054288005</v>
      </c>
      <c r="H43" s="15">
        <f t="shared" si="1"/>
        <v>0.13183412539901876</v>
      </c>
      <c r="I43" s="23">
        <f t="shared" si="2"/>
        <v>0.12292213852204509</v>
      </c>
    </row>
    <row r="44" spans="1:9" ht="30" customHeight="1">
      <c r="A44" s="49">
        <v>210056</v>
      </c>
      <c r="B44" s="47" t="s">
        <v>43</v>
      </c>
      <c r="C44" s="37">
        <v>11484</v>
      </c>
      <c r="D44" s="37">
        <v>2085</v>
      </c>
      <c r="E44" s="15">
        <f t="shared" si="0"/>
        <v>0.18155694879832812</v>
      </c>
      <c r="F44" s="37">
        <v>1914.4</v>
      </c>
      <c r="G44" s="16">
        <f t="shared" si="3"/>
        <v>1.0891140827413288</v>
      </c>
      <c r="H44" s="15">
        <f t="shared" si="1"/>
        <v>0.13616089461130856</v>
      </c>
      <c r="I44" s="23">
        <f t="shared" si="2"/>
        <v>0.12695641813558411</v>
      </c>
    </row>
    <row r="45" spans="1:9" ht="30" customHeight="1">
      <c r="A45" s="49">
        <v>210057</v>
      </c>
      <c r="B45" s="47" t="s">
        <v>44</v>
      </c>
      <c r="C45" s="37">
        <v>24600</v>
      </c>
      <c r="D45" s="37">
        <v>2020</v>
      </c>
      <c r="E45" s="15">
        <f t="shared" si="0"/>
        <v>8.2113821138211376E-2</v>
      </c>
      <c r="F45" s="37">
        <v>2330.3000000000002</v>
      </c>
      <c r="G45" s="16">
        <f t="shared" si="3"/>
        <v>0.86684117924730719</v>
      </c>
      <c r="H45" s="15">
        <f t="shared" si="1"/>
        <v>0.10837236642386512</v>
      </c>
      <c r="I45" s="23">
        <f t="shared" si="2"/>
        <v>0.10104639445361184</v>
      </c>
    </row>
    <row r="46" spans="1:9" ht="30" customHeight="1">
      <c r="A46" s="49">
        <v>210058</v>
      </c>
      <c r="B46" s="47" t="s">
        <v>45</v>
      </c>
      <c r="C46" s="37">
        <v>2544</v>
      </c>
      <c r="D46" s="37">
        <v>274</v>
      </c>
      <c r="E46" s="15">
        <f t="shared" si="0"/>
        <v>0.10770440251572327</v>
      </c>
      <c r="F46" s="37">
        <v>298.8</v>
      </c>
      <c r="G46" s="16">
        <f t="shared" si="3"/>
        <v>0.91700133868808564</v>
      </c>
      <c r="H46" s="15">
        <f t="shared" si="1"/>
        <v>0.11464338274027465</v>
      </c>
      <c r="I46" s="23">
        <f t="shared" si="2"/>
        <v>0.10689349006703208</v>
      </c>
    </row>
    <row r="47" spans="1:9" ht="30" customHeight="1">
      <c r="A47" s="49">
        <v>210060</v>
      </c>
      <c r="B47" s="47" t="s">
        <v>46</v>
      </c>
      <c r="C47" s="37">
        <v>2213</v>
      </c>
      <c r="D47" s="37">
        <v>320</v>
      </c>
      <c r="E47" s="15">
        <f t="shared" si="0"/>
        <v>0.14460009037505647</v>
      </c>
      <c r="F47" s="37">
        <v>319.23</v>
      </c>
      <c r="G47" s="16">
        <f t="shared" si="3"/>
        <v>1.0024120540049493</v>
      </c>
      <c r="H47" s="15">
        <f t="shared" si="1"/>
        <v>0.12532141876168384</v>
      </c>
      <c r="I47" s="23">
        <f t="shared" si="2"/>
        <v>0.11684969085339401</v>
      </c>
    </row>
    <row r="48" spans="1:9" ht="30" customHeight="1">
      <c r="A48" s="49">
        <v>210061</v>
      </c>
      <c r="B48" s="47" t="s">
        <v>47</v>
      </c>
      <c r="C48" s="37">
        <v>3022</v>
      </c>
      <c r="D48" s="37">
        <v>453</v>
      </c>
      <c r="E48" s="15">
        <f t="shared" si="0"/>
        <v>0.1499007279947055</v>
      </c>
      <c r="F48" s="37">
        <v>486.01</v>
      </c>
      <c r="G48" s="16">
        <f t="shared" si="3"/>
        <v>0.93207958683977699</v>
      </c>
      <c r="H48" s="15">
        <f t="shared" si="1"/>
        <v>0.11652846327503183</v>
      </c>
      <c r="I48" s="23">
        <f t="shared" si="2"/>
        <v>0.10865113915763967</v>
      </c>
    </row>
    <row r="49" spans="1:9" ht="30" customHeight="1">
      <c r="A49" s="49">
        <v>210062</v>
      </c>
      <c r="B49" s="47" t="s">
        <v>48</v>
      </c>
      <c r="C49" s="37">
        <v>14479</v>
      </c>
      <c r="D49" s="37">
        <v>1769</v>
      </c>
      <c r="E49" s="15">
        <f t="shared" si="0"/>
        <v>0.12217694592167967</v>
      </c>
      <c r="F49" s="37">
        <v>1941.2</v>
      </c>
      <c r="G49" s="16">
        <f t="shared" si="3"/>
        <v>0.91129198433958369</v>
      </c>
      <c r="H49" s="15">
        <f t="shared" si="1"/>
        <v>0.11392960003553881</v>
      </c>
      <c r="I49" s="23">
        <f t="shared" si="2"/>
        <v>0.1062279590731364</v>
      </c>
    </row>
    <row r="50" spans="1:9" ht="30" customHeight="1" thickBot="1">
      <c r="A50" s="48">
        <v>210063</v>
      </c>
      <c r="B50" s="50" t="s">
        <v>49</v>
      </c>
      <c r="C50" s="41">
        <v>16550</v>
      </c>
      <c r="D50" s="41">
        <v>1691</v>
      </c>
      <c r="E50" s="42">
        <f t="shared" si="0"/>
        <v>0.10217522658610272</v>
      </c>
      <c r="F50" s="41">
        <v>1854.8</v>
      </c>
      <c r="G50" s="36">
        <f t="shared" si="3"/>
        <v>0.91168859176191508</v>
      </c>
      <c r="H50" s="42">
        <f t="shared" si="1"/>
        <v>0.11397918384157886</v>
      </c>
      <c r="I50" s="43">
        <f t="shared" si="2"/>
        <v>0.10627419101388813</v>
      </c>
    </row>
    <row r="51" spans="1:9" ht="39" customHeight="1" thickBot="1">
      <c r="A51" s="124" t="s">
        <v>50</v>
      </c>
      <c r="B51" s="125"/>
      <c r="C51" s="40">
        <v>629276</v>
      </c>
      <c r="D51" s="51">
        <v>78672</v>
      </c>
      <c r="E51" s="19">
        <f t="shared" si="0"/>
        <v>0.12501986409778856</v>
      </c>
      <c r="F51" s="51">
        <v>78672</v>
      </c>
      <c r="G51" s="20">
        <f t="shared" si="3"/>
        <v>1</v>
      </c>
      <c r="H51" s="19">
        <f t="shared" si="1"/>
        <v>0.12501986409778856</v>
      </c>
      <c r="I51" s="24"/>
    </row>
    <row r="52" spans="1:9" ht="15" customHeight="1">
      <c r="A52" s="1" t="s">
        <v>52</v>
      </c>
    </row>
    <row r="53" spans="1:9" ht="15" customHeight="1">
      <c r="A53" s="1" t="s">
        <v>65</v>
      </c>
    </row>
  </sheetData>
  <mergeCells count="2">
    <mergeCell ref="A1:H1"/>
    <mergeCell ref="A51:B5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6"/>
  <sheetViews>
    <sheetView view="pageBreakPreview" zoomScaleNormal="100" zoomScaleSheetLayoutView="100" workbookViewId="0">
      <pane xSplit="2" ySplit="4" topLeftCell="I41" activePane="bottomRight" state="frozen"/>
      <selection pane="topRight" activeCell="C1" sqref="C1"/>
      <selection pane="bottomLeft" activeCell="A5" sqref="A5"/>
      <selection pane="bottomRight" activeCell="K53" sqref="K53"/>
    </sheetView>
  </sheetViews>
  <sheetFormatPr defaultColWidth="9.109375" defaultRowHeight="15" customHeight="1"/>
  <cols>
    <col min="1" max="1" width="17.88671875" style="1" customWidth="1"/>
    <col min="2" max="2" width="44.109375" style="1" customWidth="1"/>
    <col min="3" max="3" width="18.44140625" style="1" customWidth="1"/>
    <col min="4" max="4" width="20" style="1" customWidth="1"/>
    <col min="5" max="5" width="19.33203125" style="1" customWidth="1"/>
    <col min="6" max="6" width="18.88671875" style="1" customWidth="1"/>
    <col min="7" max="7" width="22.33203125" style="1" customWidth="1"/>
    <col min="8" max="8" width="21.6640625" style="1" customWidth="1"/>
    <col min="9" max="9" width="28.109375" style="1" customWidth="1"/>
    <col min="10" max="10" width="26" style="1" customWidth="1"/>
    <col min="11" max="11" width="28.88671875" style="1" customWidth="1"/>
    <col min="12" max="12" width="19.33203125" style="1" customWidth="1"/>
    <col min="13" max="13" width="30.5546875" style="1" customWidth="1"/>
    <col min="14" max="14" width="20.44140625" style="1" customWidth="1"/>
    <col min="15" max="15" width="21.44140625" style="1" customWidth="1"/>
    <col min="16" max="16" width="19.88671875" style="1" customWidth="1"/>
    <col min="17" max="17" width="21.109375" style="1" customWidth="1"/>
    <col min="18" max="16384" width="9.109375" style="1"/>
  </cols>
  <sheetData>
    <row r="1" spans="1:17" ht="22.5" customHeight="1" thickBot="1">
      <c r="A1" s="7"/>
      <c r="B1" s="7"/>
      <c r="C1" s="131" t="s">
        <v>243</v>
      </c>
      <c r="D1" s="131"/>
      <c r="E1" s="131"/>
      <c r="F1" s="131"/>
      <c r="G1" s="131"/>
      <c r="H1" s="131"/>
      <c r="I1" s="131"/>
      <c r="J1" s="131"/>
      <c r="K1" s="131"/>
      <c r="L1" s="131"/>
      <c r="M1" s="131"/>
      <c r="N1" s="131"/>
      <c r="O1" s="131"/>
      <c r="P1" s="131"/>
    </row>
    <row r="2" spans="1:17" ht="60" customHeight="1" thickBot="1">
      <c r="C2" s="128" t="s">
        <v>205</v>
      </c>
      <c r="D2" s="129"/>
      <c r="E2" s="129"/>
      <c r="F2" s="129"/>
      <c r="G2" s="129"/>
      <c r="H2" s="129"/>
      <c r="I2" s="130"/>
      <c r="J2" s="132" t="s">
        <v>244</v>
      </c>
      <c r="K2" s="133"/>
      <c r="L2" s="133"/>
      <c r="M2" s="133"/>
      <c r="N2" s="133"/>
      <c r="O2" s="133"/>
      <c r="P2" s="133"/>
      <c r="Q2" s="133"/>
    </row>
    <row r="3" spans="1:17" ht="143.25" customHeight="1" thickBot="1">
      <c r="A3" s="2" t="s">
        <v>0</v>
      </c>
      <c r="B3" s="2" t="s">
        <v>1</v>
      </c>
      <c r="C3" s="3" t="s">
        <v>206</v>
      </c>
      <c r="D3" s="3" t="s">
        <v>64</v>
      </c>
      <c r="E3" s="3" t="s">
        <v>60</v>
      </c>
      <c r="F3" s="3" t="s">
        <v>2</v>
      </c>
      <c r="G3" s="3" t="s">
        <v>54</v>
      </c>
      <c r="H3" s="4" t="s">
        <v>3</v>
      </c>
      <c r="I3" s="4" t="s">
        <v>53</v>
      </c>
      <c r="J3" s="21" t="s">
        <v>51</v>
      </c>
      <c r="K3" s="21" t="s">
        <v>64</v>
      </c>
      <c r="L3" s="21" t="s">
        <v>60</v>
      </c>
      <c r="M3" s="21" t="s">
        <v>2</v>
      </c>
      <c r="N3" s="21" t="s">
        <v>54</v>
      </c>
      <c r="O3" s="67" t="s">
        <v>3</v>
      </c>
      <c r="P3" s="68" t="s">
        <v>119</v>
      </c>
      <c r="Q3" s="69" t="s">
        <v>159</v>
      </c>
    </row>
    <row r="4" spans="1:17" ht="36.75" customHeight="1" thickBot="1">
      <c r="A4" s="2" t="s">
        <v>55</v>
      </c>
      <c r="B4" s="5" t="s">
        <v>56</v>
      </c>
      <c r="C4" s="12" t="s">
        <v>57</v>
      </c>
      <c r="D4" s="13" t="s">
        <v>58</v>
      </c>
      <c r="E4" s="13" t="s">
        <v>63</v>
      </c>
      <c r="F4" s="13" t="s">
        <v>59</v>
      </c>
      <c r="G4" s="13" t="s">
        <v>62</v>
      </c>
      <c r="H4" s="13" t="s">
        <v>67</v>
      </c>
      <c r="I4" s="14" t="s">
        <v>227</v>
      </c>
      <c r="J4" s="53" t="s">
        <v>69</v>
      </c>
      <c r="K4" s="46" t="s">
        <v>70</v>
      </c>
      <c r="L4" s="46" t="s">
        <v>71</v>
      </c>
      <c r="M4" s="46" t="s">
        <v>72</v>
      </c>
      <c r="N4" s="46" t="s">
        <v>73</v>
      </c>
      <c r="O4" s="46" t="s">
        <v>74</v>
      </c>
      <c r="P4" s="68" t="s">
        <v>77</v>
      </c>
      <c r="Q4" s="70" t="s">
        <v>160</v>
      </c>
    </row>
    <row r="5" spans="1:17" ht="30" customHeight="1" thickBot="1">
      <c r="A5" s="8">
        <v>210001</v>
      </c>
      <c r="B5" s="10" t="s">
        <v>4</v>
      </c>
      <c r="C5" s="98">
        <v>16969</v>
      </c>
      <c r="D5" s="99">
        <v>1873</v>
      </c>
      <c r="E5" s="103">
        <f>D5/C5</f>
        <v>0.11037774765749307</v>
      </c>
      <c r="F5" s="96">
        <v>2058.3000000000002</v>
      </c>
      <c r="G5" s="106">
        <f>D5/F5</f>
        <v>0.90997425059515125</v>
      </c>
      <c r="H5" s="94">
        <f>G5*'2. CY2013 BASE READMISSIONS'!$E$51</f>
        <v>0.1137648571418928</v>
      </c>
      <c r="I5" s="94">
        <v>0.10607435279910085</v>
      </c>
      <c r="J5" s="98">
        <v>17636</v>
      </c>
      <c r="K5" s="99">
        <v>1944</v>
      </c>
      <c r="L5" s="103">
        <f>K5/J5</f>
        <v>0.11022907688818326</v>
      </c>
      <c r="M5" s="96">
        <v>2107.6999999999998</v>
      </c>
      <c r="N5" s="106">
        <f>K5/M5</f>
        <v>0.92233240024671448</v>
      </c>
      <c r="O5" s="94">
        <f>N5*'2. CY2013 BASE READMISSIONS'!$E$51</f>
        <v>0.11530987133183138</v>
      </c>
      <c r="P5" s="55">
        <f>O5-I5</f>
        <v>9.2355185327305245E-3</v>
      </c>
      <c r="Q5" s="71">
        <f>O5/H5-1</f>
        <v>1.3580768514582342E-2</v>
      </c>
    </row>
    <row r="6" spans="1:17" ht="30" customHeight="1" thickBot="1">
      <c r="A6" s="9">
        <v>210002</v>
      </c>
      <c r="B6" s="11" t="s">
        <v>5</v>
      </c>
      <c r="C6" s="100">
        <v>31967</v>
      </c>
      <c r="D6" s="101">
        <v>4933</v>
      </c>
      <c r="E6" s="104">
        <f t="shared" ref="E6:E52" si="0">D6/C6</f>
        <v>0.15431538774361059</v>
      </c>
      <c r="F6" s="97">
        <v>4476.3</v>
      </c>
      <c r="G6" s="105">
        <f>D6/F6</f>
        <v>1.1020262270178496</v>
      </c>
      <c r="H6" s="93">
        <f>G6*'2. CY2013 BASE READMISSIONS'!$E$51</f>
        <v>0.13777516913397025</v>
      </c>
      <c r="I6" s="93">
        <v>0.12846156770051387</v>
      </c>
      <c r="J6" s="100">
        <v>28671</v>
      </c>
      <c r="K6" s="101">
        <v>4587</v>
      </c>
      <c r="L6" s="104">
        <f t="shared" ref="L6:L52" si="1">K6/J6</f>
        <v>0.15998744375850163</v>
      </c>
      <c r="M6" s="97">
        <v>4231.1000000000004</v>
      </c>
      <c r="N6" s="105">
        <f t="shared" ref="N6:N52" si="2">K6/M6</f>
        <v>1.0841152418992697</v>
      </c>
      <c r="O6" s="93">
        <f>N6*'2. CY2013 BASE READMISSIONS'!$E$51</f>
        <v>0.13553594020858786</v>
      </c>
      <c r="P6" s="52">
        <f t="shared" ref="P6:P50" si="3">O6-I6</f>
        <v>7.074372508073995E-3</v>
      </c>
      <c r="Q6" s="71">
        <f t="shared" ref="Q6:Q52" si="4">O6/H6-1</f>
        <v>-1.6252775732069735E-2</v>
      </c>
    </row>
    <row r="7" spans="1:17" ht="30" customHeight="1" thickBot="1">
      <c r="A7" s="9">
        <v>210003</v>
      </c>
      <c r="B7" s="11" t="s">
        <v>6</v>
      </c>
      <c r="C7" s="100">
        <v>12065</v>
      </c>
      <c r="D7" s="101">
        <v>1133</v>
      </c>
      <c r="E7" s="104">
        <f t="shared" si="0"/>
        <v>9.3907998342312476E-2</v>
      </c>
      <c r="F7" s="97">
        <v>1411.3</v>
      </c>
      <c r="G7" s="105">
        <f t="shared" ref="G7:G52" si="5">D7/F7</f>
        <v>0.80280592361652381</v>
      </c>
      <c r="H7" s="93">
        <f>G7*'2. CY2013 BASE READMISSIONS'!$E$51</f>
        <v>0.10036668746743743</v>
      </c>
      <c r="I7" s="93">
        <v>9.3581899394638665E-2</v>
      </c>
      <c r="J7" s="100">
        <v>13141</v>
      </c>
      <c r="K7" s="101">
        <v>1188</v>
      </c>
      <c r="L7" s="104">
        <f t="shared" si="1"/>
        <v>9.0404078837226995E-2</v>
      </c>
      <c r="M7" s="97">
        <v>1565.5</v>
      </c>
      <c r="N7" s="105">
        <f t="shared" si="2"/>
        <v>0.75886298307250077</v>
      </c>
      <c r="O7" s="93">
        <f>N7*'2. CY2013 BASE READMISSIONS'!$E$51</f>
        <v>9.4872947012566475E-2</v>
      </c>
      <c r="P7" s="52">
        <f t="shared" si="3"/>
        <v>1.2910476179278096E-3</v>
      </c>
      <c r="Q7" s="71">
        <f t="shared" si="4"/>
        <v>-5.4736691959205386E-2</v>
      </c>
    </row>
    <row r="8" spans="1:17" ht="30" customHeight="1" thickBot="1">
      <c r="A8" s="9">
        <v>210004</v>
      </c>
      <c r="B8" s="11" t="s">
        <v>7</v>
      </c>
      <c r="C8" s="100">
        <v>34304</v>
      </c>
      <c r="D8" s="101">
        <v>2525</v>
      </c>
      <c r="E8" s="104">
        <f t="shared" si="0"/>
        <v>7.3606576492537309E-2</v>
      </c>
      <c r="F8" s="97">
        <v>2838.6</v>
      </c>
      <c r="G8" s="105">
        <f t="shared" si="5"/>
        <v>0.88952300429789333</v>
      </c>
      <c r="H8" s="93">
        <f>G8*'2. CY2013 BASE READMISSIONS'!$E$51</f>
        <v>0.11120804510917921</v>
      </c>
      <c r="I8" s="93">
        <v>0.10369038125979869</v>
      </c>
      <c r="J8" s="100">
        <v>36221</v>
      </c>
      <c r="K8" s="101">
        <v>2906</v>
      </c>
      <c r="L8" s="104">
        <f t="shared" si="1"/>
        <v>8.0229701002181061E-2</v>
      </c>
      <c r="M8" s="97">
        <v>3108.7</v>
      </c>
      <c r="N8" s="105">
        <f t="shared" si="2"/>
        <v>0.93479589539035612</v>
      </c>
      <c r="O8" s="93">
        <f>N8*'2. CY2013 BASE READMISSIONS'!$E$51</f>
        <v>0.11686805580087289</v>
      </c>
      <c r="P8" s="52">
        <f t="shared" si="3"/>
        <v>1.31776745410742E-2</v>
      </c>
      <c r="Q8" s="71">
        <f t="shared" si="4"/>
        <v>5.0895694516857493E-2</v>
      </c>
    </row>
    <row r="9" spans="1:17" ht="30" customHeight="1" thickBot="1">
      <c r="A9" s="9">
        <v>210005</v>
      </c>
      <c r="B9" s="11" t="s">
        <v>8</v>
      </c>
      <c r="C9" s="100">
        <v>18333</v>
      </c>
      <c r="D9" s="101">
        <v>1820</v>
      </c>
      <c r="E9" s="104">
        <f t="shared" si="0"/>
        <v>9.9274532264222989E-2</v>
      </c>
      <c r="F9" s="97">
        <v>2192.9</v>
      </c>
      <c r="G9" s="105">
        <f t="shared" si="5"/>
        <v>0.82995120616535178</v>
      </c>
      <c r="H9" s="93">
        <f>G9*'2. CY2013 BASE READMISSIONS'!$E$51</f>
        <v>0.10376038700258798</v>
      </c>
      <c r="I9" s="93">
        <v>9.6746184841213029E-2</v>
      </c>
      <c r="J9" s="100">
        <v>17128</v>
      </c>
      <c r="K9" s="101">
        <v>1734</v>
      </c>
      <c r="L9" s="104">
        <f t="shared" si="1"/>
        <v>0.10123773937412424</v>
      </c>
      <c r="M9" s="97">
        <v>2062.4</v>
      </c>
      <c r="N9" s="105">
        <f t="shared" si="2"/>
        <v>0.84076803723816906</v>
      </c>
      <c r="O9" s="93">
        <f>N9*'2. CY2013 BASE READMISSIONS'!$E$51</f>
        <v>0.10511270575328033</v>
      </c>
      <c r="P9" s="52">
        <f t="shared" si="3"/>
        <v>8.366520912067299E-3</v>
      </c>
      <c r="Q9" s="71">
        <f t="shared" si="4"/>
        <v>1.3033092779989541E-2</v>
      </c>
    </row>
    <row r="10" spans="1:17" ht="30" customHeight="1" thickBot="1">
      <c r="A10" s="9">
        <v>210006</v>
      </c>
      <c r="B10" s="11" t="s">
        <v>9</v>
      </c>
      <c r="C10" s="100">
        <v>4419</v>
      </c>
      <c r="D10" s="101">
        <v>662</v>
      </c>
      <c r="E10" s="104">
        <f t="shared" si="0"/>
        <v>0.14980764878931885</v>
      </c>
      <c r="F10" s="97">
        <v>749.67</v>
      </c>
      <c r="G10" s="105">
        <f t="shared" si="5"/>
        <v>0.88305521095948891</v>
      </c>
      <c r="H10" s="93">
        <f>G10*'2. CY2013 BASE READMISSIONS'!$E$51</f>
        <v>0.11039944246499932</v>
      </c>
      <c r="I10" s="93">
        <v>0.10293644015436536</v>
      </c>
      <c r="J10" s="100">
        <v>4072</v>
      </c>
      <c r="K10" s="101">
        <v>594</v>
      </c>
      <c r="L10" s="104">
        <f t="shared" si="1"/>
        <v>0.14587426326129665</v>
      </c>
      <c r="M10" s="97">
        <v>678.1</v>
      </c>
      <c r="N10" s="105">
        <f t="shared" si="2"/>
        <v>0.87597699454357758</v>
      </c>
      <c r="O10" s="93">
        <f>N10*'2. CY2013 BASE READMISSIONS'!$E$51</f>
        <v>0.10951452481062735</v>
      </c>
      <c r="P10" s="52">
        <f t="shared" si="3"/>
        <v>6.5780846562619871E-3</v>
      </c>
      <c r="Q10" s="71">
        <f t="shared" si="4"/>
        <v>-8.0155989433779995E-3</v>
      </c>
    </row>
    <row r="11" spans="1:17" ht="30" customHeight="1" thickBot="1">
      <c r="A11" s="9">
        <v>210008</v>
      </c>
      <c r="B11" s="11" t="s">
        <v>10</v>
      </c>
      <c r="C11" s="100">
        <v>19029</v>
      </c>
      <c r="D11" s="101">
        <v>2024</v>
      </c>
      <c r="E11" s="104">
        <f t="shared" si="0"/>
        <v>0.10636397078143886</v>
      </c>
      <c r="F11" s="97">
        <v>1812.4</v>
      </c>
      <c r="G11" s="105">
        <f t="shared" si="5"/>
        <v>1.116751269035533</v>
      </c>
      <c r="H11" s="93">
        <f>G11*'2. CY2013 BASE READMISSIONS'!$E$51</f>
        <v>0.13961609188585525</v>
      </c>
      <c r="I11" s="93">
        <v>0.13017804407437145</v>
      </c>
      <c r="J11" s="100">
        <v>16519</v>
      </c>
      <c r="K11" s="101">
        <v>1514</v>
      </c>
      <c r="L11" s="104">
        <f t="shared" si="1"/>
        <v>9.1652037048247467E-2</v>
      </c>
      <c r="M11" s="97">
        <v>1482.7</v>
      </c>
      <c r="N11" s="105">
        <f t="shared" si="2"/>
        <v>1.0211101369123896</v>
      </c>
      <c r="O11" s="93">
        <f>N11*'2. CY2013 BASE READMISSIONS'!$E$51</f>
        <v>0.12765905054566123</v>
      </c>
      <c r="P11" s="52">
        <f t="shared" si="3"/>
        <v>-2.5189935287102116E-3</v>
      </c>
      <c r="Q11" s="71">
        <f t="shared" si="4"/>
        <v>-8.5642286492087383E-2</v>
      </c>
    </row>
    <row r="12" spans="1:17" s="92" customFormat="1" ht="30" customHeight="1" thickBot="1">
      <c r="A12" s="9">
        <v>210009</v>
      </c>
      <c r="B12" s="11" t="s">
        <v>11</v>
      </c>
      <c r="C12" s="100">
        <v>47732</v>
      </c>
      <c r="D12" s="101">
        <v>7690</v>
      </c>
      <c r="E12" s="104">
        <f t="shared" si="0"/>
        <v>0.16110785217464174</v>
      </c>
      <c r="F12" s="97">
        <v>6883.3</v>
      </c>
      <c r="G12" s="105">
        <f t="shared" si="5"/>
        <v>1.1171966934464574</v>
      </c>
      <c r="H12" s="93">
        <f>G12*'2. CY2013 BASE READMISSIONS'!$E$51</f>
        <v>0.13967177878517487</v>
      </c>
      <c r="I12" s="93">
        <v>0.13022996653929705</v>
      </c>
      <c r="J12" s="100">
        <v>47908</v>
      </c>
      <c r="K12" s="101">
        <v>7872</v>
      </c>
      <c r="L12" s="104">
        <f t="shared" si="1"/>
        <v>0.16431493696251148</v>
      </c>
      <c r="M12" s="97">
        <v>7043.6</v>
      </c>
      <c r="N12" s="105">
        <f t="shared" si="2"/>
        <v>1.1176103129081718</v>
      </c>
      <c r="O12" s="93">
        <f>N12*'2. CY2013 BASE READMISSIONS'!$E$51</f>
        <v>0.13972348943406659</v>
      </c>
      <c r="P12" s="93">
        <f t="shared" si="3"/>
        <v>9.4935228947695405E-3</v>
      </c>
      <c r="Q12" s="102">
        <f t="shared" si="4"/>
        <v>3.7022975823375326E-4</v>
      </c>
    </row>
    <row r="13" spans="1:17" ht="30" customHeight="1" thickBot="1">
      <c r="A13" s="9">
        <v>210010</v>
      </c>
      <c r="B13" s="11" t="s">
        <v>12</v>
      </c>
      <c r="C13" s="100">
        <v>2233</v>
      </c>
      <c r="D13" s="101">
        <v>342</v>
      </c>
      <c r="E13" s="104">
        <f t="shared" si="0"/>
        <v>0.15315718763994626</v>
      </c>
      <c r="F13" s="97">
        <v>386.32</v>
      </c>
      <c r="G13" s="105">
        <f t="shared" si="5"/>
        <v>0.8852764547525368</v>
      </c>
      <c r="H13" s="93">
        <f>G13*'2. CY2013 BASE READMISSIONS'!$E$51</f>
        <v>0.11067714206213422</v>
      </c>
      <c r="I13" s="93">
        <v>0.10319536725873395</v>
      </c>
      <c r="J13" s="100">
        <v>2339</v>
      </c>
      <c r="K13" s="101">
        <v>364</v>
      </c>
      <c r="L13" s="104">
        <f t="shared" si="1"/>
        <v>0.155622060709705</v>
      </c>
      <c r="M13" s="97">
        <v>403.55</v>
      </c>
      <c r="N13" s="105">
        <f t="shared" si="2"/>
        <v>0.90199479618386813</v>
      </c>
      <c r="O13" s="93">
        <f>N13*'2. CY2013 BASE READMISSIONS'!$E$51</f>
        <v>0.11276726683581968</v>
      </c>
      <c r="P13" s="52">
        <f t="shared" si="3"/>
        <v>9.5718995770857351E-3</v>
      </c>
      <c r="Q13" s="71">
        <f t="shared" si="4"/>
        <v>1.8884882051906082E-2</v>
      </c>
    </row>
    <row r="14" spans="1:17" ht="30" customHeight="1" thickBot="1">
      <c r="A14" s="9">
        <v>210011</v>
      </c>
      <c r="B14" s="11" t="s">
        <v>13</v>
      </c>
      <c r="C14" s="100">
        <v>18450</v>
      </c>
      <c r="D14" s="101">
        <v>2469</v>
      </c>
      <c r="E14" s="104">
        <f t="shared" si="0"/>
        <v>0.13382113821138211</v>
      </c>
      <c r="F14" s="97">
        <v>2298.6999999999998</v>
      </c>
      <c r="G14" s="105">
        <f t="shared" si="5"/>
        <v>1.0740853525905947</v>
      </c>
      <c r="H14" s="93">
        <f>G14*'2. CY2013 BASE READMISSIONS'!$E$51</f>
        <v>0.13428200481030145</v>
      </c>
      <c r="I14" s="93">
        <v>0.12520454128512506</v>
      </c>
      <c r="J14" s="100">
        <v>17445</v>
      </c>
      <c r="K14" s="101">
        <v>2111</v>
      </c>
      <c r="L14" s="104">
        <f t="shared" si="1"/>
        <v>0.12100888506735455</v>
      </c>
      <c r="M14" s="97">
        <v>2172.4</v>
      </c>
      <c r="N14" s="105">
        <f t="shared" si="2"/>
        <v>0.97173632848462521</v>
      </c>
      <c r="O14" s="93">
        <f>N14*'2. CY2013 BASE READMISSIONS'!$E$51</f>
        <v>0.12148634372603187</v>
      </c>
      <c r="P14" s="52">
        <f t="shared" si="3"/>
        <v>-3.7181975590931948E-3</v>
      </c>
      <c r="Q14" s="71">
        <f t="shared" si="4"/>
        <v>-9.5289470114374941E-2</v>
      </c>
    </row>
    <row r="15" spans="1:17" ht="30" customHeight="1" thickBot="1">
      <c r="A15" s="9">
        <v>210012</v>
      </c>
      <c r="B15" s="11" t="s">
        <v>14</v>
      </c>
      <c r="C15" s="100">
        <v>25052</v>
      </c>
      <c r="D15" s="101">
        <v>3610</v>
      </c>
      <c r="E15" s="104">
        <f t="shared" si="0"/>
        <v>0.14410027143541435</v>
      </c>
      <c r="F15" s="97">
        <v>3300.7</v>
      </c>
      <c r="G15" s="105">
        <f t="shared" si="5"/>
        <v>1.0937073954009755</v>
      </c>
      <c r="H15" s="93">
        <f>G15*'2. CY2013 BASE READMISSIONS'!$E$51</f>
        <v>0.13673514993577626</v>
      </c>
      <c r="I15" s="93">
        <v>0.12749185380011779</v>
      </c>
      <c r="J15" s="100">
        <v>23698</v>
      </c>
      <c r="K15" s="101">
        <v>3095</v>
      </c>
      <c r="L15" s="104">
        <f t="shared" si="1"/>
        <v>0.13060173854333698</v>
      </c>
      <c r="M15" s="97">
        <v>3054</v>
      </c>
      <c r="N15" s="105">
        <f t="shared" si="2"/>
        <v>1.0134250163719711</v>
      </c>
      <c r="O15" s="93">
        <f>N15*'2. CY2013 BASE READMISSIONS'!$E$51</f>
        <v>0.12669825782012298</v>
      </c>
      <c r="P15" s="52">
        <f t="shared" si="3"/>
        <v>-7.9359597999481557E-4</v>
      </c>
      <c r="Q15" s="71">
        <f t="shared" si="4"/>
        <v>-7.3403891540452904E-2</v>
      </c>
    </row>
    <row r="16" spans="1:17" ht="30" customHeight="1" thickBot="1">
      <c r="A16" s="9">
        <v>210013</v>
      </c>
      <c r="B16" s="11" t="s">
        <v>15</v>
      </c>
      <c r="C16" s="100">
        <v>5340</v>
      </c>
      <c r="D16" s="101">
        <v>1516</v>
      </c>
      <c r="E16" s="104">
        <f t="shared" si="0"/>
        <v>0.28389513108614234</v>
      </c>
      <c r="F16" s="97">
        <v>1028.4000000000001</v>
      </c>
      <c r="G16" s="105">
        <f t="shared" si="5"/>
        <v>1.4741345779852195</v>
      </c>
      <c r="H16" s="93">
        <f>G16*'2. CY2013 BASE READMISSIONS'!$E$51</f>
        <v>0.18429610460156304</v>
      </c>
      <c r="I16" s="93">
        <v>0.17183768793049739</v>
      </c>
      <c r="J16" s="100">
        <v>4174</v>
      </c>
      <c r="K16" s="101">
        <v>1033</v>
      </c>
      <c r="L16" s="104">
        <f t="shared" si="1"/>
        <v>0.24748442740776233</v>
      </c>
      <c r="M16" s="97">
        <v>817.79</v>
      </c>
      <c r="N16" s="105">
        <f t="shared" si="2"/>
        <v>1.2631604690690765</v>
      </c>
      <c r="O16" s="93">
        <f>N16*'2. CY2013 BASE READMISSIONS'!$E$51</f>
        <v>0.15792015017671479</v>
      </c>
      <c r="P16" s="52">
        <f t="shared" si="3"/>
        <v>-1.3917537753782599E-2</v>
      </c>
      <c r="Q16" s="71">
        <f t="shared" si="4"/>
        <v>-0.14311726491382692</v>
      </c>
    </row>
    <row r="17" spans="1:17" ht="30" customHeight="1" thickBot="1">
      <c r="A17" s="9">
        <v>210015</v>
      </c>
      <c r="B17" s="11" t="s">
        <v>16</v>
      </c>
      <c r="C17" s="100">
        <v>23158</v>
      </c>
      <c r="D17" s="101">
        <v>2939</v>
      </c>
      <c r="E17" s="104">
        <f t="shared" si="0"/>
        <v>0.12691078676915105</v>
      </c>
      <c r="F17" s="97">
        <v>2909.4</v>
      </c>
      <c r="G17" s="105">
        <f t="shared" si="5"/>
        <v>1.0101739190211039</v>
      </c>
      <c r="H17" s="93">
        <f>G17*'2. CY2013 BASE READMISSIONS'!$E$51</f>
        <v>0.12629180607114887</v>
      </c>
      <c r="I17" s="93">
        <v>0.11775447998073921</v>
      </c>
      <c r="J17" s="100">
        <v>23746</v>
      </c>
      <c r="K17" s="101">
        <v>3001</v>
      </c>
      <c r="L17" s="104">
        <f t="shared" si="1"/>
        <v>0.12637917965130968</v>
      </c>
      <c r="M17" s="97">
        <v>3002.3</v>
      </c>
      <c r="N17" s="105">
        <f t="shared" si="2"/>
        <v>0.99956699863438025</v>
      </c>
      <c r="O17" s="93">
        <f>N17*'2. CY2013 BASE READMISSIONS'!$E$51</f>
        <v>0.12496573032590462</v>
      </c>
      <c r="P17" s="52">
        <f t="shared" si="3"/>
        <v>7.2112503451654125E-3</v>
      </c>
      <c r="Q17" s="71">
        <f t="shared" si="4"/>
        <v>-1.0500093287898471E-2</v>
      </c>
    </row>
    <row r="18" spans="1:17" ht="30" customHeight="1" thickBot="1">
      <c r="A18" s="9">
        <v>210016</v>
      </c>
      <c r="B18" s="11" t="s">
        <v>17</v>
      </c>
      <c r="C18" s="100">
        <v>12769</v>
      </c>
      <c r="D18" s="101">
        <v>1409</v>
      </c>
      <c r="E18" s="104">
        <f t="shared" si="0"/>
        <v>0.11034536768736784</v>
      </c>
      <c r="F18" s="97">
        <v>1631.9</v>
      </c>
      <c r="G18" s="105">
        <f t="shared" si="5"/>
        <v>0.86341074820761077</v>
      </c>
      <c r="H18" s="93">
        <f>G18*'2. CY2013 BASE READMISSIONS'!$E$51</f>
        <v>0.10794349440148544</v>
      </c>
      <c r="I18" s="93">
        <v>0.10064651417994502</v>
      </c>
      <c r="J18" s="100">
        <v>12642</v>
      </c>
      <c r="K18" s="101">
        <v>1421</v>
      </c>
      <c r="L18" s="104">
        <f t="shared" si="1"/>
        <v>0.1124031007751938</v>
      </c>
      <c r="M18" s="97">
        <v>1556</v>
      </c>
      <c r="N18" s="105">
        <f t="shared" si="2"/>
        <v>0.91323907455012854</v>
      </c>
      <c r="O18" s="93">
        <f>N18*'2. CY2013 BASE READMISSIONS'!$E$51</f>
        <v>0.11417302498904727</v>
      </c>
      <c r="P18" s="52">
        <f t="shared" si="3"/>
        <v>1.3526510809102249E-2</v>
      </c>
      <c r="Q18" s="71">
        <f t="shared" si="4"/>
        <v>5.7711033185489535E-2</v>
      </c>
    </row>
    <row r="19" spans="1:17" ht="30" customHeight="1" thickBot="1">
      <c r="A19" s="9">
        <v>210017</v>
      </c>
      <c r="B19" s="11" t="s">
        <v>18</v>
      </c>
      <c r="C19" s="100">
        <v>2141</v>
      </c>
      <c r="D19" s="101">
        <v>129</v>
      </c>
      <c r="E19" s="104">
        <f t="shared" si="0"/>
        <v>6.0252218589444184E-2</v>
      </c>
      <c r="F19" s="97">
        <v>223.56</v>
      </c>
      <c r="G19" s="105">
        <f t="shared" si="5"/>
        <v>0.57702630166398283</v>
      </c>
      <c r="H19" s="93">
        <f>G19*'2. CY2013 BASE READMISSIONS'!$E$51</f>
        <v>7.213974981488068E-2</v>
      </c>
      <c r="I19" s="93">
        <v>6.7263102727394747E-2</v>
      </c>
      <c r="J19" s="100">
        <v>2088</v>
      </c>
      <c r="K19" s="101">
        <v>117</v>
      </c>
      <c r="L19" s="104">
        <f t="shared" si="1"/>
        <v>5.6034482758620691E-2</v>
      </c>
      <c r="M19" s="97">
        <v>218.59</v>
      </c>
      <c r="N19" s="105">
        <f t="shared" si="2"/>
        <v>0.53524863900452901</v>
      </c>
      <c r="O19" s="93">
        <f>N19*'2. CY2013 BASE READMISSIONS'!$E$51</f>
        <v>6.6916712106872514E-2</v>
      </c>
      <c r="P19" s="52">
        <f t="shared" si="3"/>
        <v>-3.4639062052223279E-4</v>
      </c>
      <c r="Q19" s="71">
        <f t="shared" si="4"/>
        <v>-7.2401660962383652E-2</v>
      </c>
    </row>
    <row r="20" spans="1:17" ht="30" customHeight="1" thickBot="1">
      <c r="A20" s="9">
        <v>210018</v>
      </c>
      <c r="B20" s="11" t="s">
        <v>19</v>
      </c>
      <c r="C20" s="100">
        <v>8571</v>
      </c>
      <c r="D20" s="101">
        <v>1119</v>
      </c>
      <c r="E20" s="104">
        <f t="shared" si="0"/>
        <v>0.13055652782639132</v>
      </c>
      <c r="F20" s="97">
        <v>1163.3</v>
      </c>
      <c r="G20" s="105">
        <f t="shared" si="5"/>
        <v>0.96191867961832722</v>
      </c>
      <c r="H20" s="93">
        <f>G20*'2. CY2013 BASE READMISSIONS'!$E$51</f>
        <v>0.12025894259900749</v>
      </c>
      <c r="I20" s="93">
        <v>0.11212943807931458</v>
      </c>
      <c r="J20" s="100">
        <v>8611</v>
      </c>
      <c r="K20" s="101">
        <v>1048</v>
      </c>
      <c r="L20" s="104">
        <f t="shared" si="1"/>
        <v>0.12170479619091859</v>
      </c>
      <c r="M20" s="97">
        <v>1178.8</v>
      </c>
      <c r="N20" s="105">
        <f t="shared" si="2"/>
        <v>0.88903970139124533</v>
      </c>
      <c r="O20" s="93">
        <f>N20*'2. CY2013 BASE READMISSIONS'!$E$51</f>
        <v>0.11114762264547201</v>
      </c>
      <c r="P20" s="52">
        <f t="shared" si="3"/>
        <v>-9.8181543384256997E-4</v>
      </c>
      <c r="Q20" s="71">
        <f t="shared" si="4"/>
        <v>-7.5764178169405172E-2</v>
      </c>
    </row>
    <row r="21" spans="1:17" ht="30" customHeight="1" thickBot="1">
      <c r="A21" s="9">
        <v>210019</v>
      </c>
      <c r="B21" s="11" t="s">
        <v>20</v>
      </c>
      <c r="C21" s="100">
        <v>18984</v>
      </c>
      <c r="D21" s="101">
        <v>2083</v>
      </c>
      <c r="E21" s="104">
        <f t="shared" si="0"/>
        <v>0.10972397808680995</v>
      </c>
      <c r="F21" s="97">
        <v>2418.9</v>
      </c>
      <c r="G21" s="105">
        <f t="shared" si="5"/>
        <v>0.86113522675596343</v>
      </c>
      <c r="H21" s="93">
        <f>G21*'2. CY2013 BASE READMISSIONS'!$E$51</f>
        <v>0.10765900901884888</v>
      </c>
      <c r="I21" s="93">
        <v>0.1003812600091747</v>
      </c>
      <c r="J21" s="100">
        <v>18827</v>
      </c>
      <c r="K21" s="101">
        <v>2070</v>
      </c>
      <c r="L21" s="104">
        <f t="shared" si="1"/>
        <v>0.10994847824932279</v>
      </c>
      <c r="M21" s="97">
        <v>2336.6</v>
      </c>
      <c r="N21" s="105">
        <f t="shared" si="2"/>
        <v>0.88590259351194045</v>
      </c>
      <c r="O21" s="93">
        <f>N21*'2. CY2013 BASE READMISSIONS'!$E$51</f>
        <v>0.11075542184474121</v>
      </c>
      <c r="P21" s="52">
        <f t="shared" si="3"/>
        <v>1.0374161835566512E-2</v>
      </c>
      <c r="Q21" s="71">
        <f t="shared" si="4"/>
        <v>2.8761297861753743E-2</v>
      </c>
    </row>
    <row r="22" spans="1:17" ht="30" customHeight="1" thickBot="1">
      <c r="A22" s="9">
        <v>210022</v>
      </c>
      <c r="B22" s="11" t="s">
        <v>21</v>
      </c>
      <c r="C22" s="100">
        <v>12437</v>
      </c>
      <c r="D22" s="101">
        <v>1542</v>
      </c>
      <c r="E22" s="104">
        <f t="shared" si="0"/>
        <v>0.1239848838144247</v>
      </c>
      <c r="F22" s="97">
        <v>1761.4</v>
      </c>
      <c r="G22" s="105">
        <f t="shared" si="5"/>
        <v>0.87543999091631652</v>
      </c>
      <c r="H22" s="93">
        <f>G22*'2. CY2013 BASE READMISSIONS'!$E$51</f>
        <v>0.10944738869012714</v>
      </c>
      <c r="I22" s="93">
        <v>0.10204874521467455</v>
      </c>
      <c r="J22" s="100">
        <v>12914</v>
      </c>
      <c r="K22" s="101">
        <v>1601</v>
      </c>
      <c r="L22" s="104">
        <f t="shared" si="1"/>
        <v>0.12397398172525941</v>
      </c>
      <c r="M22" s="97">
        <v>1852.4</v>
      </c>
      <c r="N22" s="105">
        <f t="shared" si="2"/>
        <v>0.86428417188512197</v>
      </c>
      <c r="O22" s="93">
        <f>N22*'2. CY2013 BASE READMISSIONS'!$E$51</f>
        <v>0.10805268971094768</v>
      </c>
      <c r="P22" s="52">
        <f t="shared" si="3"/>
        <v>6.0039444962731309E-3</v>
      </c>
      <c r="Q22" s="71">
        <f t="shared" si="4"/>
        <v>-1.2743099637837818E-2</v>
      </c>
    </row>
    <row r="23" spans="1:17" ht="30" customHeight="1" thickBot="1">
      <c r="A23" s="9">
        <v>210023</v>
      </c>
      <c r="B23" s="11" t="s">
        <v>22</v>
      </c>
      <c r="C23" s="100">
        <v>31208</v>
      </c>
      <c r="D23" s="101">
        <v>2685</v>
      </c>
      <c r="E23" s="104">
        <f t="shared" si="0"/>
        <v>8.6035631889259168E-2</v>
      </c>
      <c r="F23" s="97">
        <v>2800.8</v>
      </c>
      <c r="G23" s="105">
        <f t="shared" si="5"/>
        <v>0.95865467009425875</v>
      </c>
      <c r="H23" s="93">
        <f>G23*'2. CY2013 BASE READMISSIONS'!$E$51</f>
        <v>0.11985087657189455</v>
      </c>
      <c r="I23" s="93">
        <v>0.11174895731563449</v>
      </c>
      <c r="J23" s="100">
        <v>29697</v>
      </c>
      <c r="K23" s="101">
        <v>2399</v>
      </c>
      <c r="L23" s="104">
        <f t="shared" si="1"/>
        <v>8.0782570630029971E-2</v>
      </c>
      <c r="M23" s="97">
        <v>2635.7</v>
      </c>
      <c r="N23" s="105">
        <f t="shared" si="2"/>
        <v>0.91019463520127486</v>
      </c>
      <c r="O23" s="93">
        <f>N23*'2. CY2013 BASE READMISSIONS'!$E$51</f>
        <v>0.11379240959539962</v>
      </c>
      <c r="P23" s="52">
        <f t="shared" si="3"/>
        <v>2.0434522797651289E-3</v>
      </c>
      <c r="Q23" s="71">
        <f t="shared" si="4"/>
        <v>-5.0550043101776243E-2</v>
      </c>
    </row>
    <row r="24" spans="1:17" ht="30" customHeight="1" thickBot="1">
      <c r="A24" s="9">
        <v>210024</v>
      </c>
      <c r="B24" s="11" t="s">
        <v>23</v>
      </c>
      <c r="C24" s="100">
        <v>12629</v>
      </c>
      <c r="D24" s="101">
        <v>2089</v>
      </c>
      <c r="E24" s="104">
        <f t="shared" si="0"/>
        <v>0.16541293847493863</v>
      </c>
      <c r="F24" s="97">
        <v>1895.6</v>
      </c>
      <c r="G24" s="105">
        <f t="shared" si="5"/>
        <v>1.1020257438278118</v>
      </c>
      <c r="H24" s="93">
        <f>G24*'2. CY2013 BASE READMISSIONS'!$E$51</f>
        <v>0.13777510872561738</v>
      </c>
      <c r="I24" s="93">
        <v>0.12846151137576564</v>
      </c>
      <c r="J24" s="100">
        <v>11770</v>
      </c>
      <c r="K24" s="101">
        <v>1789</v>
      </c>
      <c r="L24" s="104">
        <f t="shared" si="1"/>
        <v>0.1519966015293118</v>
      </c>
      <c r="M24" s="97">
        <v>1785.5</v>
      </c>
      <c r="N24" s="105">
        <f t="shared" si="2"/>
        <v>1.0019602352282273</v>
      </c>
      <c r="O24" s="93">
        <f>N24*'2. CY2013 BASE READMISSIONS'!$E$51</f>
        <v>0.12526493243962125</v>
      </c>
      <c r="P24" s="52">
        <f t="shared" si="3"/>
        <v>-3.1965789361443897E-3</v>
      </c>
      <c r="Q24" s="71">
        <f t="shared" si="4"/>
        <v>-9.0801425610996689E-2</v>
      </c>
    </row>
    <row r="25" spans="1:17" ht="30" customHeight="1" thickBot="1">
      <c r="A25" s="9">
        <v>210027</v>
      </c>
      <c r="B25" s="11" t="s">
        <v>24</v>
      </c>
      <c r="C25" s="100">
        <v>12474</v>
      </c>
      <c r="D25" s="101">
        <v>1491</v>
      </c>
      <c r="E25" s="104">
        <f t="shared" si="0"/>
        <v>0.11952861952861953</v>
      </c>
      <c r="F25" s="97">
        <v>1567.8</v>
      </c>
      <c r="G25" s="105">
        <f t="shared" si="5"/>
        <v>0.95101415996938388</v>
      </c>
      <c r="H25" s="93">
        <f>G25*'2. CY2013 BASE READMISSIONS'!$E$51</f>
        <v>0.11889566103444492</v>
      </c>
      <c r="I25" s="93">
        <v>0.11085831434851644</v>
      </c>
      <c r="J25" s="100">
        <v>11862</v>
      </c>
      <c r="K25" s="101">
        <v>1449</v>
      </c>
      <c r="L25" s="104">
        <f t="shared" si="1"/>
        <v>0.12215477996965099</v>
      </c>
      <c r="M25" s="97">
        <v>1543.8</v>
      </c>
      <c r="N25" s="105">
        <f t="shared" si="2"/>
        <v>0.93859308200544112</v>
      </c>
      <c r="O25" s="93">
        <f>N25*'2. CY2013 BASE READMISSIONS'!$E$51</f>
        <v>0.11734277955544477</v>
      </c>
      <c r="P25" s="52">
        <f t="shared" si="3"/>
        <v>6.4844652069283304E-3</v>
      </c>
      <c r="Q25" s="71">
        <f t="shared" si="4"/>
        <v>-1.3060875943574302E-2</v>
      </c>
    </row>
    <row r="26" spans="1:17" ht="30" customHeight="1" thickBot="1">
      <c r="A26" s="9">
        <v>210028</v>
      </c>
      <c r="B26" s="11" t="s">
        <v>25</v>
      </c>
      <c r="C26" s="100">
        <v>8129</v>
      </c>
      <c r="D26" s="101">
        <v>922</v>
      </c>
      <c r="E26" s="104">
        <f t="shared" si="0"/>
        <v>0.11342108500430557</v>
      </c>
      <c r="F26" s="97">
        <v>953.32</v>
      </c>
      <c r="G26" s="105">
        <f t="shared" si="5"/>
        <v>0.96714639365585531</v>
      </c>
      <c r="H26" s="93">
        <f>G26*'2. CY2013 BASE READMISSIONS'!$E$51</f>
        <v>0.12091251069752135</v>
      </c>
      <c r="I26" s="93">
        <v>0.11273882497436891</v>
      </c>
      <c r="J26" s="100">
        <v>7754</v>
      </c>
      <c r="K26" s="101">
        <v>731</v>
      </c>
      <c r="L26" s="104">
        <f t="shared" si="1"/>
        <v>9.4273923136445711E-2</v>
      </c>
      <c r="M26" s="97">
        <v>894.7</v>
      </c>
      <c r="N26" s="105">
        <f t="shared" si="2"/>
        <v>0.81703364256175248</v>
      </c>
      <c r="O26" s="93">
        <f>N26*'2. CY2013 BASE READMISSIONS'!$E$51</f>
        <v>0.10214543495639146</v>
      </c>
      <c r="P26" s="52">
        <f t="shared" si="3"/>
        <v>-1.0593390017977447E-2</v>
      </c>
      <c r="Q26" s="71">
        <f t="shared" si="4"/>
        <v>-0.15521202589265737</v>
      </c>
    </row>
    <row r="27" spans="1:17" ht="30" customHeight="1" thickBot="1">
      <c r="A27" s="9">
        <v>210029</v>
      </c>
      <c r="B27" s="11" t="s">
        <v>26</v>
      </c>
      <c r="C27" s="100">
        <v>20379</v>
      </c>
      <c r="D27" s="101">
        <v>3320</v>
      </c>
      <c r="E27" s="104">
        <f t="shared" si="0"/>
        <v>0.16291280239462191</v>
      </c>
      <c r="F27" s="97">
        <v>2821.1</v>
      </c>
      <c r="G27" s="105">
        <f t="shared" si="5"/>
        <v>1.1768459111694021</v>
      </c>
      <c r="H27" s="93">
        <f>G27*'2. CY2013 BASE READMISSIONS'!$E$51</f>
        <v>0.1471291158784368</v>
      </c>
      <c r="I27" s="93">
        <v>0.13718318764505447</v>
      </c>
      <c r="J27" s="100">
        <v>19430</v>
      </c>
      <c r="K27" s="101">
        <v>2945</v>
      </c>
      <c r="L27" s="104">
        <f t="shared" si="1"/>
        <v>0.15156973751930006</v>
      </c>
      <c r="M27" s="97">
        <v>2656.1</v>
      </c>
      <c r="N27" s="105">
        <f t="shared" si="2"/>
        <v>1.1087684951620798</v>
      </c>
      <c r="O27" s="93">
        <f>N27*'2. CY2013 BASE READMISSIONS'!$E$51</f>
        <v>0.13861808658107275</v>
      </c>
      <c r="P27" s="52">
        <f t="shared" si="3"/>
        <v>1.4348989360182807E-3</v>
      </c>
      <c r="Q27" s="71">
        <f t="shared" si="4"/>
        <v>-5.7847348885017191E-2</v>
      </c>
    </row>
    <row r="28" spans="1:17" ht="30" customHeight="1" thickBot="1">
      <c r="A28" s="9">
        <v>210030</v>
      </c>
      <c r="B28" s="11" t="s">
        <v>27</v>
      </c>
      <c r="C28" s="100">
        <v>1841</v>
      </c>
      <c r="D28" s="101">
        <v>320</v>
      </c>
      <c r="E28" s="104">
        <f t="shared" si="0"/>
        <v>0.17381857686040195</v>
      </c>
      <c r="F28" s="97">
        <v>301.13</v>
      </c>
      <c r="G28" s="105">
        <f t="shared" si="5"/>
        <v>1.0626639657290871</v>
      </c>
      <c r="H28" s="93">
        <f>G28*'2. CY2013 BASE READMISSIONS'!$E$51</f>
        <v>0.13285410457706751</v>
      </c>
      <c r="I28" s="93">
        <v>0.12387316710765774</v>
      </c>
      <c r="J28" s="100">
        <v>1766</v>
      </c>
      <c r="K28" s="101">
        <v>270</v>
      </c>
      <c r="L28" s="104">
        <f t="shared" si="1"/>
        <v>0.15288788221970556</v>
      </c>
      <c r="M28" s="97">
        <v>286.26</v>
      </c>
      <c r="N28" s="105">
        <f t="shared" si="2"/>
        <v>0.94319849088241459</v>
      </c>
      <c r="O28" s="93">
        <f>N28*'2. CY2013 BASE READMISSIONS'!$E$51</f>
        <v>0.11791854714735873</v>
      </c>
      <c r="P28" s="52">
        <f t="shared" si="3"/>
        <v>-5.9546199602990013E-3</v>
      </c>
      <c r="Q28" s="71">
        <f t="shared" si="4"/>
        <v>-0.11242074512680778</v>
      </c>
    </row>
    <row r="29" spans="1:17" ht="30" customHeight="1" thickBot="1">
      <c r="A29" s="9">
        <v>210032</v>
      </c>
      <c r="B29" s="11" t="s">
        <v>28</v>
      </c>
      <c r="C29" s="100">
        <v>5469</v>
      </c>
      <c r="D29" s="101">
        <v>590</v>
      </c>
      <c r="E29" s="104">
        <f t="shared" si="0"/>
        <v>0.10788078259279575</v>
      </c>
      <c r="F29" s="97">
        <v>755.3</v>
      </c>
      <c r="G29" s="105">
        <f t="shared" si="5"/>
        <v>0.78114656427909446</v>
      </c>
      <c r="H29" s="93">
        <f>G29*'2. CY2013 BASE READMISSIONS'!$E$51</f>
        <v>9.7658837306626847E-2</v>
      </c>
      <c r="I29" s="93">
        <v>9.1057099904698874E-2</v>
      </c>
      <c r="J29" s="100">
        <v>5575</v>
      </c>
      <c r="K29" s="101">
        <v>593</v>
      </c>
      <c r="L29" s="104">
        <f t="shared" si="1"/>
        <v>0.1063677130044843</v>
      </c>
      <c r="M29" s="97">
        <v>755.27</v>
      </c>
      <c r="N29" s="105">
        <f t="shared" si="2"/>
        <v>0.78514968157082898</v>
      </c>
      <c r="O29" s="93">
        <f>N29*'2. CY2013 BASE READMISSIONS'!$E$51</f>
        <v>9.8159306486407E-2</v>
      </c>
      <c r="P29" s="52">
        <f t="shared" si="3"/>
        <v>7.1022065817081259E-3</v>
      </c>
      <c r="Q29" s="71">
        <f t="shared" si="4"/>
        <v>5.1246686278763054E-3</v>
      </c>
    </row>
    <row r="30" spans="1:17" ht="30" customHeight="1" thickBot="1">
      <c r="A30" s="9">
        <v>210033</v>
      </c>
      <c r="B30" s="11" t="s">
        <v>29</v>
      </c>
      <c r="C30" s="100">
        <v>11758</v>
      </c>
      <c r="D30" s="101">
        <v>1421</v>
      </c>
      <c r="E30" s="104">
        <f t="shared" si="0"/>
        <v>0.12085388671542779</v>
      </c>
      <c r="F30" s="97">
        <v>1498</v>
      </c>
      <c r="G30" s="105">
        <f t="shared" si="5"/>
        <v>0.94859813084112155</v>
      </c>
      <c r="H30" s="93">
        <f>G30*'2. CY2013 BASE READMISSIONS'!$E$51</f>
        <v>0.11859360940117326</v>
      </c>
      <c r="I30" s="93">
        <v>0.11057668140565395</v>
      </c>
      <c r="J30" s="100">
        <v>11200</v>
      </c>
      <c r="K30" s="101">
        <v>1315</v>
      </c>
      <c r="L30" s="104">
        <f t="shared" si="1"/>
        <v>0.11741071428571428</v>
      </c>
      <c r="M30" s="97">
        <v>1425.8</v>
      </c>
      <c r="N30" s="105">
        <f t="shared" si="2"/>
        <v>0.92228924112778798</v>
      </c>
      <c r="O30" s="93">
        <f>N30*'2. CY2013 BASE READMISSIONS'!$E$51</f>
        <v>0.1153044755846486</v>
      </c>
      <c r="P30" s="52">
        <f t="shared" si="3"/>
        <v>4.7277941789946459E-3</v>
      </c>
      <c r="Q30" s="71">
        <f t="shared" si="4"/>
        <v>-2.7734494574647162E-2</v>
      </c>
    </row>
    <row r="31" spans="1:17" ht="30" customHeight="1" thickBot="1">
      <c r="A31" s="9">
        <v>210034</v>
      </c>
      <c r="B31" s="11" t="s">
        <v>30</v>
      </c>
      <c r="C31" s="100">
        <v>8941</v>
      </c>
      <c r="D31" s="101">
        <v>1034</v>
      </c>
      <c r="E31" s="104">
        <f t="shared" si="0"/>
        <v>0.1156470193490661</v>
      </c>
      <c r="F31" s="97">
        <v>1009</v>
      </c>
      <c r="G31" s="105">
        <f t="shared" si="5"/>
        <v>1.0247770069375619</v>
      </c>
      <c r="H31" s="93">
        <f>G31*'2. CY2013 BASE READMISSIONS'!$E$51</f>
        <v>0.12811748213787252</v>
      </c>
      <c r="I31" s="93">
        <v>0.11945674034535234</v>
      </c>
      <c r="J31" s="100">
        <v>8265</v>
      </c>
      <c r="K31" s="101">
        <v>905</v>
      </c>
      <c r="L31" s="104">
        <f t="shared" si="1"/>
        <v>0.10949788263762855</v>
      </c>
      <c r="M31" s="97">
        <v>921.38</v>
      </c>
      <c r="N31" s="105">
        <f t="shared" si="2"/>
        <v>0.98222231869586929</v>
      </c>
      <c r="O31" s="93">
        <f>N31*'2. CY2013 BASE READMISSIONS'!$E$51</f>
        <v>0.12279730079717234</v>
      </c>
      <c r="P31" s="52">
        <f t="shared" si="3"/>
        <v>3.3405604518200044E-3</v>
      </c>
      <c r="Q31" s="71">
        <f t="shared" si="4"/>
        <v>-4.1525803129466077E-2</v>
      </c>
    </row>
    <row r="32" spans="1:17" ht="30" customHeight="1" thickBot="1">
      <c r="A32" s="9">
        <v>210035</v>
      </c>
      <c r="B32" s="11" t="s">
        <v>31</v>
      </c>
      <c r="C32" s="100">
        <v>8158</v>
      </c>
      <c r="D32" s="101">
        <v>984</v>
      </c>
      <c r="E32" s="104">
        <f t="shared" si="0"/>
        <v>0.12061779848001962</v>
      </c>
      <c r="F32" s="97">
        <v>1063.0999999999999</v>
      </c>
      <c r="G32" s="105">
        <f t="shared" si="5"/>
        <v>0.92559495814128501</v>
      </c>
      <c r="H32" s="93">
        <f>G32*'2. CY2013 BASE READMISSIONS'!$E$51</f>
        <v>0.11571775587642175</v>
      </c>
      <c r="I32" s="93">
        <v>0.10789523557917563</v>
      </c>
      <c r="J32" s="100">
        <v>7923</v>
      </c>
      <c r="K32" s="101">
        <v>948</v>
      </c>
      <c r="L32" s="104">
        <f t="shared" si="1"/>
        <v>0.11965164710336994</v>
      </c>
      <c r="M32" s="97">
        <v>996.07</v>
      </c>
      <c r="N32" s="105">
        <f t="shared" si="2"/>
        <v>0.95174033953436998</v>
      </c>
      <c r="O32" s="93">
        <f>N32*'2. CY2013 BASE READMISSIONS'!$E$51</f>
        <v>0.11898644790497008</v>
      </c>
      <c r="P32" s="52">
        <f t="shared" si="3"/>
        <v>1.109121232579445E-2</v>
      </c>
      <c r="Q32" s="71">
        <f t="shared" si="4"/>
        <v>2.8247108698159273E-2</v>
      </c>
    </row>
    <row r="33" spans="1:17" ht="30" customHeight="1" thickBot="1">
      <c r="A33" s="9">
        <v>210037</v>
      </c>
      <c r="B33" s="11" t="s">
        <v>32</v>
      </c>
      <c r="C33" s="100">
        <v>8312</v>
      </c>
      <c r="D33" s="101">
        <v>790</v>
      </c>
      <c r="E33" s="104">
        <f t="shared" si="0"/>
        <v>9.5043310875842155E-2</v>
      </c>
      <c r="F33" s="97">
        <v>943.4</v>
      </c>
      <c r="G33" s="105">
        <f t="shared" si="5"/>
        <v>0.83739665041339839</v>
      </c>
      <c r="H33" s="93">
        <f>G33*'2. CY2013 BASE READMISSIONS'!$E$51</f>
        <v>0.10469121543062643</v>
      </c>
      <c r="I33" s="93">
        <v>9.761408926751608E-2</v>
      </c>
      <c r="J33" s="100">
        <v>8213</v>
      </c>
      <c r="K33" s="101">
        <v>879</v>
      </c>
      <c r="L33" s="104">
        <f t="shared" si="1"/>
        <v>0.10702544746134178</v>
      </c>
      <c r="M33" s="97">
        <v>920.91</v>
      </c>
      <c r="N33" s="105">
        <f t="shared" si="2"/>
        <v>0.95449066684040784</v>
      </c>
      <c r="O33" s="93">
        <f>N33*'2. CY2013 BASE READMISSIONS'!$E$51</f>
        <v>0.11933029345099537</v>
      </c>
      <c r="P33" s="52">
        <f t="shared" si="3"/>
        <v>2.171620418347929E-2</v>
      </c>
      <c r="Q33" s="71">
        <f t="shared" si="4"/>
        <v>0.13983100645220348</v>
      </c>
    </row>
    <row r="34" spans="1:17" ht="30" customHeight="1" thickBot="1">
      <c r="A34" s="9">
        <v>210038</v>
      </c>
      <c r="B34" s="11" t="s">
        <v>33</v>
      </c>
      <c r="C34" s="100">
        <v>6152</v>
      </c>
      <c r="D34" s="101">
        <v>1423</v>
      </c>
      <c r="E34" s="104">
        <f t="shared" si="0"/>
        <v>0.23130689206762028</v>
      </c>
      <c r="F34" s="97">
        <v>1114.0999999999999</v>
      </c>
      <c r="G34" s="105">
        <f t="shared" si="5"/>
        <v>1.277264159411184</v>
      </c>
      <c r="H34" s="93">
        <f>G34*'2. CY2013 BASE READMISSIONS'!$E$51</f>
        <v>0.15968339162656237</v>
      </c>
      <c r="I34" s="93">
        <v>0.14888879435260674</v>
      </c>
      <c r="J34" s="100">
        <v>5284</v>
      </c>
      <c r="K34" s="101">
        <v>1267</v>
      </c>
      <c r="L34" s="104">
        <f t="shared" si="1"/>
        <v>0.23978046934140804</v>
      </c>
      <c r="M34" s="97">
        <v>1044.9000000000001</v>
      </c>
      <c r="N34" s="105">
        <f t="shared" si="2"/>
        <v>1.212556225476122</v>
      </c>
      <c r="O34" s="93">
        <f>N34*'2. CY2013 BASE READMISSIONS'!$E$51</f>
        <v>0.15159361451995224</v>
      </c>
      <c r="P34" s="52">
        <f t="shared" si="3"/>
        <v>2.7048201673454952E-3</v>
      </c>
      <c r="Q34" s="71">
        <f t="shared" si="4"/>
        <v>-5.0661355725265311E-2</v>
      </c>
    </row>
    <row r="35" spans="1:17" ht="30" customHeight="1" thickBot="1">
      <c r="A35" s="9">
        <v>210039</v>
      </c>
      <c r="B35" s="11" t="s">
        <v>34</v>
      </c>
      <c r="C35" s="100">
        <v>6905</v>
      </c>
      <c r="D35" s="101">
        <v>636</v>
      </c>
      <c r="E35" s="104">
        <f t="shared" si="0"/>
        <v>9.2107168718320059E-2</v>
      </c>
      <c r="F35" s="97">
        <v>825.53</v>
      </c>
      <c r="G35" s="105">
        <f t="shared" si="5"/>
        <v>0.77041415817717107</v>
      </c>
      <c r="H35" s="93">
        <f>G35*'2. CY2013 BASE READMISSIONS'!$E$51</f>
        <v>9.6317073354322102E-2</v>
      </c>
      <c r="I35" s="93">
        <v>8.9806039195569926E-2</v>
      </c>
      <c r="J35" s="100">
        <v>6040</v>
      </c>
      <c r="K35" s="101">
        <v>485</v>
      </c>
      <c r="L35" s="104">
        <f t="shared" si="1"/>
        <v>8.0298013245033106E-2</v>
      </c>
      <c r="M35" s="97">
        <v>743.21</v>
      </c>
      <c r="N35" s="105">
        <f t="shared" si="2"/>
        <v>0.65257464242946139</v>
      </c>
      <c r="O35" s="93">
        <f>N35*'2. CY2013 BASE READMISSIONS'!$E$51</f>
        <v>8.1584793110194231E-2</v>
      </c>
      <c r="P35" s="52">
        <f t="shared" si="3"/>
        <v>-8.2212460853756941E-3</v>
      </c>
      <c r="Q35" s="71">
        <f t="shared" si="4"/>
        <v>-0.15295606200504197</v>
      </c>
    </row>
    <row r="36" spans="1:17" ht="30" customHeight="1" thickBot="1">
      <c r="A36" s="9">
        <v>210040</v>
      </c>
      <c r="B36" s="11" t="s">
        <v>35</v>
      </c>
      <c r="C36" s="100">
        <v>12480</v>
      </c>
      <c r="D36" s="101">
        <v>2345</v>
      </c>
      <c r="E36" s="104">
        <f t="shared" si="0"/>
        <v>0.18790064102564102</v>
      </c>
      <c r="F36" s="97">
        <v>2018.9</v>
      </c>
      <c r="G36" s="105">
        <f t="shared" si="5"/>
        <v>1.1615236019614641</v>
      </c>
      <c r="H36" s="93">
        <f>G36*'2. CY2013 BASE READMISSIONS'!$E$51</f>
        <v>0.1452135228635961</v>
      </c>
      <c r="I36" s="93">
        <v>0.13539708871801701</v>
      </c>
      <c r="J36" s="100">
        <v>10217</v>
      </c>
      <c r="K36" s="101">
        <v>1800</v>
      </c>
      <c r="L36" s="104">
        <f t="shared" si="1"/>
        <v>0.17617695996867966</v>
      </c>
      <c r="M36" s="97">
        <v>1716.2</v>
      </c>
      <c r="N36" s="105">
        <f t="shared" si="2"/>
        <v>1.0488288078312551</v>
      </c>
      <c r="O36" s="93">
        <f>N36*'2. CY2013 BASE READMISSIONS'!$E$51</f>
        <v>0.1311244350169091</v>
      </c>
      <c r="P36" s="52">
        <f t="shared" si="3"/>
        <v>-4.2726537011079091E-3</v>
      </c>
      <c r="Q36" s="71">
        <f t="shared" si="4"/>
        <v>-9.7023249411291701E-2</v>
      </c>
    </row>
    <row r="37" spans="1:17" ht="30" customHeight="1" thickBot="1">
      <c r="A37" s="9">
        <v>210043</v>
      </c>
      <c r="B37" s="11" t="s">
        <v>36</v>
      </c>
      <c r="C37" s="100">
        <v>17751</v>
      </c>
      <c r="D37" s="101">
        <v>2813</v>
      </c>
      <c r="E37" s="104">
        <f t="shared" si="0"/>
        <v>0.15846994535519127</v>
      </c>
      <c r="F37" s="97">
        <v>2554.3000000000002</v>
      </c>
      <c r="G37" s="105">
        <f t="shared" si="5"/>
        <v>1.1012801941823591</v>
      </c>
      <c r="H37" s="93">
        <f>G37*'2. CY2013 BASE READMISSIONS'!$E$51</f>
        <v>0.13768190021026475</v>
      </c>
      <c r="I37" s="93">
        <v>0.12837460375605084</v>
      </c>
      <c r="J37" s="100">
        <v>17442</v>
      </c>
      <c r="K37" s="101">
        <v>2690</v>
      </c>
      <c r="L37" s="104">
        <f t="shared" si="1"/>
        <v>0.15422543286320375</v>
      </c>
      <c r="M37" s="97">
        <v>2528.1</v>
      </c>
      <c r="N37" s="105">
        <f t="shared" si="2"/>
        <v>1.0640401882836914</v>
      </c>
      <c r="O37" s="93">
        <f>N37*'2. CY2013 BASE READMISSIONS'!$E$51</f>
        <v>0.13302615973381246</v>
      </c>
      <c r="P37" s="52">
        <f t="shared" si="3"/>
        <v>4.6515559777616233E-3</v>
      </c>
      <c r="Q37" s="71">
        <f t="shared" si="4"/>
        <v>-3.3815196255587265E-2</v>
      </c>
    </row>
    <row r="38" spans="1:17" ht="30" customHeight="1" thickBot="1">
      <c r="A38" s="9">
        <v>210044</v>
      </c>
      <c r="B38" s="11" t="s">
        <v>37</v>
      </c>
      <c r="C38" s="100">
        <v>19973</v>
      </c>
      <c r="D38" s="101">
        <v>1649</v>
      </c>
      <c r="E38" s="104">
        <f t="shared" si="0"/>
        <v>8.2561457968257146E-2</v>
      </c>
      <c r="F38" s="97">
        <v>1931.3</v>
      </c>
      <c r="G38" s="105">
        <f t="shared" si="5"/>
        <v>0.85382902708020503</v>
      </c>
      <c r="H38" s="93">
        <f>G38*'2. CY2013 BASE READMISSIONS'!$E$51</f>
        <v>0.10674558892831426</v>
      </c>
      <c r="I38" s="93">
        <v>9.9529587116760215E-2</v>
      </c>
      <c r="J38" s="100">
        <v>19827</v>
      </c>
      <c r="K38" s="101">
        <v>1480</v>
      </c>
      <c r="L38" s="104">
        <f t="shared" si="1"/>
        <v>7.4645685176779136E-2</v>
      </c>
      <c r="M38" s="97">
        <v>1832.9</v>
      </c>
      <c r="N38" s="105">
        <f t="shared" si="2"/>
        <v>0.80746358230127113</v>
      </c>
      <c r="O38" s="93">
        <f>N38*'2. CY2013 BASE READMISSIONS'!$E$51</f>
        <v>0.10094898732321843</v>
      </c>
      <c r="P38" s="52">
        <f t="shared" si="3"/>
        <v>1.4194002064582129E-3</v>
      </c>
      <c r="Q38" s="71">
        <f t="shared" si="4"/>
        <v>-5.4302961492756263E-2</v>
      </c>
    </row>
    <row r="39" spans="1:17" ht="30" customHeight="1" thickBot="1">
      <c r="A39" s="9">
        <v>210045</v>
      </c>
      <c r="B39" s="11" t="s">
        <v>38</v>
      </c>
      <c r="C39" s="100">
        <v>283</v>
      </c>
      <c r="D39" s="101">
        <v>49</v>
      </c>
      <c r="E39" s="104">
        <f t="shared" si="0"/>
        <v>0.17314487632508835</v>
      </c>
      <c r="F39" s="97">
        <v>51.84</v>
      </c>
      <c r="G39" s="105">
        <f t="shared" si="5"/>
        <v>0.94521604938271597</v>
      </c>
      <c r="H39" s="93">
        <f>G39*'2. CY2013 BASE READMISSIONS'!$E$51</f>
        <v>0.11817078203687575</v>
      </c>
      <c r="I39" s="93">
        <v>0.11018243717118295</v>
      </c>
      <c r="J39" s="100">
        <v>314</v>
      </c>
      <c r="K39" s="101">
        <v>39</v>
      </c>
      <c r="L39" s="104">
        <f t="shared" si="1"/>
        <v>0.12420382165605096</v>
      </c>
      <c r="M39" s="97">
        <v>52.424999999999997</v>
      </c>
      <c r="N39" s="105">
        <f t="shared" si="2"/>
        <v>0.74391988555078692</v>
      </c>
      <c r="O39" s="93">
        <f>N39*'2. CY2013 BASE READMISSIONS'!$E$51</f>
        <v>9.3004762991201806E-2</v>
      </c>
      <c r="P39" s="52">
        <f t="shared" si="3"/>
        <v>-1.7177674179981145E-2</v>
      </c>
      <c r="Q39" s="71">
        <f t="shared" si="4"/>
        <v>-0.21296312516422855</v>
      </c>
    </row>
    <row r="40" spans="1:17" ht="30" customHeight="1" thickBot="1">
      <c r="A40" s="9">
        <v>210048</v>
      </c>
      <c r="B40" s="11" t="s">
        <v>39</v>
      </c>
      <c r="C40" s="100">
        <v>18063</v>
      </c>
      <c r="D40" s="101">
        <v>1764</v>
      </c>
      <c r="E40" s="104">
        <f t="shared" si="0"/>
        <v>9.765819631290483E-2</v>
      </c>
      <c r="F40" s="97">
        <v>1867.5</v>
      </c>
      <c r="G40" s="105">
        <f t="shared" si="5"/>
        <v>0.944578313253012</v>
      </c>
      <c r="H40" s="93">
        <f>G40*'2. CY2013 BASE READMISSIONS'!$E$51</f>
        <v>0.11809105235260992</v>
      </c>
      <c r="I40" s="93">
        <v>0.11010809721357348</v>
      </c>
      <c r="J40" s="100">
        <v>19082</v>
      </c>
      <c r="K40" s="101">
        <v>1809</v>
      </c>
      <c r="L40" s="104">
        <f t="shared" si="1"/>
        <v>9.4801383502777489E-2</v>
      </c>
      <c r="M40" s="97">
        <v>2016.7</v>
      </c>
      <c r="N40" s="105">
        <f t="shared" si="2"/>
        <v>0.89700996677740863</v>
      </c>
      <c r="O40" s="93">
        <f>N40*'2. CY2013 BASE READMISSIONS'!$E$51</f>
        <v>0.11214406414087347</v>
      </c>
      <c r="P40" s="52">
        <f t="shared" si="3"/>
        <v>2.035966927299987E-3</v>
      </c>
      <c r="Q40" s="71">
        <f t="shared" si="4"/>
        <v>-5.0359346396365745E-2</v>
      </c>
    </row>
    <row r="41" spans="1:17" ht="30" customHeight="1" thickBot="1">
      <c r="A41" s="9">
        <v>210049</v>
      </c>
      <c r="B41" s="11" t="s">
        <v>40</v>
      </c>
      <c r="C41" s="100">
        <v>13144</v>
      </c>
      <c r="D41" s="101">
        <v>1469</v>
      </c>
      <c r="E41" s="104">
        <f t="shared" si="0"/>
        <v>0.11176202069385271</v>
      </c>
      <c r="F41" s="97">
        <v>1604.4</v>
      </c>
      <c r="G41" s="105">
        <f t="shared" si="5"/>
        <v>0.91560708052854645</v>
      </c>
      <c r="H41" s="93">
        <f>G41*'2. CY2013 BASE READMISSIONS'!$E$51</f>
        <v>0.11446907277465182</v>
      </c>
      <c r="I41" s="93">
        <v>0.10673096345508536</v>
      </c>
      <c r="J41" s="100">
        <v>12131</v>
      </c>
      <c r="K41" s="101">
        <v>1369</v>
      </c>
      <c r="L41" s="104">
        <f t="shared" si="1"/>
        <v>0.11285137251669278</v>
      </c>
      <c r="M41" s="97">
        <v>1476.5</v>
      </c>
      <c r="N41" s="105">
        <f t="shared" si="2"/>
        <v>0.92719268540467326</v>
      </c>
      <c r="O41" s="93">
        <f>N41*'2. CY2013 BASE READMISSIONS'!$E$51</f>
        <v>0.11591750352175588</v>
      </c>
      <c r="P41" s="52">
        <f t="shared" si="3"/>
        <v>9.1865400666705233E-3</v>
      </c>
      <c r="Q41" s="71">
        <f t="shared" si="4"/>
        <v>1.2653467980434208E-2</v>
      </c>
    </row>
    <row r="42" spans="1:17" ht="30" customHeight="1" thickBot="1">
      <c r="A42" s="9">
        <v>210051</v>
      </c>
      <c r="B42" s="11" t="s">
        <v>41</v>
      </c>
      <c r="C42" s="100">
        <v>10131</v>
      </c>
      <c r="D42" s="101">
        <v>1672</v>
      </c>
      <c r="E42" s="104">
        <f t="shared" si="0"/>
        <v>0.16503800217155265</v>
      </c>
      <c r="F42" s="97">
        <v>1669.6</v>
      </c>
      <c r="G42" s="105">
        <f t="shared" si="5"/>
        <v>1.0014374700527073</v>
      </c>
      <c r="H42" s="93">
        <f>G42*'2. CY2013 BASE READMISSIONS'!$E$51</f>
        <v>0.12519957640842266</v>
      </c>
      <c r="I42" s="93">
        <v>0.1167360850432133</v>
      </c>
      <c r="J42" s="100">
        <v>8395</v>
      </c>
      <c r="K42" s="101">
        <v>1217</v>
      </c>
      <c r="L42" s="104">
        <f t="shared" si="1"/>
        <v>0.14496724240619416</v>
      </c>
      <c r="M42" s="97">
        <v>1412.6</v>
      </c>
      <c r="N42" s="105">
        <f t="shared" si="2"/>
        <v>0.86153192694322533</v>
      </c>
      <c r="O42" s="93">
        <f>N42*'2. CY2013 BASE READMISSIONS'!$E$51</f>
        <v>0.10770860442234793</v>
      </c>
      <c r="P42" s="52">
        <f t="shared" si="3"/>
        <v>-9.0274806208653635E-3</v>
      </c>
      <c r="Q42" s="71">
        <f t="shared" si="4"/>
        <v>-0.13970472175573623</v>
      </c>
    </row>
    <row r="43" spans="1:17" ht="30" customHeight="1" thickBot="1">
      <c r="A43" s="9">
        <v>210055</v>
      </c>
      <c r="B43" s="11" t="s">
        <v>42</v>
      </c>
      <c r="C43" s="100">
        <v>6251</v>
      </c>
      <c r="D43" s="101">
        <v>776</v>
      </c>
      <c r="E43" s="104">
        <f t="shared" si="0"/>
        <v>0.12414013757798752</v>
      </c>
      <c r="F43" s="97">
        <v>735.89</v>
      </c>
      <c r="G43" s="105">
        <f t="shared" si="5"/>
        <v>1.0545054288005</v>
      </c>
      <c r="H43" s="93">
        <f>G43*'2. CY2013 BASE READMISSIONS'!$E$51</f>
        <v>0.13183412539901876</v>
      </c>
      <c r="I43" s="93">
        <v>0.12292213852204509</v>
      </c>
      <c r="J43" s="100">
        <v>4912</v>
      </c>
      <c r="K43" s="101">
        <v>605</v>
      </c>
      <c r="L43" s="104">
        <f t="shared" si="1"/>
        <v>0.12316775244299674</v>
      </c>
      <c r="M43" s="97">
        <v>618.67999999999995</v>
      </c>
      <c r="N43" s="105">
        <f t="shared" si="2"/>
        <v>0.97788840757742301</v>
      </c>
      <c r="O43" s="93">
        <f>N43*'2. CY2013 BASE READMISSIONS'!$E$51</f>
        <v>0.1222554758181323</v>
      </c>
      <c r="P43" s="52">
        <f t="shared" si="3"/>
        <v>-6.6666270391278759E-4</v>
      </c>
      <c r="Q43" s="71">
        <f t="shared" si="4"/>
        <v>-7.2656829571971726E-2</v>
      </c>
    </row>
    <row r="44" spans="1:17" ht="30" customHeight="1" thickBot="1">
      <c r="A44" s="9">
        <v>210056</v>
      </c>
      <c r="B44" s="11" t="s">
        <v>43</v>
      </c>
      <c r="C44" s="100">
        <v>11484</v>
      </c>
      <c r="D44" s="101">
        <v>2085</v>
      </c>
      <c r="E44" s="104">
        <f t="shared" si="0"/>
        <v>0.18155694879832812</v>
      </c>
      <c r="F44" s="97">
        <v>1914.4</v>
      </c>
      <c r="G44" s="105">
        <f t="shared" si="5"/>
        <v>1.0891140827413288</v>
      </c>
      <c r="H44" s="93">
        <f>G44*'2. CY2013 BASE READMISSIONS'!$E$51</f>
        <v>0.13616089461130856</v>
      </c>
      <c r="I44" s="93">
        <v>0.12695641813558411</v>
      </c>
      <c r="J44" s="100">
        <v>10078</v>
      </c>
      <c r="K44" s="101">
        <v>1806</v>
      </c>
      <c r="L44" s="104">
        <f t="shared" si="1"/>
        <v>0.17920222266322683</v>
      </c>
      <c r="M44" s="97">
        <v>1723.8</v>
      </c>
      <c r="N44" s="105">
        <f t="shared" si="2"/>
        <v>1.0476853463278804</v>
      </c>
      <c r="O44" s="93">
        <f>N44*'2. CY2013 BASE READMISSIONS'!$E$51</f>
        <v>0.13098147961515613</v>
      </c>
      <c r="P44" s="52">
        <f t="shared" si="3"/>
        <v>4.0250614795720174E-3</v>
      </c>
      <c r="Q44" s="71">
        <f t="shared" si="4"/>
        <v>-3.8038931889643024E-2</v>
      </c>
    </row>
    <row r="45" spans="1:17" ht="30" customHeight="1" thickBot="1">
      <c r="A45" s="9">
        <v>210057</v>
      </c>
      <c r="B45" s="11" t="s">
        <v>44</v>
      </c>
      <c r="C45" s="100">
        <v>24600</v>
      </c>
      <c r="D45" s="101">
        <v>2020</v>
      </c>
      <c r="E45" s="104">
        <f t="shared" si="0"/>
        <v>8.2113821138211376E-2</v>
      </c>
      <c r="F45" s="97">
        <v>2330.3000000000002</v>
      </c>
      <c r="G45" s="105">
        <f t="shared" si="5"/>
        <v>0.86684117924730719</v>
      </c>
      <c r="H45" s="93">
        <f>G45*'2. CY2013 BASE READMISSIONS'!$E$51</f>
        <v>0.10837236642386512</v>
      </c>
      <c r="I45" s="93">
        <v>0.10104639445361184</v>
      </c>
      <c r="J45" s="100">
        <v>23644</v>
      </c>
      <c r="K45" s="101">
        <v>1906</v>
      </c>
      <c r="L45" s="104">
        <f t="shared" si="1"/>
        <v>8.0612417526645233E-2</v>
      </c>
      <c r="M45" s="97">
        <v>2287.3000000000002</v>
      </c>
      <c r="N45" s="105">
        <f t="shared" si="2"/>
        <v>0.8332969002754339</v>
      </c>
      <c r="O45" s="93">
        <f>N45*'2. CY2013 BASE READMISSIONS'!$E$51</f>
        <v>0.10417866522554321</v>
      </c>
      <c r="P45" s="52">
        <f t="shared" si="3"/>
        <v>3.1322707719313725E-3</v>
      </c>
      <c r="Q45" s="71">
        <f t="shared" si="4"/>
        <v>-3.8697145192156612E-2</v>
      </c>
    </row>
    <row r="46" spans="1:17" ht="30" customHeight="1" thickBot="1">
      <c r="A46" s="9">
        <v>210058</v>
      </c>
      <c r="B46" s="11" t="s">
        <v>45</v>
      </c>
      <c r="C46" s="100">
        <v>2544</v>
      </c>
      <c r="D46" s="101">
        <v>274</v>
      </c>
      <c r="E46" s="104">
        <f t="shared" si="0"/>
        <v>0.10770440251572327</v>
      </c>
      <c r="F46" s="97">
        <v>298.8</v>
      </c>
      <c r="G46" s="105">
        <f t="shared" si="5"/>
        <v>0.91700133868808564</v>
      </c>
      <c r="H46" s="93">
        <f>G46*'2. CY2013 BASE READMISSIONS'!$E$51</f>
        <v>0.11464338274027465</v>
      </c>
      <c r="I46" s="93">
        <v>0.10689349006703208</v>
      </c>
      <c r="J46" s="100">
        <v>2450</v>
      </c>
      <c r="K46" s="101">
        <v>262</v>
      </c>
      <c r="L46" s="104">
        <f t="shared" si="1"/>
        <v>0.10693877551020409</v>
      </c>
      <c r="M46" s="97">
        <v>285.69</v>
      </c>
      <c r="N46" s="105">
        <f t="shared" si="2"/>
        <v>0.91707795162588823</v>
      </c>
      <c r="O46" s="93">
        <f>N46*'2. CY2013 BASE READMISSIONS'!$E$51</f>
        <v>0.11465296087934686</v>
      </c>
      <c r="P46" s="52">
        <f t="shared" si="3"/>
        <v>7.7594708123147754E-3</v>
      </c>
      <c r="Q46" s="71">
        <f t="shared" si="4"/>
        <v>8.3547247501369881E-5</v>
      </c>
    </row>
    <row r="47" spans="1:17" ht="30" customHeight="1" thickBot="1">
      <c r="A47" s="9">
        <v>210060</v>
      </c>
      <c r="B47" s="11" t="s">
        <v>46</v>
      </c>
      <c r="C47" s="100">
        <v>2213</v>
      </c>
      <c r="D47" s="101">
        <v>320</v>
      </c>
      <c r="E47" s="104">
        <f t="shared" si="0"/>
        <v>0.14460009037505647</v>
      </c>
      <c r="F47" s="97">
        <v>319.23</v>
      </c>
      <c r="G47" s="105">
        <f t="shared" si="5"/>
        <v>1.0024120540049493</v>
      </c>
      <c r="H47" s="93">
        <f>G47*'2. CY2013 BASE READMISSIONS'!$E$51</f>
        <v>0.12532141876168384</v>
      </c>
      <c r="I47" s="93">
        <v>0.11684969085339401</v>
      </c>
      <c r="J47" s="100">
        <v>2114</v>
      </c>
      <c r="K47" s="101">
        <v>320</v>
      </c>
      <c r="L47" s="104">
        <f t="shared" si="1"/>
        <v>0.15137180700094607</v>
      </c>
      <c r="M47" s="97">
        <v>314.05</v>
      </c>
      <c r="N47" s="105">
        <f t="shared" si="2"/>
        <v>1.018946027702595</v>
      </c>
      <c r="O47" s="93">
        <f>N47*'2. CY2013 BASE READMISSIONS'!$E$51</f>
        <v>0.12738849390635992</v>
      </c>
      <c r="P47" s="52">
        <f t="shared" si="3"/>
        <v>1.0538803052965909E-2</v>
      </c>
      <c r="Q47" s="71">
        <f t="shared" si="4"/>
        <v>1.6494188823435785E-2</v>
      </c>
    </row>
    <row r="48" spans="1:17" ht="30" customHeight="1" thickBot="1">
      <c r="A48" s="9">
        <v>210061</v>
      </c>
      <c r="B48" s="11" t="s">
        <v>47</v>
      </c>
      <c r="C48" s="100">
        <v>3022</v>
      </c>
      <c r="D48" s="101">
        <v>453</v>
      </c>
      <c r="E48" s="104">
        <f t="shared" si="0"/>
        <v>0.1499007279947055</v>
      </c>
      <c r="F48" s="97">
        <v>486.01</v>
      </c>
      <c r="G48" s="105">
        <f t="shared" si="5"/>
        <v>0.93207958683977699</v>
      </c>
      <c r="H48" s="93">
        <f>G48*'2. CY2013 BASE READMISSIONS'!$E$51</f>
        <v>0.11652846327503183</v>
      </c>
      <c r="I48" s="93">
        <v>0.10865113915763967</v>
      </c>
      <c r="J48" s="100">
        <v>3093</v>
      </c>
      <c r="K48" s="101">
        <v>434</v>
      </c>
      <c r="L48" s="104">
        <f t="shared" si="1"/>
        <v>0.14031684448755255</v>
      </c>
      <c r="M48" s="97">
        <v>489.39</v>
      </c>
      <c r="N48" s="105">
        <f t="shared" si="2"/>
        <v>0.88681828398618689</v>
      </c>
      <c r="O48" s="93">
        <f>N48*'2. CY2013 BASE READMISSIONS'!$E$51</f>
        <v>0.11086990134338714</v>
      </c>
      <c r="P48" s="52">
        <f t="shared" si="3"/>
        <v>2.2187621857474721E-3</v>
      </c>
      <c r="Q48" s="71">
        <f t="shared" si="4"/>
        <v>-4.8559483001927917E-2</v>
      </c>
    </row>
    <row r="49" spans="1:17" ht="30" customHeight="1" thickBot="1">
      <c r="A49" s="9">
        <v>210062</v>
      </c>
      <c r="B49" s="11" t="s">
        <v>48</v>
      </c>
      <c r="C49" s="100">
        <v>14479</v>
      </c>
      <c r="D49" s="101">
        <v>1769</v>
      </c>
      <c r="E49" s="104">
        <f t="shared" si="0"/>
        <v>0.12217694592167967</v>
      </c>
      <c r="F49" s="97">
        <v>1941.2</v>
      </c>
      <c r="G49" s="105">
        <f t="shared" si="5"/>
        <v>0.91129198433958369</v>
      </c>
      <c r="H49" s="93">
        <f>G49*'2. CY2013 BASE READMISSIONS'!$E$51</f>
        <v>0.11392960003553881</v>
      </c>
      <c r="I49" s="93">
        <v>0.1062279590731364</v>
      </c>
      <c r="J49" s="100">
        <v>13769</v>
      </c>
      <c r="K49" s="101">
        <v>1653</v>
      </c>
      <c r="L49" s="104">
        <f t="shared" si="1"/>
        <v>0.12005229137918512</v>
      </c>
      <c r="M49" s="97">
        <v>1886.2</v>
      </c>
      <c r="N49" s="105">
        <f t="shared" si="2"/>
        <v>0.87636517866610109</v>
      </c>
      <c r="O49" s="93">
        <f>N49*'2. CY2013 BASE READMISSIONS'!$E$51</f>
        <v>0.10956305553687015</v>
      </c>
      <c r="P49" s="52">
        <f t="shared" si="3"/>
        <v>3.3350964637337555E-3</v>
      </c>
      <c r="Q49" s="71">
        <f t="shared" si="4"/>
        <v>-3.8326690318464918E-2</v>
      </c>
    </row>
    <row r="50" spans="1:17" ht="30" customHeight="1" thickBot="1">
      <c r="A50" s="9">
        <v>210063</v>
      </c>
      <c r="B50" s="11" t="s">
        <v>49</v>
      </c>
      <c r="C50" s="100">
        <v>16550</v>
      </c>
      <c r="D50" s="101">
        <v>1691</v>
      </c>
      <c r="E50" s="104">
        <f t="shared" si="0"/>
        <v>0.10217522658610272</v>
      </c>
      <c r="F50" s="97">
        <v>1854.8</v>
      </c>
      <c r="G50" s="105">
        <f t="shared" si="5"/>
        <v>0.91168859176191508</v>
      </c>
      <c r="H50" s="93">
        <f>G50*'2. CY2013 BASE READMISSIONS'!$E$51</f>
        <v>0.11397918384157886</v>
      </c>
      <c r="I50" s="93">
        <v>0.10627419101388813</v>
      </c>
      <c r="J50" s="100">
        <v>18347</v>
      </c>
      <c r="K50" s="101">
        <v>1719</v>
      </c>
      <c r="L50" s="104">
        <f t="shared" si="1"/>
        <v>9.3693791900583204E-2</v>
      </c>
      <c r="M50" s="97">
        <v>1984.2</v>
      </c>
      <c r="N50" s="105">
        <f t="shared" si="2"/>
        <v>0.86634411853643789</v>
      </c>
      <c r="O50" s="93">
        <f>N50*'2. CY2013 BASE READMISSIONS'!$E$51</f>
        <v>0.10831022396134389</v>
      </c>
      <c r="P50" s="52">
        <f t="shared" si="3"/>
        <v>2.0360329474557598E-3</v>
      </c>
      <c r="Q50" s="71">
        <f t="shared" si="4"/>
        <v>-4.9736800081972232E-2</v>
      </c>
    </row>
    <row r="51" spans="1:17" ht="30" customHeight="1" thickBot="1">
      <c r="A51" s="9">
        <v>210065</v>
      </c>
      <c r="B51" s="116" t="s">
        <v>240</v>
      </c>
      <c r="C51" s="109" t="s">
        <v>239</v>
      </c>
      <c r="D51" s="109" t="s">
        <v>239</v>
      </c>
      <c r="E51" s="109" t="s">
        <v>239</v>
      </c>
      <c r="F51" s="109" t="s">
        <v>239</v>
      </c>
      <c r="G51" s="109" t="s">
        <v>239</v>
      </c>
      <c r="H51" s="109" t="s">
        <v>239</v>
      </c>
      <c r="I51" s="108" t="s">
        <v>239</v>
      </c>
      <c r="J51" s="109">
        <v>673</v>
      </c>
      <c r="K51" s="109">
        <v>87</v>
      </c>
      <c r="L51" s="109">
        <f t="shared" si="1"/>
        <v>0.12927191679049035</v>
      </c>
      <c r="M51" s="109">
        <v>82.350999999999999</v>
      </c>
      <c r="N51" s="109">
        <f t="shared" si="2"/>
        <v>1.0564534735461621</v>
      </c>
      <c r="O51" s="109">
        <f>N51*'2. CY2013 BASE READMISSIONS'!$E$51</f>
        <v>0.13207766968837786</v>
      </c>
      <c r="P51" s="115" t="s">
        <v>239</v>
      </c>
      <c r="Q51" s="114" t="s">
        <v>239</v>
      </c>
    </row>
    <row r="52" spans="1:17" ht="44.25" customHeight="1" thickBot="1">
      <c r="A52" s="126" t="s">
        <v>50</v>
      </c>
      <c r="B52" s="127"/>
      <c r="C52" s="107">
        <f>SUM(C5:C51)</f>
        <v>629276</v>
      </c>
      <c r="D52" s="113">
        <f>SUM(D5:D51)</f>
        <v>78672</v>
      </c>
      <c r="E52" s="112">
        <f t="shared" si="0"/>
        <v>0.12501986409778856</v>
      </c>
      <c r="F52" s="113">
        <f>SUM(F5:F51)</f>
        <v>78672</v>
      </c>
      <c r="G52" s="111">
        <f t="shared" si="5"/>
        <v>1</v>
      </c>
      <c r="H52" s="110">
        <f>G52*'2. CY2013 BASE READMISSIONS'!$E$51</f>
        <v>0.12501986409778856</v>
      </c>
      <c r="I52" s="95"/>
      <c r="J52" s="107">
        <f>SUM(J5:J50)</f>
        <v>608374</v>
      </c>
      <c r="K52" s="113">
        <f>SUM(K5:K50)</f>
        <v>73284</v>
      </c>
      <c r="L52" s="112">
        <f t="shared" si="1"/>
        <v>0.12045879672701332</v>
      </c>
      <c r="M52" s="113">
        <f>SUM(M5:M50)</f>
        <v>76106.565000000002</v>
      </c>
      <c r="N52" s="111">
        <f t="shared" si="2"/>
        <v>0.96291298917511248</v>
      </c>
      <c r="O52" s="110">
        <f>N52*'2. CY2013 BASE READMISSIONS'!$E$51</f>
        <v>0.12038325104466792</v>
      </c>
      <c r="P52" s="90"/>
      <c r="Q52" s="89">
        <f t="shared" si="4"/>
        <v>-3.7087010824887523E-2</v>
      </c>
    </row>
    <row r="53" spans="1:17" ht="15" customHeight="1">
      <c r="A53" s="1" t="s">
        <v>52</v>
      </c>
      <c r="K53" s="25"/>
      <c r="M53" s="26"/>
    </row>
    <row r="54" spans="1:17" ht="15" customHeight="1">
      <c r="A54" s="1" t="s">
        <v>65</v>
      </c>
      <c r="K54" s="25"/>
      <c r="M54" s="26"/>
    </row>
    <row r="55" spans="1:17" ht="15" customHeight="1">
      <c r="A55" s="1" t="s">
        <v>228</v>
      </c>
    </row>
    <row r="56" spans="1:17" ht="28.5" customHeight="1">
      <c r="A56" s="134" t="s">
        <v>242</v>
      </c>
      <c r="B56" s="134"/>
      <c r="C56" s="134"/>
      <c r="D56" s="134"/>
      <c r="E56" s="134"/>
      <c r="F56" s="134"/>
      <c r="G56" s="134"/>
      <c r="H56" s="134"/>
      <c r="I56" s="134"/>
    </row>
  </sheetData>
  <autoFilter ref="A3:Q55"/>
  <mergeCells count="5">
    <mergeCell ref="A52:B52"/>
    <mergeCell ref="C2:I2"/>
    <mergeCell ref="C1:P1"/>
    <mergeCell ref="J2:Q2"/>
    <mergeCell ref="A56:I56"/>
  </mergeCells>
  <pageMargins left="0.25" right="0.25" top="0.75" bottom="0.75" header="0.3" footer="0.3"/>
  <pageSetup scale="26"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8"/>
  <sheetViews>
    <sheetView workbookViewId="0">
      <pane ySplit="2" topLeftCell="A3" activePane="bottomLeft" state="frozen"/>
      <selection pane="bottomLeft" activeCell="H12" sqref="H12"/>
    </sheetView>
  </sheetViews>
  <sheetFormatPr defaultRowHeight="14.4"/>
  <cols>
    <col min="1" max="1" width="11.109375" customWidth="1"/>
    <col min="2" max="2" width="15.5546875" customWidth="1"/>
    <col min="3" max="3" width="15.88671875" customWidth="1"/>
    <col min="4" max="4" width="29.5546875" customWidth="1"/>
    <col min="5" max="5" width="31.44140625" customWidth="1"/>
  </cols>
  <sheetData>
    <row r="1" spans="1:5" ht="15" thickBot="1">
      <c r="A1" s="6" t="s">
        <v>66</v>
      </c>
      <c r="B1" s="6"/>
    </row>
    <row r="2" spans="1:5" ht="15" thickBot="1">
      <c r="A2" s="87" t="s">
        <v>95</v>
      </c>
      <c r="B2" s="88" t="s">
        <v>76</v>
      </c>
      <c r="C2" s="88" t="s">
        <v>61</v>
      </c>
      <c r="D2" s="81" t="s">
        <v>229</v>
      </c>
      <c r="E2" s="82" t="s">
        <v>230</v>
      </c>
    </row>
    <row r="3" spans="1:5">
      <c r="A3" s="27">
        <v>1</v>
      </c>
      <c r="B3">
        <v>1</v>
      </c>
      <c r="C3" s="54">
        <v>0</v>
      </c>
      <c r="D3" s="83">
        <v>0</v>
      </c>
      <c r="E3" s="84">
        <v>2</v>
      </c>
    </row>
    <row r="4" spans="1:5">
      <c r="A4" s="27">
        <v>1</v>
      </c>
      <c r="B4">
        <v>2</v>
      </c>
      <c r="C4" s="54">
        <v>0.21428571430000001</v>
      </c>
      <c r="D4" s="83">
        <v>3</v>
      </c>
      <c r="E4" s="84">
        <v>14</v>
      </c>
    </row>
    <row r="5" spans="1:5">
      <c r="A5" s="27">
        <v>1</v>
      </c>
      <c r="B5">
        <v>3</v>
      </c>
      <c r="C5" s="54">
        <v>0.34042553190000002</v>
      </c>
      <c r="D5" s="83">
        <v>16</v>
      </c>
      <c r="E5" s="84">
        <v>47</v>
      </c>
    </row>
    <row r="6" spans="1:5">
      <c r="A6" s="27">
        <v>1</v>
      </c>
      <c r="B6">
        <v>4</v>
      </c>
      <c r="C6" s="54">
        <v>0.34920634919999999</v>
      </c>
      <c r="D6" s="83">
        <v>22</v>
      </c>
      <c r="E6" s="84">
        <v>63</v>
      </c>
    </row>
    <row r="7" spans="1:5">
      <c r="A7" s="27">
        <v>2</v>
      </c>
      <c r="B7">
        <v>2</v>
      </c>
      <c r="C7" s="54">
        <v>0.55555555560000003</v>
      </c>
      <c r="D7" s="83">
        <v>5</v>
      </c>
      <c r="E7" s="84">
        <v>9</v>
      </c>
    </row>
    <row r="8" spans="1:5">
      <c r="A8" s="27">
        <v>2</v>
      </c>
      <c r="B8">
        <v>3</v>
      </c>
      <c r="C8" s="54">
        <v>0.2173913043</v>
      </c>
      <c r="D8" s="83">
        <v>5</v>
      </c>
      <c r="E8" s="84">
        <v>23</v>
      </c>
    </row>
    <row r="9" spans="1:5">
      <c r="A9" s="27">
        <v>2</v>
      </c>
      <c r="B9">
        <v>4</v>
      </c>
      <c r="C9" s="54">
        <v>0.44827586209999998</v>
      </c>
      <c r="D9" s="83">
        <v>13</v>
      </c>
      <c r="E9" s="84">
        <v>29</v>
      </c>
    </row>
    <row r="10" spans="1:5">
      <c r="A10" s="27">
        <v>3</v>
      </c>
      <c r="B10">
        <v>1</v>
      </c>
      <c r="C10" s="54">
        <v>0.21538461540000001</v>
      </c>
      <c r="D10" s="83">
        <v>14</v>
      </c>
      <c r="E10" s="84">
        <v>65</v>
      </c>
    </row>
    <row r="11" spans="1:5">
      <c r="A11" s="27">
        <v>3</v>
      </c>
      <c r="B11">
        <v>2</v>
      </c>
      <c r="C11" s="54">
        <v>0.29921259839999997</v>
      </c>
      <c r="D11" s="83">
        <v>38</v>
      </c>
      <c r="E11" s="84">
        <v>127</v>
      </c>
    </row>
    <row r="12" spans="1:5">
      <c r="A12" s="27">
        <v>3</v>
      </c>
      <c r="B12">
        <v>3</v>
      </c>
      <c r="C12" s="54">
        <v>0.38636363639999999</v>
      </c>
      <c r="D12" s="83">
        <v>17</v>
      </c>
      <c r="E12" s="84">
        <v>44</v>
      </c>
    </row>
    <row r="13" spans="1:5">
      <c r="A13" s="27">
        <v>3</v>
      </c>
      <c r="B13">
        <v>4</v>
      </c>
      <c r="C13" s="54">
        <v>0.53571428570000001</v>
      </c>
      <c r="D13" s="83">
        <v>15</v>
      </c>
      <c r="E13" s="84">
        <v>28</v>
      </c>
    </row>
    <row r="14" spans="1:5">
      <c r="A14" s="27">
        <v>4</v>
      </c>
      <c r="B14">
        <v>3</v>
      </c>
      <c r="C14" s="54">
        <v>0.1739130435</v>
      </c>
      <c r="D14" s="83">
        <v>8</v>
      </c>
      <c r="E14" s="84">
        <v>46</v>
      </c>
    </row>
    <row r="15" spans="1:5">
      <c r="A15" s="27">
        <v>4</v>
      </c>
      <c r="B15">
        <v>4</v>
      </c>
      <c r="C15" s="54">
        <v>0.2809187279</v>
      </c>
      <c r="D15" s="83">
        <v>159</v>
      </c>
      <c r="E15" s="84">
        <v>566</v>
      </c>
    </row>
    <row r="16" spans="1:5">
      <c r="A16" s="27">
        <v>5</v>
      </c>
      <c r="B16">
        <v>2</v>
      </c>
      <c r="C16" s="54">
        <v>0.66666666669999997</v>
      </c>
      <c r="D16" s="83">
        <v>2</v>
      </c>
      <c r="E16" s="84">
        <v>3</v>
      </c>
    </row>
    <row r="17" spans="1:5">
      <c r="A17" s="27">
        <v>5</v>
      </c>
      <c r="B17">
        <v>3</v>
      </c>
      <c r="C17" s="54">
        <v>0.24731182800000001</v>
      </c>
      <c r="D17" s="83">
        <v>23</v>
      </c>
      <c r="E17" s="84">
        <v>93</v>
      </c>
    </row>
    <row r="18" spans="1:5">
      <c r="A18" s="27">
        <v>5</v>
      </c>
      <c r="B18">
        <v>4</v>
      </c>
      <c r="C18" s="54">
        <v>0.33595284869999997</v>
      </c>
      <c r="D18" s="83">
        <v>171</v>
      </c>
      <c r="E18" s="84">
        <v>509</v>
      </c>
    </row>
    <row r="19" spans="1:5">
      <c r="A19" s="27">
        <v>6</v>
      </c>
      <c r="B19">
        <v>2</v>
      </c>
      <c r="C19" s="54">
        <v>0.4</v>
      </c>
      <c r="D19" s="83">
        <v>2</v>
      </c>
      <c r="E19" s="84">
        <v>5</v>
      </c>
    </row>
    <row r="20" spans="1:5">
      <c r="A20" s="27">
        <v>6</v>
      </c>
      <c r="B20">
        <v>3</v>
      </c>
      <c r="C20" s="54">
        <v>0.65</v>
      </c>
      <c r="D20" s="83">
        <v>13</v>
      </c>
      <c r="E20" s="84">
        <v>20</v>
      </c>
    </row>
    <row r="21" spans="1:5">
      <c r="A21" s="27">
        <v>20</v>
      </c>
      <c r="B21">
        <v>1</v>
      </c>
      <c r="C21" s="54">
        <v>0.14285714290000001</v>
      </c>
      <c r="D21" s="83">
        <v>9</v>
      </c>
      <c r="E21" s="84">
        <v>63</v>
      </c>
    </row>
    <row r="22" spans="1:5">
      <c r="A22" s="27">
        <v>20</v>
      </c>
      <c r="B22">
        <v>2</v>
      </c>
      <c r="C22" s="54">
        <v>2.7027026999999999E-2</v>
      </c>
      <c r="D22" s="83">
        <v>1</v>
      </c>
      <c r="E22" s="84">
        <v>37</v>
      </c>
    </row>
    <row r="23" spans="1:5">
      <c r="A23" s="27">
        <v>20</v>
      </c>
      <c r="B23">
        <v>3</v>
      </c>
      <c r="C23" s="54">
        <v>0.17142857140000001</v>
      </c>
      <c r="D23" s="83">
        <v>12</v>
      </c>
      <c r="E23" s="84">
        <v>70</v>
      </c>
    </row>
    <row r="24" spans="1:5">
      <c r="A24" s="27">
        <v>20</v>
      </c>
      <c r="B24">
        <v>4</v>
      </c>
      <c r="C24" s="54">
        <v>0.2461538462</v>
      </c>
      <c r="D24" s="83">
        <v>16</v>
      </c>
      <c r="E24" s="84">
        <v>65</v>
      </c>
    </row>
    <row r="25" spans="1:5">
      <c r="A25" s="27">
        <v>21</v>
      </c>
      <c r="B25">
        <v>1</v>
      </c>
      <c r="C25" s="54">
        <v>7.1925754100000003E-2</v>
      </c>
      <c r="D25" s="83">
        <v>31</v>
      </c>
      <c r="E25" s="84">
        <v>431</v>
      </c>
    </row>
    <row r="26" spans="1:5">
      <c r="A26" s="27">
        <v>21</v>
      </c>
      <c r="B26">
        <v>2</v>
      </c>
      <c r="C26" s="54">
        <v>9.5971563999999995E-2</v>
      </c>
      <c r="D26" s="83">
        <v>81</v>
      </c>
      <c r="E26" s="84">
        <v>844</v>
      </c>
    </row>
    <row r="27" spans="1:5">
      <c r="A27" s="27">
        <v>21</v>
      </c>
      <c r="B27">
        <v>3</v>
      </c>
      <c r="C27" s="54">
        <v>0.15181518150000001</v>
      </c>
      <c r="D27" s="83">
        <v>92</v>
      </c>
      <c r="E27" s="84">
        <v>606</v>
      </c>
    </row>
    <row r="28" spans="1:5">
      <c r="A28" s="27">
        <v>21</v>
      </c>
      <c r="B28">
        <v>4</v>
      </c>
      <c r="C28" s="54">
        <v>0.2085106383</v>
      </c>
      <c r="D28" s="83">
        <v>49</v>
      </c>
      <c r="E28" s="84">
        <v>235</v>
      </c>
    </row>
    <row r="29" spans="1:5">
      <c r="A29" s="27">
        <v>22</v>
      </c>
      <c r="B29">
        <v>1</v>
      </c>
      <c r="C29" s="54">
        <v>0.17197452229999999</v>
      </c>
      <c r="D29" s="83">
        <v>27</v>
      </c>
      <c r="E29" s="84">
        <v>157</v>
      </c>
    </row>
    <row r="30" spans="1:5">
      <c r="A30" s="27">
        <v>22</v>
      </c>
      <c r="B30">
        <v>2</v>
      </c>
      <c r="C30" s="54">
        <v>0.17543859649999999</v>
      </c>
      <c r="D30" s="83">
        <v>30</v>
      </c>
      <c r="E30" s="84">
        <v>171</v>
      </c>
    </row>
    <row r="31" spans="1:5">
      <c r="A31" s="27">
        <v>22</v>
      </c>
      <c r="B31">
        <v>3</v>
      </c>
      <c r="C31" s="54">
        <v>0.2417582418</v>
      </c>
      <c r="D31" s="83">
        <v>22</v>
      </c>
      <c r="E31" s="84">
        <v>91</v>
      </c>
    </row>
    <row r="32" spans="1:5">
      <c r="A32" s="27">
        <v>22</v>
      </c>
      <c r="B32">
        <v>4</v>
      </c>
      <c r="C32" s="54">
        <v>0.1891891892</v>
      </c>
      <c r="D32" s="83">
        <v>7</v>
      </c>
      <c r="E32" s="84">
        <v>37</v>
      </c>
    </row>
    <row r="33" spans="1:5">
      <c r="A33" s="27">
        <v>23</v>
      </c>
      <c r="B33">
        <v>1</v>
      </c>
      <c r="C33" s="54">
        <v>0.1153846154</v>
      </c>
      <c r="D33" s="83">
        <v>21</v>
      </c>
      <c r="E33" s="84">
        <v>182</v>
      </c>
    </row>
    <row r="34" spans="1:5">
      <c r="A34" s="27">
        <v>23</v>
      </c>
      <c r="B34">
        <v>2</v>
      </c>
      <c r="C34" s="54">
        <v>0.11929824560000001</v>
      </c>
      <c r="D34" s="83">
        <v>34</v>
      </c>
      <c r="E34" s="84">
        <v>285</v>
      </c>
    </row>
    <row r="35" spans="1:5">
      <c r="A35" s="27">
        <v>23</v>
      </c>
      <c r="B35">
        <v>3</v>
      </c>
      <c r="C35" s="54">
        <v>0.1497005988</v>
      </c>
      <c r="D35" s="83">
        <v>25</v>
      </c>
      <c r="E35" s="84">
        <v>167</v>
      </c>
    </row>
    <row r="36" spans="1:5">
      <c r="A36" s="27">
        <v>23</v>
      </c>
      <c r="B36">
        <v>4</v>
      </c>
      <c r="C36" s="54">
        <v>0.42857142860000003</v>
      </c>
      <c r="D36" s="83">
        <v>15</v>
      </c>
      <c r="E36" s="84">
        <v>35</v>
      </c>
    </row>
    <row r="37" spans="1:5">
      <c r="A37" s="27">
        <v>24</v>
      </c>
      <c r="B37">
        <v>1</v>
      </c>
      <c r="C37" s="54">
        <v>5.6122448999999998E-2</v>
      </c>
      <c r="D37" s="83">
        <v>44</v>
      </c>
      <c r="E37" s="84">
        <v>784</v>
      </c>
    </row>
    <row r="38" spans="1:5">
      <c r="A38" s="27">
        <v>24</v>
      </c>
      <c r="B38">
        <v>2</v>
      </c>
      <c r="C38" s="54">
        <v>6.9239500600000004E-2</v>
      </c>
      <c r="D38" s="83">
        <v>61</v>
      </c>
      <c r="E38" s="84">
        <v>881</v>
      </c>
    </row>
    <row r="39" spans="1:5">
      <c r="A39" s="27">
        <v>24</v>
      </c>
      <c r="B39">
        <v>3</v>
      </c>
      <c r="C39" s="54">
        <v>0.12962962959999999</v>
      </c>
      <c r="D39" s="83">
        <v>42</v>
      </c>
      <c r="E39" s="84">
        <v>324</v>
      </c>
    </row>
    <row r="40" spans="1:5">
      <c r="A40" s="27">
        <v>24</v>
      </c>
      <c r="B40">
        <v>4</v>
      </c>
      <c r="C40" s="54">
        <v>0.2173913043</v>
      </c>
      <c r="D40" s="83">
        <v>10</v>
      </c>
      <c r="E40" s="84">
        <v>46</v>
      </c>
    </row>
    <row r="41" spans="1:5">
      <c r="A41" s="27">
        <v>26</v>
      </c>
      <c r="B41">
        <v>1</v>
      </c>
      <c r="C41" s="54">
        <v>6.1333333300000001E-2</v>
      </c>
      <c r="D41" s="83">
        <v>23</v>
      </c>
      <c r="E41" s="84">
        <v>375</v>
      </c>
    </row>
    <row r="42" spans="1:5">
      <c r="A42" s="27">
        <v>26</v>
      </c>
      <c r="B42">
        <v>2</v>
      </c>
      <c r="C42" s="54">
        <v>0.1025641026</v>
      </c>
      <c r="D42" s="83">
        <v>28</v>
      </c>
      <c r="E42" s="84">
        <v>273</v>
      </c>
    </row>
    <row r="43" spans="1:5">
      <c r="A43" s="27">
        <v>26</v>
      </c>
      <c r="B43">
        <v>3</v>
      </c>
      <c r="C43" s="54">
        <v>0.1935483871</v>
      </c>
      <c r="D43" s="83">
        <v>24</v>
      </c>
      <c r="E43" s="84">
        <v>124</v>
      </c>
    </row>
    <row r="44" spans="1:5">
      <c r="A44" s="27">
        <v>26</v>
      </c>
      <c r="B44">
        <v>4</v>
      </c>
      <c r="C44" s="54">
        <v>0.28571428570000001</v>
      </c>
      <c r="D44" s="83">
        <v>8</v>
      </c>
      <c r="E44" s="84">
        <v>28</v>
      </c>
    </row>
    <row r="45" spans="1:5">
      <c r="A45" s="27">
        <v>40</v>
      </c>
      <c r="B45">
        <v>1</v>
      </c>
      <c r="C45" s="54">
        <v>0.1875</v>
      </c>
      <c r="D45" s="83">
        <v>3</v>
      </c>
      <c r="E45" s="84">
        <v>16</v>
      </c>
    </row>
    <row r="46" spans="1:5">
      <c r="A46" s="27">
        <v>40</v>
      </c>
      <c r="B46">
        <v>2</v>
      </c>
      <c r="C46" s="54">
        <v>9.6774193499999994E-2</v>
      </c>
      <c r="D46" s="83">
        <v>6</v>
      </c>
      <c r="E46" s="84">
        <v>62</v>
      </c>
    </row>
    <row r="47" spans="1:5">
      <c r="A47" s="27">
        <v>40</v>
      </c>
      <c r="B47">
        <v>3</v>
      </c>
      <c r="C47" s="54">
        <v>0.11904761899999999</v>
      </c>
      <c r="D47" s="83">
        <v>5</v>
      </c>
      <c r="E47" s="84">
        <v>42</v>
      </c>
    </row>
    <row r="48" spans="1:5">
      <c r="A48" s="27">
        <v>40</v>
      </c>
      <c r="B48">
        <v>4</v>
      </c>
      <c r="C48" s="54">
        <v>0.4</v>
      </c>
      <c r="D48" s="83">
        <v>2</v>
      </c>
      <c r="E48" s="84">
        <v>5</v>
      </c>
    </row>
    <row r="49" spans="1:5">
      <c r="A49" s="27">
        <v>41</v>
      </c>
      <c r="B49">
        <v>1</v>
      </c>
      <c r="C49" s="54">
        <v>0.35</v>
      </c>
      <c r="D49" s="83">
        <v>7</v>
      </c>
      <c r="E49" s="84">
        <v>20</v>
      </c>
    </row>
    <row r="50" spans="1:5">
      <c r="A50" s="27">
        <v>41</v>
      </c>
      <c r="B50">
        <v>2</v>
      </c>
      <c r="C50" s="54">
        <v>0.27014218010000002</v>
      </c>
      <c r="D50" s="83">
        <v>57</v>
      </c>
      <c r="E50" s="84">
        <v>211</v>
      </c>
    </row>
    <row r="51" spans="1:5">
      <c r="A51" s="27">
        <v>41</v>
      </c>
      <c r="B51">
        <v>3</v>
      </c>
      <c r="C51" s="54">
        <v>0.2334801762</v>
      </c>
      <c r="D51" s="83">
        <v>106</v>
      </c>
      <c r="E51" s="84">
        <v>454</v>
      </c>
    </row>
    <row r="52" spans="1:5">
      <c r="A52" s="27">
        <v>41</v>
      </c>
      <c r="B52">
        <v>4</v>
      </c>
      <c r="C52" s="54">
        <v>0.23655913980000001</v>
      </c>
      <c r="D52" s="83">
        <v>22</v>
      </c>
      <c r="E52" s="84">
        <v>93</v>
      </c>
    </row>
    <row r="53" spans="1:5">
      <c r="A53" s="27">
        <v>42</v>
      </c>
      <c r="B53">
        <v>1</v>
      </c>
      <c r="C53" s="54">
        <v>0.1339285714</v>
      </c>
      <c r="D53" s="83">
        <v>15</v>
      </c>
      <c r="E53" s="84">
        <v>112</v>
      </c>
    </row>
    <row r="54" spans="1:5">
      <c r="A54" s="27">
        <v>42</v>
      </c>
      <c r="B54">
        <v>2</v>
      </c>
      <c r="C54" s="54">
        <v>0.1393939394</v>
      </c>
      <c r="D54" s="83">
        <v>92</v>
      </c>
      <c r="E54" s="84">
        <v>660</v>
      </c>
    </row>
    <row r="55" spans="1:5">
      <c r="A55" s="27">
        <v>42</v>
      </c>
      <c r="B55">
        <v>3</v>
      </c>
      <c r="C55" s="54">
        <v>0.1624758221</v>
      </c>
      <c r="D55" s="83">
        <v>84</v>
      </c>
      <c r="E55" s="84">
        <v>517</v>
      </c>
    </row>
    <row r="56" spans="1:5">
      <c r="A56" s="27">
        <v>42</v>
      </c>
      <c r="B56">
        <v>4</v>
      </c>
      <c r="C56" s="54">
        <v>0.1733333333</v>
      </c>
      <c r="D56" s="83">
        <v>13</v>
      </c>
      <c r="E56" s="84">
        <v>75</v>
      </c>
    </row>
    <row r="57" spans="1:5">
      <c r="A57" s="27">
        <v>43</v>
      </c>
      <c r="B57">
        <v>1</v>
      </c>
      <c r="C57" s="54">
        <v>8.4677419399999995E-2</v>
      </c>
      <c r="D57" s="83">
        <v>21</v>
      </c>
      <c r="E57" s="84">
        <v>248</v>
      </c>
    </row>
    <row r="58" spans="1:5">
      <c r="A58" s="27">
        <v>43</v>
      </c>
      <c r="B58">
        <v>2</v>
      </c>
      <c r="C58" s="54">
        <v>0.1223404255</v>
      </c>
      <c r="D58" s="83">
        <v>46</v>
      </c>
      <c r="E58" s="84">
        <v>376</v>
      </c>
    </row>
    <row r="59" spans="1:5">
      <c r="A59" s="27">
        <v>43</v>
      </c>
      <c r="B59">
        <v>3</v>
      </c>
      <c r="C59" s="54">
        <v>0.16304347829999999</v>
      </c>
      <c r="D59" s="83">
        <v>15</v>
      </c>
      <c r="E59" s="84">
        <v>92</v>
      </c>
    </row>
    <row r="60" spans="1:5">
      <c r="A60" s="27">
        <v>43</v>
      </c>
      <c r="B60">
        <v>4</v>
      </c>
      <c r="C60" s="54">
        <v>0.22222222220000001</v>
      </c>
      <c r="D60" s="83">
        <v>2</v>
      </c>
      <c r="E60" s="84">
        <v>9</v>
      </c>
    </row>
    <row r="61" spans="1:5">
      <c r="A61" s="27">
        <v>44</v>
      </c>
      <c r="B61">
        <v>1</v>
      </c>
      <c r="C61" s="54">
        <v>0.1538461538</v>
      </c>
      <c r="D61" s="83">
        <v>18</v>
      </c>
      <c r="E61" s="84">
        <v>117</v>
      </c>
    </row>
    <row r="62" spans="1:5">
      <c r="A62" s="27">
        <v>44</v>
      </c>
      <c r="B62">
        <v>2</v>
      </c>
      <c r="C62" s="54">
        <v>0.12</v>
      </c>
      <c r="D62" s="83">
        <v>24</v>
      </c>
      <c r="E62" s="84">
        <v>200</v>
      </c>
    </row>
    <row r="63" spans="1:5">
      <c r="A63" s="27">
        <v>44</v>
      </c>
      <c r="B63">
        <v>3</v>
      </c>
      <c r="C63" s="54">
        <v>0.16297786719999999</v>
      </c>
      <c r="D63" s="83">
        <v>81</v>
      </c>
      <c r="E63" s="84">
        <v>497</v>
      </c>
    </row>
    <row r="64" spans="1:5">
      <c r="A64" s="27">
        <v>44</v>
      </c>
      <c r="B64">
        <v>4</v>
      </c>
      <c r="C64" s="54">
        <v>0.2013422819</v>
      </c>
      <c r="D64" s="83">
        <v>30</v>
      </c>
      <c r="E64" s="84">
        <v>149</v>
      </c>
    </row>
    <row r="65" spans="1:5">
      <c r="A65" s="27">
        <v>45</v>
      </c>
      <c r="B65">
        <v>1</v>
      </c>
      <c r="C65" s="54">
        <v>7.0422535199999997E-2</v>
      </c>
      <c r="D65" s="83">
        <v>55</v>
      </c>
      <c r="E65" s="84">
        <v>781</v>
      </c>
    </row>
    <row r="66" spans="1:5">
      <c r="A66" s="27">
        <v>45</v>
      </c>
      <c r="B66">
        <v>2</v>
      </c>
      <c r="C66" s="54">
        <v>0.10224166210000001</v>
      </c>
      <c r="D66" s="83">
        <v>374</v>
      </c>
      <c r="E66" s="84">
        <v>3658</v>
      </c>
    </row>
    <row r="67" spans="1:5">
      <c r="A67" s="27">
        <v>45</v>
      </c>
      <c r="B67">
        <v>3</v>
      </c>
      <c r="C67" s="54">
        <v>0.1586575133</v>
      </c>
      <c r="D67" s="83">
        <v>416</v>
      </c>
      <c r="E67" s="84">
        <v>2622</v>
      </c>
    </row>
    <row r="68" spans="1:5">
      <c r="A68" s="27">
        <v>45</v>
      </c>
      <c r="B68">
        <v>4</v>
      </c>
      <c r="C68" s="54">
        <v>0.20680628270000001</v>
      </c>
      <c r="D68" s="83">
        <v>79</v>
      </c>
      <c r="E68" s="84">
        <v>382</v>
      </c>
    </row>
    <row r="69" spans="1:5">
      <c r="A69" s="27">
        <v>46</v>
      </c>
      <c r="B69">
        <v>1</v>
      </c>
      <c r="C69" s="54">
        <v>0.14634146340000001</v>
      </c>
      <c r="D69" s="83">
        <v>6</v>
      </c>
      <c r="E69" s="84">
        <v>41</v>
      </c>
    </row>
    <row r="70" spans="1:5">
      <c r="A70" s="27">
        <v>46</v>
      </c>
      <c r="B70">
        <v>2</v>
      </c>
      <c r="C70" s="54">
        <v>8.9385474899999998E-2</v>
      </c>
      <c r="D70" s="83">
        <v>16</v>
      </c>
      <c r="E70" s="84">
        <v>179</v>
      </c>
    </row>
    <row r="71" spans="1:5">
      <c r="A71" s="27">
        <v>46</v>
      </c>
      <c r="B71">
        <v>3</v>
      </c>
      <c r="C71" s="54">
        <v>0.21176470589999999</v>
      </c>
      <c r="D71" s="83">
        <v>18</v>
      </c>
      <c r="E71" s="84">
        <v>85</v>
      </c>
    </row>
    <row r="72" spans="1:5">
      <c r="A72" s="27">
        <v>46</v>
      </c>
      <c r="B72">
        <v>4</v>
      </c>
      <c r="C72" s="54">
        <v>0.66666666669999997</v>
      </c>
      <c r="D72" s="83">
        <v>2</v>
      </c>
      <c r="E72" s="84">
        <v>3</v>
      </c>
    </row>
    <row r="73" spans="1:5">
      <c r="A73" s="27">
        <v>47</v>
      </c>
      <c r="B73">
        <v>1</v>
      </c>
      <c r="C73" s="54">
        <v>3.8800705499999998E-2</v>
      </c>
      <c r="D73" s="83">
        <v>22</v>
      </c>
      <c r="E73" s="84">
        <v>567</v>
      </c>
    </row>
    <row r="74" spans="1:5">
      <c r="A74" s="27">
        <v>47</v>
      </c>
      <c r="B74">
        <v>2</v>
      </c>
      <c r="C74" s="54">
        <v>7.7010838600000006E-2</v>
      </c>
      <c r="D74" s="83">
        <v>135</v>
      </c>
      <c r="E74" s="84">
        <v>1753</v>
      </c>
    </row>
    <row r="75" spans="1:5">
      <c r="A75" s="27">
        <v>47</v>
      </c>
      <c r="B75">
        <v>3</v>
      </c>
      <c r="C75" s="54">
        <v>0.15193798450000001</v>
      </c>
      <c r="D75" s="83">
        <v>98</v>
      </c>
      <c r="E75" s="84">
        <v>645</v>
      </c>
    </row>
    <row r="76" spans="1:5">
      <c r="A76" s="27">
        <v>47</v>
      </c>
      <c r="B76">
        <v>4</v>
      </c>
      <c r="C76" s="54">
        <v>0.1739130435</v>
      </c>
      <c r="D76" s="83">
        <v>4</v>
      </c>
      <c r="E76" s="84">
        <v>23</v>
      </c>
    </row>
    <row r="77" spans="1:5">
      <c r="A77" s="27">
        <v>48</v>
      </c>
      <c r="B77">
        <v>1</v>
      </c>
      <c r="C77" s="54">
        <v>0.15538847119999999</v>
      </c>
      <c r="D77" s="83">
        <v>62</v>
      </c>
      <c r="E77" s="84">
        <v>399</v>
      </c>
    </row>
    <row r="78" spans="1:5">
      <c r="A78" s="27">
        <v>48</v>
      </c>
      <c r="B78">
        <v>2</v>
      </c>
      <c r="C78" s="54">
        <v>0.29970029970000001</v>
      </c>
      <c r="D78" s="83">
        <v>300</v>
      </c>
      <c r="E78" s="84">
        <v>1001</v>
      </c>
    </row>
    <row r="79" spans="1:5">
      <c r="A79" s="27">
        <v>48</v>
      </c>
      <c r="B79">
        <v>3</v>
      </c>
      <c r="C79" s="54">
        <v>0.31311881190000002</v>
      </c>
      <c r="D79" s="83">
        <v>253</v>
      </c>
      <c r="E79" s="84">
        <v>808</v>
      </c>
    </row>
    <row r="80" spans="1:5">
      <c r="A80" s="27">
        <v>48</v>
      </c>
      <c r="B80">
        <v>4</v>
      </c>
      <c r="C80" s="54">
        <v>0.39393939389999999</v>
      </c>
      <c r="D80" s="83">
        <v>13</v>
      </c>
      <c r="E80" s="84">
        <v>33</v>
      </c>
    </row>
    <row r="81" spans="1:5">
      <c r="A81" s="27">
        <v>49</v>
      </c>
      <c r="B81">
        <v>1</v>
      </c>
      <c r="C81" s="54">
        <v>0.1</v>
      </c>
      <c r="D81" s="83">
        <v>1</v>
      </c>
      <c r="E81" s="84">
        <v>10</v>
      </c>
    </row>
    <row r="82" spans="1:5">
      <c r="A82" s="27">
        <v>49</v>
      </c>
      <c r="B82">
        <v>2</v>
      </c>
      <c r="C82" s="54">
        <v>0.1698113208</v>
      </c>
      <c r="D82" s="83">
        <v>18</v>
      </c>
      <c r="E82" s="84">
        <v>106</v>
      </c>
    </row>
    <row r="83" spans="1:5">
      <c r="A83" s="27">
        <v>49</v>
      </c>
      <c r="B83">
        <v>3</v>
      </c>
      <c r="C83" s="54">
        <v>0.21126760559999999</v>
      </c>
      <c r="D83" s="83">
        <v>15</v>
      </c>
      <c r="E83" s="84">
        <v>71</v>
      </c>
    </row>
    <row r="84" spans="1:5">
      <c r="A84" s="27">
        <v>49</v>
      </c>
      <c r="B84">
        <v>4</v>
      </c>
      <c r="C84" s="54">
        <v>0.21212121210000001</v>
      </c>
      <c r="D84" s="83">
        <v>7</v>
      </c>
      <c r="E84" s="84">
        <v>33</v>
      </c>
    </row>
    <row r="85" spans="1:5">
      <c r="A85" s="27">
        <v>50</v>
      </c>
      <c r="B85">
        <v>1</v>
      </c>
      <c r="C85" s="54">
        <v>9.0909090900000003E-2</v>
      </c>
      <c r="D85" s="83">
        <v>4</v>
      </c>
      <c r="E85" s="84">
        <v>44</v>
      </c>
    </row>
    <row r="86" spans="1:5">
      <c r="A86" s="27">
        <v>50</v>
      </c>
      <c r="B86">
        <v>2</v>
      </c>
      <c r="C86" s="54">
        <v>0.14150943399999999</v>
      </c>
      <c r="D86" s="83">
        <v>15</v>
      </c>
      <c r="E86" s="84">
        <v>106</v>
      </c>
    </row>
    <row r="87" spans="1:5">
      <c r="A87" s="27">
        <v>50</v>
      </c>
      <c r="B87">
        <v>3</v>
      </c>
      <c r="C87" s="54">
        <v>0.1</v>
      </c>
      <c r="D87" s="83">
        <v>9</v>
      </c>
      <c r="E87" s="84">
        <v>90</v>
      </c>
    </row>
    <row r="88" spans="1:5">
      <c r="A88" s="27">
        <v>50</v>
      </c>
      <c r="B88">
        <v>4</v>
      </c>
      <c r="C88" s="54">
        <v>0.1162790698</v>
      </c>
      <c r="D88" s="83">
        <v>5</v>
      </c>
      <c r="E88" s="84">
        <v>43</v>
      </c>
    </row>
    <row r="89" spans="1:5">
      <c r="A89" s="27">
        <v>51</v>
      </c>
      <c r="B89">
        <v>1</v>
      </c>
      <c r="C89" s="54">
        <v>4.6728972000000001E-2</v>
      </c>
      <c r="D89" s="83">
        <v>5</v>
      </c>
      <c r="E89" s="84">
        <v>107</v>
      </c>
    </row>
    <row r="90" spans="1:5">
      <c r="A90" s="27">
        <v>51</v>
      </c>
      <c r="B90">
        <v>2</v>
      </c>
      <c r="C90" s="54">
        <v>5.1671732499999998E-2</v>
      </c>
      <c r="D90" s="83">
        <v>17</v>
      </c>
      <c r="E90" s="84">
        <v>329</v>
      </c>
    </row>
    <row r="91" spans="1:5">
      <c r="A91" s="27">
        <v>51</v>
      </c>
      <c r="B91">
        <v>3</v>
      </c>
      <c r="C91" s="54">
        <v>0.1944444444</v>
      </c>
      <c r="D91" s="83">
        <v>14</v>
      </c>
      <c r="E91" s="84">
        <v>72</v>
      </c>
    </row>
    <row r="92" spans="1:5">
      <c r="A92" s="27">
        <v>51</v>
      </c>
      <c r="B92">
        <v>4</v>
      </c>
      <c r="C92" s="54">
        <v>0.25</v>
      </c>
      <c r="D92" s="83">
        <v>2</v>
      </c>
      <c r="E92" s="84">
        <v>8</v>
      </c>
    </row>
    <row r="93" spans="1:5">
      <c r="A93" s="27">
        <v>52</v>
      </c>
      <c r="B93">
        <v>1</v>
      </c>
      <c r="C93" s="54">
        <v>5.3030303000000001E-2</v>
      </c>
      <c r="D93" s="83">
        <v>7</v>
      </c>
      <c r="E93" s="84">
        <v>132</v>
      </c>
    </row>
    <row r="94" spans="1:5">
      <c r="A94" s="27">
        <v>52</v>
      </c>
      <c r="B94">
        <v>2</v>
      </c>
      <c r="C94" s="54">
        <v>0.1182432432</v>
      </c>
      <c r="D94" s="83">
        <v>35</v>
      </c>
      <c r="E94" s="84">
        <v>296</v>
      </c>
    </row>
    <row r="95" spans="1:5">
      <c r="A95" s="27">
        <v>52</v>
      </c>
      <c r="B95">
        <v>3</v>
      </c>
      <c r="C95" s="54">
        <v>0.1960784314</v>
      </c>
      <c r="D95" s="83">
        <v>220</v>
      </c>
      <c r="E95" s="84">
        <v>1122</v>
      </c>
    </row>
    <row r="96" spans="1:5">
      <c r="A96" s="27">
        <v>52</v>
      </c>
      <c r="B96">
        <v>4</v>
      </c>
      <c r="C96" s="54">
        <v>0.2483221477</v>
      </c>
      <c r="D96" s="83">
        <v>37</v>
      </c>
      <c r="E96" s="84">
        <v>149</v>
      </c>
    </row>
    <row r="97" spans="1:5">
      <c r="A97" s="27">
        <v>53</v>
      </c>
      <c r="B97">
        <v>1</v>
      </c>
      <c r="C97" s="54">
        <v>7.23306544E-2</v>
      </c>
      <c r="D97" s="83">
        <v>63</v>
      </c>
      <c r="E97" s="84">
        <v>871</v>
      </c>
    </row>
    <row r="98" spans="1:5">
      <c r="A98" s="27">
        <v>53</v>
      </c>
      <c r="B98">
        <v>2</v>
      </c>
      <c r="C98" s="54">
        <v>0.1236533958</v>
      </c>
      <c r="D98" s="83">
        <v>264</v>
      </c>
      <c r="E98" s="84">
        <v>2135</v>
      </c>
    </row>
    <row r="99" spans="1:5">
      <c r="A99" s="27">
        <v>53</v>
      </c>
      <c r="B99">
        <v>3</v>
      </c>
      <c r="C99" s="54">
        <v>0.1711351968</v>
      </c>
      <c r="D99" s="83">
        <v>300</v>
      </c>
      <c r="E99" s="84">
        <v>1753</v>
      </c>
    </row>
    <row r="100" spans="1:5">
      <c r="A100" s="27">
        <v>53</v>
      </c>
      <c r="B100">
        <v>4</v>
      </c>
      <c r="C100" s="54">
        <v>0.2035087719</v>
      </c>
      <c r="D100" s="83">
        <v>58</v>
      </c>
      <c r="E100" s="84">
        <v>285</v>
      </c>
    </row>
    <row r="101" spans="1:5">
      <c r="A101" s="27">
        <v>54</v>
      </c>
      <c r="B101">
        <v>1</v>
      </c>
      <c r="C101" s="54">
        <v>7.02811245E-2</v>
      </c>
      <c r="D101" s="83">
        <v>35</v>
      </c>
      <c r="E101" s="84">
        <v>498</v>
      </c>
    </row>
    <row r="102" spans="1:5">
      <c r="A102" s="27">
        <v>54</v>
      </c>
      <c r="B102">
        <v>2</v>
      </c>
      <c r="C102" s="54">
        <v>7.88288288E-2</v>
      </c>
      <c r="D102" s="83">
        <v>70</v>
      </c>
      <c r="E102" s="84">
        <v>888</v>
      </c>
    </row>
    <row r="103" spans="1:5">
      <c r="A103" s="27">
        <v>54</v>
      </c>
      <c r="B103">
        <v>3</v>
      </c>
      <c r="C103" s="54">
        <v>0.16580310879999999</v>
      </c>
      <c r="D103" s="83">
        <v>32</v>
      </c>
      <c r="E103" s="84">
        <v>193</v>
      </c>
    </row>
    <row r="104" spans="1:5">
      <c r="A104" s="27">
        <v>54</v>
      </c>
      <c r="B104">
        <v>4</v>
      </c>
      <c r="C104" s="54">
        <v>0.25</v>
      </c>
      <c r="D104" s="83">
        <v>2</v>
      </c>
      <c r="E104" s="84">
        <v>8</v>
      </c>
    </row>
    <row r="105" spans="1:5">
      <c r="A105" s="27">
        <v>55</v>
      </c>
      <c r="B105">
        <v>1</v>
      </c>
      <c r="C105" s="54">
        <v>8.8372092999999999E-2</v>
      </c>
      <c r="D105" s="83">
        <v>19</v>
      </c>
      <c r="E105" s="84">
        <v>215</v>
      </c>
    </row>
    <row r="106" spans="1:5">
      <c r="A106" s="27">
        <v>55</v>
      </c>
      <c r="B106">
        <v>2</v>
      </c>
      <c r="C106" s="54">
        <v>0.1247803163</v>
      </c>
      <c r="D106" s="83">
        <v>71</v>
      </c>
      <c r="E106" s="84">
        <v>569</v>
      </c>
    </row>
    <row r="107" spans="1:5">
      <c r="A107" s="27">
        <v>55</v>
      </c>
      <c r="B107">
        <v>3</v>
      </c>
      <c r="C107" s="54">
        <v>0.19651741289999999</v>
      </c>
      <c r="D107" s="83">
        <v>79</v>
      </c>
      <c r="E107" s="84">
        <v>402</v>
      </c>
    </row>
    <row r="108" spans="1:5">
      <c r="A108" s="27">
        <v>55</v>
      </c>
      <c r="B108">
        <v>4</v>
      </c>
      <c r="C108" s="54">
        <v>0.24299065419999999</v>
      </c>
      <c r="D108" s="83">
        <v>26</v>
      </c>
      <c r="E108" s="84">
        <v>107</v>
      </c>
    </row>
    <row r="109" spans="1:5">
      <c r="A109" s="27">
        <v>56</v>
      </c>
      <c r="B109">
        <v>1</v>
      </c>
      <c r="C109" s="54">
        <v>3.3333333299999997E-2</v>
      </c>
      <c r="D109" s="83">
        <v>2</v>
      </c>
      <c r="E109" s="84">
        <v>60</v>
      </c>
    </row>
    <row r="110" spans="1:5">
      <c r="A110" s="27">
        <v>56</v>
      </c>
      <c r="B110">
        <v>2</v>
      </c>
      <c r="C110" s="54">
        <v>0.1320754717</v>
      </c>
      <c r="D110" s="83">
        <v>14</v>
      </c>
      <c r="E110" s="84">
        <v>106</v>
      </c>
    </row>
    <row r="111" spans="1:5">
      <c r="A111" s="27">
        <v>56</v>
      </c>
      <c r="B111">
        <v>3</v>
      </c>
      <c r="C111" s="54">
        <v>0.12820512819999999</v>
      </c>
      <c r="D111" s="83">
        <v>10</v>
      </c>
      <c r="E111" s="84">
        <v>78</v>
      </c>
    </row>
    <row r="112" spans="1:5">
      <c r="A112" s="27">
        <v>56</v>
      </c>
      <c r="B112">
        <v>4</v>
      </c>
      <c r="C112" s="54">
        <v>0.15789473679999999</v>
      </c>
      <c r="D112" s="83">
        <v>3</v>
      </c>
      <c r="E112" s="84">
        <v>19</v>
      </c>
    </row>
    <row r="113" spans="1:5">
      <c r="A113" s="27">
        <v>57</v>
      </c>
      <c r="B113">
        <v>1</v>
      </c>
      <c r="C113" s="54">
        <v>9.8039215999999995E-3</v>
      </c>
      <c r="D113" s="83">
        <v>3</v>
      </c>
      <c r="E113" s="84">
        <v>306</v>
      </c>
    </row>
    <row r="114" spans="1:5">
      <c r="A114" s="27">
        <v>57</v>
      </c>
      <c r="B114">
        <v>2</v>
      </c>
      <c r="C114" s="54">
        <v>5.5299539199999997E-2</v>
      </c>
      <c r="D114" s="83">
        <v>24</v>
      </c>
      <c r="E114" s="84">
        <v>434</v>
      </c>
    </row>
    <row r="115" spans="1:5">
      <c r="A115" s="27">
        <v>57</v>
      </c>
      <c r="B115">
        <v>3</v>
      </c>
      <c r="C115" s="54">
        <v>7.6923076899999998E-2</v>
      </c>
      <c r="D115" s="83">
        <v>13</v>
      </c>
      <c r="E115" s="84">
        <v>169</v>
      </c>
    </row>
    <row r="116" spans="1:5">
      <c r="A116" s="27">
        <v>57</v>
      </c>
      <c r="B116">
        <v>4</v>
      </c>
      <c r="C116" s="54">
        <v>0.14285714290000001</v>
      </c>
      <c r="D116" s="83">
        <v>1</v>
      </c>
      <c r="E116" s="84">
        <v>7</v>
      </c>
    </row>
    <row r="117" spans="1:5">
      <c r="A117" s="27">
        <v>58</v>
      </c>
      <c r="B117">
        <v>1</v>
      </c>
      <c r="C117" s="54">
        <v>9.9759615400000001E-2</v>
      </c>
      <c r="D117" s="83">
        <v>83</v>
      </c>
      <c r="E117" s="84">
        <v>832</v>
      </c>
    </row>
    <row r="118" spans="1:5">
      <c r="A118" s="27">
        <v>58</v>
      </c>
      <c r="B118">
        <v>2</v>
      </c>
      <c r="C118" s="54">
        <v>0.1730769231</v>
      </c>
      <c r="D118" s="83">
        <v>162</v>
      </c>
      <c r="E118" s="84">
        <v>936</v>
      </c>
    </row>
    <row r="119" spans="1:5">
      <c r="A119" s="27">
        <v>58</v>
      </c>
      <c r="B119">
        <v>3</v>
      </c>
      <c r="C119" s="54">
        <v>0.21276595740000001</v>
      </c>
      <c r="D119" s="83">
        <v>140</v>
      </c>
      <c r="E119" s="84">
        <v>658</v>
      </c>
    </row>
    <row r="120" spans="1:5">
      <c r="A120" s="27">
        <v>58</v>
      </c>
      <c r="B120">
        <v>4</v>
      </c>
      <c r="C120" s="54">
        <v>0.2195121951</v>
      </c>
      <c r="D120" s="83">
        <v>18</v>
      </c>
      <c r="E120" s="84">
        <v>82</v>
      </c>
    </row>
    <row r="121" spans="1:5">
      <c r="A121" s="27">
        <v>70</v>
      </c>
      <c r="B121">
        <v>1</v>
      </c>
      <c r="C121" s="54">
        <v>0</v>
      </c>
      <c r="D121" s="83">
        <v>0</v>
      </c>
      <c r="E121" s="84">
        <v>57</v>
      </c>
    </row>
    <row r="122" spans="1:5">
      <c r="A122" s="27">
        <v>70</v>
      </c>
      <c r="B122">
        <v>2</v>
      </c>
      <c r="C122" s="54">
        <v>0.1025641026</v>
      </c>
      <c r="D122" s="83">
        <v>4</v>
      </c>
      <c r="E122" s="84">
        <v>39</v>
      </c>
    </row>
    <row r="123" spans="1:5">
      <c r="A123" s="27">
        <v>70</v>
      </c>
      <c r="B123">
        <v>3</v>
      </c>
      <c r="C123" s="54">
        <v>6.25E-2</v>
      </c>
      <c r="D123" s="83">
        <v>1</v>
      </c>
      <c r="E123" s="84">
        <v>16</v>
      </c>
    </row>
    <row r="124" spans="1:5">
      <c r="A124" s="27">
        <v>73</v>
      </c>
      <c r="B124">
        <v>1</v>
      </c>
      <c r="C124" s="54">
        <v>2.9411764699999999E-2</v>
      </c>
      <c r="D124" s="83">
        <v>1</v>
      </c>
      <c r="E124" s="84">
        <v>34</v>
      </c>
    </row>
    <row r="125" spans="1:5">
      <c r="A125" s="27">
        <v>73</v>
      </c>
      <c r="B125">
        <v>2</v>
      </c>
      <c r="C125" s="54">
        <v>8.8888888900000004E-2</v>
      </c>
      <c r="D125" s="83">
        <v>4</v>
      </c>
      <c r="E125" s="84">
        <v>45</v>
      </c>
    </row>
    <row r="126" spans="1:5">
      <c r="A126" s="27">
        <v>73</v>
      </c>
      <c r="B126">
        <v>3</v>
      </c>
      <c r="C126" s="54">
        <v>7.1428571400000002E-2</v>
      </c>
      <c r="D126" s="83">
        <v>1</v>
      </c>
      <c r="E126" s="84">
        <v>14</v>
      </c>
    </row>
    <row r="127" spans="1:5">
      <c r="A127" s="27">
        <v>73</v>
      </c>
      <c r="B127">
        <v>4</v>
      </c>
      <c r="C127" s="54">
        <v>0.4</v>
      </c>
      <c r="D127" s="83">
        <v>2</v>
      </c>
      <c r="E127" s="84">
        <v>5</v>
      </c>
    </row>
    <row r="128" spans="1:5">
      <c r="A128" s="27">
        <v>80</v>
      </c>
      <c r="B128">
        <v>1</v>
      </c>
      <c r="C128" s="54">
        <v>2.2222222199999999E-2</v>
      </c>
      <c r="D128" s="83">
        <v>1</v>
      </c>
      <c r="E128" s="84">
        <v>45</v>
      </c>
    </row>
    <row r="129" spans="1:5">
      <c r="A129" s="27">
        <v>80</v>
      </c>
      <c r="B129">
        <v>2</v>
      </c>
      <c r="C129" s="54">
        <v>7.1428571400000002E-2</v>
      </c>
      <c r="D129" s="83">
        <v>5</v>
      </c>
      <c r="E129" s="84">
        <v>70</v>
      </c>
    </row>
    <row r="130" spans="1:5">
      <c r="A130" s="27">
        <v>80</v>
      </c>
      <c r="B130">
        <v>3</v>
      </c>
      <c r="C130" s="54">
        <v>0.1739130435</v>
      </c>
      <c r="D130" s="83">
        <v>4</v>
      </c>
      <c r="E130" s="84">
        <v>23</v>
      </c>
    </row>
    <row r="131" spans="1:5">
      <c r="A131" s="27">
        <v>82</v>
      </c>
      <c r="B131">
        <v>1</v>
      </c>
      <c r="C131" s="54">
        <v>3.5714285700000001E-2</v>
      </c>
      <c r="D131" s="83">
        <v>6</v>
      </c>
      <c r="E131" s="84">
        <v>168</v>
      </c>
    </row>
    <row r="132" spans="1:5">
      <c r="A132" s="27">
        <v>82</v>
      </c>
      <c r="B132">
        <v>2</v>
      </c>
      <c r="C132" s="54">
        <v>8.3798882699999994E-2</v>
      </c>
      <c r="D132" s="83">
        <v>30</v>
      </c>
      <c r="E132" s="84">
        <v>358</v>
      </c>
    </row>
    <row r="133" spans="1:5">
      <c r="A133" s="27">
        <v>82</v>
      </c>
      <c r="B133">
        <v>3</v>
      </c>
      <c r="C133" s="54">
        <v>0.13978494620000001</v>
      </c>
      <c r="D133" s="83">
        <v>13</v>
      </c>
      <c r="E133" s="84">
        <v>93</v>
      </c>
    </row>
    <row r="134" spans="1:5">
      <c r="A134" s="27">
        <v>82</v>
      </c>
      <c r="B134">
        <v>4</v>
      </c>
      <c r="C134" s="54">
        <v>0.28571428570000001</v>
      </c>
      <c r="D134" s="83">
        <v>2</v>
      </c>
      <c r="E134" s="84">
        <v>7</v>
      </c>
    </row>
    <row r="135" spans="1:5">
      <c r="A135" s="27">
        <v>89</v>
      </c>
      <c r="B135">
        <v>1</v>
      </c>
      <c r="C135" s="54">
        <v>1.08695652E-2</v>
      </c>
      <c r="D135" s="83">
        <v>1</v>
      </c>
      <c r="E135" s="84">
        <v>92</v>
      </c>
    </row>
    <row r="136" spans="1:5">
      <c r="A136" s="27">
        <v>89</v>
      </c>
      <c r="B136">
        <v>2</v>
      </c>
      <c r="C136" s="54">
        <v>5.8252427199999998E-2</v>
      </c>
      <c r="D136" s="83">
        <v>6</v>
      </c>
      <c r="E136" s="84">
        <v>103</v>
      </c>
    </row>
    <row r="137" spans="1:5">
      <c r="A137" s="27">
        <v>89</v>
      </c>
      <c r="B137">
        <v>3</v>
      </c>
      <c r="C137" s="54">
        <v>0.13846153850000001</v>
      </c>
      <c r="D137" s="83">
        <v>18</v>
      </c>
      <c r="E137" s="84">
        <v>130</v>
      </c>
    </row>
    <row r="138" spans="1:5">
      <c r="A138" s="27">
        <v>89</v>
      </c>
      <c r="B138">
        <v>4</v>
      </c>
      <c r="C138" s="54">
        <v>0.1538461538</v>
      </c>
      <c r="D138" s="83">
        <v>2</v>
      </c>
      <c r="E138" s="84">
        <v>13</v>
      </c>
    </row>
    <row r="139" spans="1:5">
      <c r="A139" s="27">
        <v>90</v>
      </c>
      <c r="B139">
        <v>1</v>
      </c>
      <c r="C139" s="54">
        <v>0</v>
      </c>
      <c r="D139" s="83">
        <v>0</v>
      </c>
      <c r="E139" s="84">
        <v>6</v>
      </c>
    </row>
    <row r="140" spans="1:5">
      <c r="A140" s="27">
        <v>90</v>
      </c>
      <c r="B140">
        <v>2</v>
      </c>
      <c r="C140" s="54">
        <v>0.24528301890000001</v>
      </c>
      <c r="D140" s="83">
        <v>13</v>
      </c>
      <c r="E140" s="84">
        <v>53</v>
      </c>
    </row>
    <row r="141" spans="1:5">
      <c r="A141" s="27">
        <v>90</v>
      </c>
      <c r="B141">
        <v>3</v>
      </c>
      <c r="C141" s="54">
        <v>0.2105263158</v>
      </c>
      <c r="D141" s="83">
        <v>8</v>
      </c>
      <c r="E141" s="84">
        <v>38</v>
      </c>
    </row>
    <row r="142" spans="1:5">
      <c r="A142" s="27">
        <v>90</v>
      </c>
      <c r="B142">
        <v>4</v>
      </c>
      <c r="C142" s="54">
        <v>0</v>
      </c>
      <c r="D142" s="83">
        <v>0</v>
      </c>
      <c r="E142" s="84">
        <v>5</v>
      </c>
    </row>
    <row r="143" spans="1:5">
      <c r="A143" s="27">
        <v>91</v>
      </c>
      <c r="B143">
        <v>1</v>
      </c>
      <c r="C143" s="54">
        <v>6.25E-2</v>
      </c>
      <c r="D143" s="83">
        <v>3</v>
      </c>
      <c r="E143" s="84">
        <v>48</v>
      </c>
    </row>
    <row r="144" spans="1:5">
      <c r="A144" s="27">
        <v>91</v>
      </c>
      <c r="B144">
        <v>2</v>
      </c>
      <c r="C144" s="54">
        <v>6.25E-2</v>
      </c>
      <c r="D144" s="83">
        <v>5</v>
      </c>
      <c r="E144" s="84">
        <v>80</v>
      </c>
    </row>
    <row r="145" spans="1:5">
      <c r="A145" s="27">
        <v>91</v>
      </c>
      <c r="B145">
        <v>3</v>
      </c>
      <c r="C145" s="54">
        <v>0.2</v>
      </c>
      <c r="D145" s="83">
        <v>5</v>
      </c>
      <c r="E145" s="84">
        <v>25</v>
      </c>
    </row>
    <row r="146" spans="1:5">
      <c r="A146" s="27">
        <v>91</v>
      </c>
      <c r="B146">
        <v>4</v>
      </c>
      <c r="C146" s="54">
        <v>0.33333333329999998</v>
      </c>
      <c r="D146" s="83">
        <v>1</v>
      </c>
      <c r="E146" s="84">
        <v>3</v>
      </c>
    </row>
    <row r="147" spans="1:5">
      <c r="A147" s="27">
        <v>92</v>
      </c>
      <c r="B147">
        <v>1</v>
      </c>
      <c r="C147" s="54">
        <v>1.97044335E-2</v>
      </c>
      <c r="D147" s="83">
        <v>4</v>
      </c>
      <c r="E147" s="84">
        <v>203</v>
      </c>
    </row>
    <row r="148" spans="1:5">
      <c r="A148" s="27">
        <v>92</v>
      </c>
      <c r="B148">
        <v>2</v>
      </c>
      <c r="C148" s="54">
        <v>2.08333333E-2</v>
      </c>
      <c r="D148" s="83">
        <v>4</v>
      </c>
      <c r="E148" s="84">
        <v>192</v>
      </c>
    </row>
    <row r="149" spans="1:5">
      <c r="A149" s="27">
        <v>92</v>
      </c>
      <c r="B149">
        <v>3</v>
      </c>
      <c r="C149" s="54">
        <v>9.375E-2</v>
      </c>
      <c r="D149" s="83">
        <v>6</v>
      </c>
      <c r="E149" s="84">
        <v>64</v>
      </c>
    </row>
    <row r="150" spans="1:5">
      <c r="A150" s="27">
        <v>92</v>
      </c>
      <c r="B150">
        <v>4</v>
      </c>
      <c r="C150" s="54">
        <v>0.125</v>
      </c>
      <c r="D150" s="83">
        <v>1</v>
      </c>
      <c r="E150" s="84">
        <v>8</v>
      </c>
    </row>
    <row r="151" spans="1:5">
      <c r="A151" s="27">
        <v>93</v>
      </c>
      <c r="B151">
        <v>1</v>
      </c>
      <c r="C151" s="54">
        <v>0.14814814809999999</v>
      </c>
      <c r="D151" s="83">
        <v>4</v>
      </c>
      <c r="E151" s="84">
        <v>27</v>
      </c>
    </row>
    <row r="152" spans="1:5">
      <c r="A152" s="27">
        <v>93</v>
      </c>
      <c r="B152">
        <v>2</v>
      </c>
      <c r="C152" s="54">
        <v>9.0909090900000003E-2</v>
      </c>
      <c r="D152" s="83">
        <v>4</v>
      </c>
      <c r="E152" s="84">
        <v>44</v>
      </c>
    </row>
    <row r="153" spans="1:5">
      <c r="A153" s="27">
        <v>93</v>
      </c>
      <c r="B153">
        <v>3</v>
      </c>
      <c r="C153" s="54">
        <v>0.2</v>
      </c>
      <c r="D153" s="83">
        <v>2</v>
      </c>
      <c r="E153" s="84">
        <v>10</v>
      </c>
    </row>
    <row r="154" spans="1:5">
      <c r="A154" s="27">
        <v>93</v>
      </c>
      <c r="B154">
        <v>4</v>
      </c>
      <c r="C154" s="54">
        <v>0.5</v>
      </c>
      <c r="D154" s="83">
        <v>1</v>
      </c>
      <c r="E154" s="84">
        <v>2</v>
      </c>
    </row>
    <row r="155" spans="1:5">
      <c r="A155" s="27">
        <v>95</v>
      </c>
      <c r="B155">
        <v>1</v>
      </c>
      <c r="C155" s="54">
        <v>7.2916666699999994E-2</v>
      </c>
      <c r="D155" s="83">
        <v>7</v>
      </c>
      <c r="E155" s="84">
        <v>96</v>
      </c>
    </row>
    <row r="156" spans="1:5">
      <c r="A156" s="27">
        <v>95</v>
      </c>
      <c r="B156">
        <v>2</v>
      </c>
      <c r="C156" s="54">
        <v>0</v>
      </c>
      <c r="D156" s="83">
        <v>0</v>
      </c>
      <c r="E156" s="84">
        <v>20</v>
      </c>
    </row>
    <row r="157" spans="1:5">
      <c r="A157" s="27">
        <v>95</v>
      </c>
      <c r="B157">
        <v>3</v>
      </c>
      <c r="C157" s="54">
        <v>0.125</v>
      </c>
      <c r="D157" s="83">
        <v>1</v>
      </c>
      <c r="E157" s="84">
        <v>8</v>
      </c>
    </row>
    <row r="158" spans="1:5">
      <c r="A158" s="27">
        <v>95</v>
      </c>
      <c r="B158">
        <v>4</v>
      </c>
      <c r="C158" s="54">
        <v>0</v>
      </c>
      <c r="D158" s="83">
        <v>0</v>
      </c>
      <c r="E158" s="84">
        <v>3</v>
      </c>
    </row>
    <row r="159" spans="1:5">
      <c r="A159" s="27">
        <v>97</v>
      </c>
      <c r="B159">
        <v>1</v>
      </c>
      <c r="C159" s="54">
        <v>3.1645569599999999E-2</v>
      </c>
      <c r="D159" s="83">
        <v>5</v>
      </c>
      <c r="E159" s="84">
        <v>158</v>
      </c>
    </row>
    <row r="160" spans="1:5">
      <c r="A160" s="27">
        <v>97</v>
      </c>
      <c r="B160">
        <v>2</v>
      </c>
      <c r="C160" s="54">
        <v>4.6511627899999998E-2</v>
      </c>
      <c r="D160" s="83">
        <v>6</v>
      </c>
      <c r="E160" s="84">
        <v>129</v>
      </c>
    </row>
    <row r="161" spans="1:5">
      <c r="A161" s="27">
        <v>97</v>
      </c>
      <c r="B161">
        <v>3</v>
      </c>
      <c r="C161" s="54">
        <v>0.27586206899999999</v>
      </c>
      <c r="D161" s="83">
        <v>8</v>
      </c>
      <c r="E161" s="84">
        <v>29</v>
      </c>
    </row>
    <row r="162" spans="1:5">
      <c r="A162" s="27">
        <v>97</v>
      </c>
      <c r="B162">
        <v>4</v>
      </c>
      <c r="C162" s="54">
        <v>0.25</v>
      </c>
      <c r="D162" s="83">
        <v>1</v>
      </c>
      <c r="E162" s="84">
        <v>4</v>
      </c>
    </row>
    <row r="163" spans="1:5">
      <c r="A163" s="27">
        <v>98</v>
      </c>
      <c r="B163">
        <v>1</v>
      </c>
      <c r="C163" s="54">
        <v>3.3962264200000002E-2</v>
      </c>
      <c r="D163" s="83">
        <v>9</v>
      </c>
      <c r="E163" s="84">
        <v>265</v>
      </c>
    </row>
    <row r="164" spans="1:5">
      <c r="A164" s="27">
        <v>98</v>
      </c>
      <c r="B164">
        <v>2</v>
      </c>
      <c r="C164" s="54">
        <v>7.6305220899999998E-2</v>
      </c>
      <c r="D164" s="83">
        <v>19</v>
      </c>
      <c r="E164" s="84">
        <v>249</v>
      </c>
    </row>
    <row r="165" spans="1:5">
      <c r="A165" s="27">
        <v>98</v>
      </c>
      <c r="B165">
        <v>3</v>
      </c>
      <c r="C165" s="54">
        <v>9.8591549299999998E-2</v>
      </c>
      <c r="D165" s="83">
        <v>7</v>
      </c>
      <c r="E165" s="84">
        <v>71</v>
      </c>
    </row>
    <row r="166" spans="1:5">
      <c r="A166" s="27">
        <v>98</v>
      </c>
      <c r="B166">
        <v>4</v>
      </c>
      <c r="C166" s="54">
        <v>0.22222222220000001</v>
      </c>
      <c r="D166" s="83">
        <v>4</v>
      </c>
      <c r="E166" s="84">
        <v>18</v>
      </c>
    </row>
    <row r="167" spans="1:5">
      <c r="A167">
        <v>110</v>
      </c>
      <c r="B167">
        <v>1</v>
      </c>
      <c r="C167" s="54">
        <v>0.25</v>
      </c>
      <c r="D167" s="83">
        <v>3</v>
      </c>
      <c r="E167" s="84">
        <v>12</v>
      </c>
    </row>
    <row r="168" spans="1:5">
      <c r="A168">
        <v>110</v>
      </c>
      <c r="B168">
        <v>2</v>
      </c>
      <c r="C168" s="54">
        <v>0.14285714290000001</v>
      </c>
      <c r="D168" s="83">
        <v>5</v>
      </c>
      <c r="E168" s="84">
        <v>35</v>
      </c>
    </row>
    <row r="169" spans="1:5">
      <c r="A169">
        <v>110</v>
      </c>
      <c r="B169">
        <v>3</v>
      </c>
      <c r="C169" s="54">
        <v>0.24731182800000001</v>
      </c>
      <c r="D169" s="83">
        <v>23</v>
      </c>
      <c r="E169" s="84">
        <v>93</v>
      </c>
    </row>
    <row r="170" spans="1:5">
      <c r="A170">
        <v>110</v>
      </c>
      <c r="B170">
        <v>4</v>
      </c>
      <c r="C170" s="54">
        <v>0.27500000000000002</v>
      </c>
      <c r="D170" s="83">
        <v>11</v>
      </c>
      <c r="E170" s="84">
        <v>40</v>
      </c>
    </row>
    <row r="171" spans="1:5">
      <c r="A171">
        <v>111</v>
      </c>
      <c r="B171">
        <v>1</v>
      </c>
      <c r="C171" s="54">
        <v>3.0959752300000001E-2</v>
      </c>
      <c r="D171" s="83">
        <v>10</v>
      </c>
      <c r="E171" s="84">
        <v>323</v>
      </c>
    </row>
    <row r="172" spans="1:5">
      <c r="A172">
        <v>111</v>
      </c>
      <c r="B172">
        <v>2</v>
      </c>
      <c r="C172" s="54">
        <v>6.1776061799999997E-2</v>
      </c>
      <c r="D172" s="83">
        <v>48</v>
      </c>
      <c r="E172" s="84">
        <v>777</v>
      </c>
    </row>
    <row r="173" spans="1:5">
      <c r="A173">
        <v>111</v>
      </c>
      <c r="B173">
        <v>3</v>
      </c>
      <c r="C173" s="54">
        <v>7.7348066300000004E-2</v>
      </c>
      <c r="D173" s="83">
        <v>14</v>
      </c>
      <c r="E173" s="84">
        <v>181</v>
      </c>
    </row>
    <row r="174" spans="1:5">
      <c r="A174">
        <v>113</v>
      </c>
      <c r="B174">
        <v>1</v>
      </c>
      <c r="C174" s="54">
        <v>3.2894736799999998E-2</v>
      </c>
      <c r="D174" s="83">
        <v>10</v>
      </c>
      <c r="E174" s="84">
        <v>304</v>
      </c>
    </row>
    <row r="175" spans="1:5">
      <c r="A175">
        <v>113</v>
      </c>
      <c r="B175">
        <v>2</v>
      </c>
      <c r="C175" s="54">
        <v>7.2100313499999999E-2</v>
      </c>
      <c r="D175" s="83">
        <v>69</v>
      </c>
      <c r="E175" s="84">
        <v>957</v>
      </c>
    </row>
    <row r="176" spans="1:5">
      <c r="A176">
        <v>113</v>
      </c>
      <c r="B176">
        <v>3</v>
      </c>
      <c r="C176" s="54">
        <v>0.14126394049999999</v>
      </c>
      <c r="D176" s="83">
        <v>76</v>
      </c>
      <c r="E176" s="84">
        <v>538</v>
      </c>
    </row>
    <row r="177" spans="1:5">
      <c r="A177">
        <v>113</v>
      </c>
      <c r="B177">
        <v>4</v>
      </c>
      <c r="C177" s="54">
        <v>0.303030303</v>
      </c>
      <c r="D177" s="83">
        <v>10</v>
      </c>
      <c r="E177" s="84">
        <v>33</v>
      </c>
    </row>
    <row r="178" spans="1:5">
      <c r="A178">
        <v>114</v>
      </c>
      <c r="B178">
        <v>1</v>
      </c>
      <c r="C178" s="54">
        <v>2.67379679E-2</v>
      </c>
      <c r="D178" s="83">
        <v>5</v>
      </c>
      <c r="E178" s="84">
        <v>187</v>
      </c>
    </row>
    <row r="179" spans="1:5">
      <c r="A179">
        <v>114</v>
      </c>
      <c r="B179">
        <v>2</v>
      </c>
      <c r="C179" s="54">
        <v>6.5934065900000005E-2</v>
      </c>
      <c r="D179" s="83">
        <v>18</v>
      </c>
      <c r="E179" s="84">
        <v>273</v>
      </c>
    </row>
    <row r="180" spans="1:5">
      <c r="A180">
        <v>114</v>
      </c>
      <c r="B180">
        <v>3</v>
      </c>
      <c r="C180" s="54">
        <v>0.2</v>
      </c>
      <c r="D180" s="83">
        <v>28</v>
      </c>
      <c r="E180" s="84">
        <v>140</v>
      </c>
    </row>
    <row r="181" spans="1:5">
      <c r="A181">
        <v>114</v>
      </c>
      <c r="B181">
        <v>4</v>
      </c>
      <c r="C181" s="54">
        <v>0.3</v>
      </c>
      <c r="D181" s="83">
        <v>6</v>
      </c>
      <c r="E181" s="84">
        <v>20</v>
      </c>
    </row>
    <row r="182" spans="1:5">
      <c r="A182">
        <v>115</v>
      </c>
      <c r="B182">
        <v>1</v>
      </c>
      <c r="C182" s="54">
        <v>6.3333333300000003E-2</v>
      </c>
      <c r="D182" s="83">
        <v>19</v>
      </c>
      <c r="E182" s="84">
        <v>300</v>
      </c>
    </row>
    <row r="183" spans="1:5">
      <c r="A183">
        <v>115</v>
      </c>
      <c r="B183">
        <v>2</v>
      </c>
      <c r="C183" s="54">
        <v>8.3932853700000004E-2</v>
      </c>
      <c r="D183" s="83">
        <v>35</v>
      </c>
      <c r="E183" s="84">
        <v>417</v>
      </c>
    </row>
    <row r="184" spans="1:5">
      <c r="A184">
        <v>115</v>
      </c>
      <c r="B184">
        <v>3</v>
      </c>
      <c r="C184" s="54">
        <v>0.21268656720000001</v>
      </c>
      <c r="D184" s="83">
        <v>57</v>
      </c>
      <c r="E184" s="84">
        <v>268</v>
      </c>
    </row>
    <row r="185" spans="1:5">
      <c r="A185">
        <v>115</v>
      </c>
      <c r="B185">
        <v>4</v>
      </c>
      <c r="C185" s="54">
        <v>0.25423728810000001</v>
      </c>
      <c r="D185" s="83">
        <v>15</v>
      </c>
      <c r="E185" s="84">
        <v>59</v>
      </c>
    </row>
    <row r="186" spans="1:5">
      <c r="A186">
        <v>120</v>
      </c>
      <c r="B186">
        <v>1</v>
      </c>
      <c r="C186" s="54">
        <v>5.1886792500000001E-2</v>
      </c>
      <c r="D186" s="83">
        <v>11</v>
      </c>
      <c r="E186" s="84">
        <v>212</v>
      </c>
    </row>
    <row r="187" spans="1:5">
      <c r="A187">
        <v>120</v>
      </c>
      <c r="B187">
        <v>2</v>
      </c>
      <c r="C187" s="54">
        <v>8.4942084900000006E-2</v>
      </c>
      <c r="D187" s="83">
        <v>44</v>
      </c>
      <c r="E187" s="84">
        <v>518</v>
      </c>
    </row>
    <row r="188" spans="1:5">
      <c r="A188">
        <v>120</v>
      </c>
      <c r="B188">
        <v>3</v>
      </c>
      <c r="C188" s="54">
        <v>0.17611940300000001</v>
      </c>
      <c r="D188" s="83">
        <v>59</v>
      </c>
      <c r="E188" s="84">
        <v>335</v>
      </c>
    </row>
    <row r="189" spans="1:5">
      <c r="A189">
        <v>120</v>
      </c>
      <c r="B189">
        <v>4</v>
      </c>
      <c r="C189" s="54">
        <v>0.2</v>
      </c>
      <c r="D189" s="83">
        <v>26</v>
      </c>
      <c r="E189" s="84">
        <v>130</v>
      </c>
    </row>
    <row r="190" spans="1:5">
      <c r="A190">
        <v>121</v>
      </c>
      <c r="B190">
        <v>1</v>
      </c>
      <c r="C190" s="54">
        <v>6.7567567600000003E-2</v>
      </c>
      <c r="D190" s="83">
        <v>15</v>
      </c>
      <c r="E190" s="84">
        <v>222</v>
      </c>
    </row>
    <row r="191" spans="1:5">
      <c r="A191">
        <v>121</v>
      </c>
      <c r="B191">
        <v>2</v>
      </c>
      <c r="C191" s="54">
        <v>9.0090090100000006E-2</v>
      </c>
      <c r="D191" s="83">
        <v>60</v>
      </c>
      <c r="E191" s="84">
        <v>666</v>
      </c>
    </row>
    <row r="192" spans="1:5">
      <c r="A192">
        <v>121</v>
      </c>
      <c r="B192">
        <v>3</v>
      </c>
      <c r="C192" s="54">
        <v>0.2015810277</v>
      </c>
      <c r="D192" s="83">
        <v>102</v>
      </c>
      <c r="E192" s="84">
        <v>506</v>
      </c>
    </row>
    <row r="193" spans="1:5">
      <c r="A193">
        <v>121</v>
      </c>
      <c r="B193">
        <v>4</v>
      </c>
      <c r="C193" s="54">
        <v>0.31645569620000003</v>
      </c>
      <c r="D193" s="83">
        <v>50</v>
      </c>
      <c r="E193" s="84">
        <v>158</v>
      </c>
    </row>
    <row r="194" spans="1:5">
      <c r="A194">
        <v>130</v>
      </c>
      <c r="B194">
        <v>2</v>
      </c>
      <c r="C194" s="54">
        <v>0.2</v>
      </c>
      <c r="D194" s="83">
        <v>7</v>
      </c>
      <c r="E194" s="84">
        <v>35</v>
      </c>
    </row>
    <row r="195" spans="1:5">
      <c r="A195">
        <v>130</v>
      </c>
      <c r="B195">
        <v>3</v>
      </c>
      <c r="C195" s="54">
        <v>0.22571428569999999</v>
      </c>
      <c r="D195" s="83">
        <v>79</v>
      </c>
      <c r="E195" s="84">
        <v>350</v>
      </c>
    </row>
    <row r="196" spans="1:5">
      <c r="A196">
        <v>130</v>
      </c>
      <c r="B196">
        <v>4</v>
      </c>
      <c r="C196" s="54">
        <v>0.314</v>
      </c>
      <c r="D196" s="83">
        <v>157</v>
      </c>
      <c r="E196" s="84">
        <v>500</v>
      </c>
    </row>
    <row r="197" spans="1:5">
      <c r="A197">
        <v>131</v>
      </c>
      <c r="B197">
        <v>1</v>
      </c>
      <c r="C197" s="54">
        <v>0</v>
      </c>
      <c r="D197" s="83">
        <v>0</v>
      </c>
      <c r="E197" s="84">
        <v>22</v>
      </c>
    </row>
    <row r="198" spans="1:5">
      <c r="A198">
        <v>131</v>
      </c>
      <c r="B198">
        <v>2</v>
      </c>
      <c r="C198" s="54">
        <v>0.1100917431</v>
      </c>
      <c r="D198" s="83">
        <v>12</v>
      </c>
      <c r="E198" s="84">
        <v>109</v>
      </c>
    </row>
    <row r="199" spans="1:5">
      <c r="A199">
        <v>131</v>
      </c>
      <c r="B199">
        <v>3</v>
      </c>
      <c r="C199" s="54">
        <v>0.115942029</v>
      </c>
      <c r="D199" s="83">
        <v>16</v>
      </c>
      <c r="E199" s="84">
        <v>138</v>
      </c>
    </row>
    <row r="200" spans="1:5">
      <c r="A200">
        <v>131</v>
      </c>
      <c r="B200">
        <v>4</v>
      </c>
      <c r="C200" s="54">
        <v>0.16666666669999999</v>
      </c>
      <c r="D200" s="83">
        <v>10</v>
      </c>
      <c r="E200" s="84">
        <v>60</v>
      </c>
    </row>
    <row r="201" spans="1:5">
      <c r="A201">
        <v>132</v>
      </c>
      <c r="B201">
        <v>1</v>
      </c>
      <c r="C201" s="54">
        <v>0.2</v>
      </c>
      <c r="D201" s="83">
        <v>1</v>
      </c>
      <c r="E201" s="84">
        <v>5</v>
      </c>
    </row>
    <row r="202" spans="1:5">
      <c r="A202">
        <v>132</v>
      </c>
      <c r="B202">
        <v>2</v>
      </c>
      <c r="C202" s="54">
        <v>0.17241379309999999</v>
      </c>
      <c r="D202" s="83">
        <v>5</v>
      </c>
      <c r="E202" s="84">
        <v>29</v>
      </c>
    </row>
    <row r="203" spans="1:5">
      <c r="A203">
        <v>132</v>
      </c>
      <c r="B203">
        <v>3</v>
      </c>
      <c r="C203" s="54">
        <v>0.20833333330000001</v>
      </c>
      <c r="D203" s="83">
        <v>10</v>
      </c>
      <c r="E203" s="84">
        <v>48</v>
      </c>
    </row>
    <row r="204" spans="1:5">
      <c r="A204">
        <v>132</v>
      </c>
      <c r="B204">
        <v>4</v>
      </c>
      <c r="C204" s="54">
        <v>0.28000000000000003</v>
      </c>
      <c r="D204" s="83">
        <v>7</v>
      </c>
      <c r="E204" s="84">
        <v>25</v>
      </c>
    </row>
    <row r="205" spans="1:5">
      <c r="A205">
        <v>133</v>
      </c>
      <c r="B205">
        <v>1</v>
      </c>
      <c r="C205" s="54">
        <v>0.31818181820000002</v>
      </c>
      <c r="D205" s="83">
        <v>7</v>
      </c>
      <c r="E205" s="84">
        <v>22</v>
      </c>
    </row>
    <row r="206" spans="1:5">
      <c r="A206">
        <v>133</v>
      </c>
      <c r="B206">
        <v>2</v>
      </c>
      <c r="C206" s="54">
        <v>0.19732441470000001</v>
      </c>
      <c r="D206" s="83">
        <v>118</v>
      </c>
      <c r="E206" s="84">
        <v>598</v>
      </c>
    </row>
    <row r="207" spans="1:5">
      <c r="A207">
        <v>133</v>
      </c>
      <c r="B207">
        <v>3</v>
      </c>
      <c r="C207" s="54">
        <v>0.245049505</v>
      </c>
      <c r="D207" s="83">
        <v>693</v>
      </c>
      <c r="E207" s="84">
        <v>2828</v>
      </c>
    </row>
    <row r="208" spans="1:5">
      <c r="A208">
        <v>133</v>
      </c>
      <c r="B208">
        <v>4</v>
      </c>
      <c r="C208" s="54">
        <v>0.23295830579999999</v>
      </c>
      <c r="D208" s="83">
        <v>352</v>
      </c>
      <c r="E208" s="84">
        <v>1511</v>
      </c>
    </row>
    <row r="209" spans="1:5">
      <c r="A209">
        <v>134</v>
      </c>
      <c r="B209">
        <v>1</v>
      </c>
      <c r="C209" s="54">
        <v>5.8823529399999998E-2</v>
      </c>
      <c r="D209" s="83">
        <v>25</v>
      </c>
      <c r="E209" s="84">
        <v>425</v>
      </c>
    </row>
    <row r="210" spans="1:5">
      <c r="A210">
        <v>134</v>
      </c>
      <c r="B210">
        <v>2</v>
      </c>
      <c r="C210" s="54">
        <v>0.1136814276</v>
      </c>
      <c r="D210" s="83">
        <v>172</v>
      </c>
      <c r="E210" s="84">
        <v>1513</v>
      </c>
    </row>
    <row r="211" spans="1:5">
      <c r="A211">
        <v>134</v>
      </c>
      <c r="B211">
        <v>3</v>
      </c>
      <c r="C211" s="54">
        <v>0.2055800294</v>
      </c>
      <c r="D211" s="83">
        <v>280</v>
      </c>
      <c r="E211" s="84">
        <v>1362</v>
      </c>
    </row>
    <row r="212" spans="1:5">
      <c r="A212">
        <v>134</v>
      </c>
      <c r="B212">
        <v>4</v>
      </c>
      <c r="C212" s="54">
        <v>0.28901734099999998</v>
      </c>
      <c r="D212" s="83">
        <v>50</v>
      </c>
      <c r="E212" s="84">
        <v>173</v>
      </c>
    </row>
    <row r="213" spans="1:5">
      <c r="A213">
        <v>135</v>
      </c>
      <c r="B213">
        <v>1</v>
      </c>
      <c r="C213" s="54">
        <v>3.5353535399999997E-2</v>
      </c>
      <c r="D213" s="83">
        <v>7</v>
      </c>
      <c r="E213" s="84">
        <v>198</v>
      </c>
    </row>
    <row r="214" spans="1:5">
      <c r="A214">
        <v>135</v>
      </c>
      <c r="B214">
        <v>2</v>
      </c>
      <c r="C214" s="54">
        <v>6.9486404799999998E-2</v>
      </c>
      <c r="D214" s="83">
        <v>23</v>
      </c>
      <c r="E214" s="84">
        <v>331</v>
      </c>
    </row>
    <row r="215" spans="1:5">
      <c r="A215">
        <v>135</v>
      </c>
      <c r="B215">
        <v>3</v>
      </c>
      <c r="C215" s="54">
        <v>0.16304347829999999</v>
      </c>
      <c r="D215" s="83">
        <v>45</v>
      </c>
      <c r="E215" s="84">
        <v>276</v>
      </c>
    </row>
    <row r="216" spans="1:5">
      <c r="A216">
        <v>135</v>
      </c>
      <c r="B216">
        <v>4</v>
      </c>
      <c r="C216" s="54">
        <v>8.5106382999999994E-2</v>
      </c>
      <c r="D216" s="83">
        <v>4</v>
      </c>
      <c r="E216" s="84">
        <v>47</v>
      </c>
    </row>
    <row r="217" spans="1:5">
      <c r="A217">
        <v>136</v>
      </c>
      <c r="B217">
        <v>1</v>
      </c>
      <c r="C217" s="54">
        <v>0.25</v>
      </c>
      <c r="D217" s="83">
        <v>3</v>
      </c>
      <c r="E217" s="84">
        <v>12</v>
      </c>
    </row>
    <row r="218" spans="1:5">
      <c r="A218">
        <v>136</v>
      </c>
      <c r="B218">
        <v>2</v>
      </c>
      <c r="C218" s="54">
        <v>0.24115755629999999</v>
      </c>
      <c r="D218" s="83">
        <v>75</v>
      </c>
      <c r="E218" s="84">
        <v>311</v>
      </c>
    </row>
    <row r="219" spans="1:5">
      <c r="A219">
        <v>136</v>
      </c>
      <c r="B219">
        <v>3</v>
      </c>
      <c r="C219" s="54">
        <v>0.23686723970000001</v>
      </c>
      <c r="D219" s="83">
        <v>248</v>
      </c>
      <c r="E219" s="84">
        <v>1047</v>
      </c>
    </row>
    <row r="220" spans="1:5">
      <c r="A220">
        <v>136</v>
      </c>
      <c r="B220">
        <v>4</v>
      </c>
      <c r="C220" s="54">
        <v>0.21917808220000001</v>
      </c>
      <c r="D220" s="83">
        <v>48</v>
      </c>
      <c r="E220" s="84">
        <v>219</v>
      </c>
    </row>
    <row r="221" spans="1:5">
      <c r="A221">
        <v>137</v>
      </c>
      <c r="B221">
        <v>1</v>
      </c>
      <c r="C221" s="54">
        <v>7.5949367099999998E-2</v>
      </c>
      <c r="D221" s="83">
        <v>6</v>
      </c>
      <c r="E221" s="84">
        <v>79</v>
      </c>
    </row>
    <row r="222" spans="1:5">
      <c r="A222">
        <v>137</v>
      </c>
      <c r="B222">
        <v>2</v>
      </c>
      <c r="C222" s="54">
        <v>0.14973262030000001</v>
      </c>
      <c r="D222" s="83">
        <v>112</v>
      </c>
      <c r="E222" s="84">
        <v>748</v>
      </c>
    </row>
    <row r="223" spans="1:5">
      <c r="A223">
        <v>137</v>
      </c>
      <c r="B223">
        <v>3</v>
      </c>
      <c r="C223" s="54">
        <v>0.2070844687</v>
      </c>
      <c r="D223" s="83">
        <v>380</v>
      </c>
      <c r="E223" s="84">
        <v>1835</v>
      </c>
    </row>
    <row r="224" spans="1:5">
      <c r="A224">
        <v>137</v>
      </c>
      <c r="B224">
        <v>4</v>
      </c>
      <c r="C224" s="54">
        <v>0.26</v>
      </c>
      <c r="D224" s="83">
        <v>182</v>
      </c>
      <c r="E224" s="84">
        <v>700</v>
      </c>
    </row>
    <row r="225" spans="1:5">
      <c r="A225">
        <v>138</v>
      </c>
      <c r="B225">
        <v>1</v>
      </c>
      <c r="C225" s="54">
        <v>3.4482758600000003E-2</v>
      </c>
      <c r="D225" s="83">
        <v>11</v>
      </c>
      <c r="E225" s="84">
        <v>319</v>
      </c>
    </row>
    <row r="226" spans="1:5">
      <c r="A226">
        <v>138</v>
      </c>
      <c r="B226">
        <v>2</v>
      </c>
      <c r="C226" s="54">
        <v>5.23415978E-2</v>
      </c>
      <c r="D226" s="83">
        <v>38</v>
      </c>
      <c r="E226" s="84">
        <v>726</v>
      </c>
    </row>
    <row r="227" spans="1:5">
      <c r="A227">
        <v>138</v>
      </c>
      <c r="B227">
        <v>3</v>
      </c>
      <c r="C227" s="54">
        <v>8.3916083899999994E-2</v>
      </c>
      <c r="D227" s="83">
        <v>12</v>
      </c>
      <c r="E227" s="84">
        <v>143</v>
      </c>
    </row>
    <row r="228" spans="1:5">
      <c r="A228">
        <v>138</v>
      </c>
      <c r="B228">
        <v>4</v>
      </c>
      <c r="C228" s="54">
        <v>0.2</v>
      </c>
      <c r="D228" s="83">
        <v>3</v>
      </c>
      <c r="E228" s="84">
        <v>15</v>
      </c>
    </row>
    <row r="229" spans="1:5">
      <c r="A229">
        <v>139</v>
      </c>
      <c r="B229">
        <v>1</v>
      </c>
      <c r="C229" s="54">
        <v>4.3933054399999998E-2</v>
      </c>
      <c r="D229" s="83">
        <v>42</v>
      </c>
      <c r="E229" s="84">
        <v>956</v>
      </c>
    </row>
    <row r="230" spans="1:5">
      <c r="A230">
        <v>139</v>
      </c>
      <c r="B230">
        <v>2</v>
      </c>
      <c r="C230" s="54">
        <v>0.1025375453</v>
      </c>
      <c r="D230" s="83">
        <v>594</v>
      </c>
      <c r="E230" s="84">
        <v>5793</v>
      </c>
    </row>
    <row r="231" spans="1:5">
      <c r="A231">
        <v>139</v>
      </c>
      <c r="B231">
        <v>3</v>
      </c>
      <c r="C231" s="54">
        <v>0.1964630225</v>
      </c>
      <c r="D231" s="83">
        <v>1222</v>
      </c>
      <c r="E231" s="84">
        <v>6220</v>
      </c>
    </row>
    <row r="232" spans="1:5">
      <c r="A232">
        <v>139</v>
      </c>
      <c r="B232">
        <v>4</v>
      </c>
      <c r="C232" s="54">
        <v>0.23888888890000001</v>
      </c>
      <c r="D232" s="83">
        <v>129</v>
      </c>
      <c r="E232" s="84">
        <v>540</v>
      </c>
    </row>
    <row r="233" spans="1:5">
      <c r="A233">
        <v>140</v>
      </c>
      <c r="B233">
        <v>1</v>
      </c>
      <c r="C233" s="54">
        <v>0.13680781759999999</v>
      </c>
      <c r="D233" s="83">
        <v>168</v>
      </c>
      <c r="E233" s="84">
        <v>1228</v>
      </c>
    </row>
    <row r="234" spans="1:5">
      <c r="A234">
        <v>140</v>
      </c>
      <c r="B234">
        <v>2</v>
      </c>
      <c r="C234" s="54">
        <v>0.18954468799999999</v>
      </c>
      <c r="D234" s="83">
        <v>1124</v>
      </c>
      <c r="E234" s="84">
        <v>5930</v>
      </c>
    </row>
    <row r="235" spans="1:5">
      <c r="A235">
        <v>140</v>
      </c>
      <c r="B235">
        <v>3</v>
      </c>
      <c r="C235" s="54">
        <v>0.2354439592</v>
      </c>
      <c r="D235" s="83">
        <v>1294</v>
      </c>
      <c r="E235" s="84">
        <v>5496</v>
      </c>
    </row>
    <row r="236" spans="1:5">
      <c r="A236">
        <v>140</v>
      </c>
      <c r="B236">
        <v>4</v>
      </c>
      <c r="C236" s="54">
        <v>0.27659574469999998</v>
      </c>
      <c r="D236" s="83">
        <v>208</v>
      </c>
      <c r="E236" s="84">
        <v>752</v>
      </c>
    </row>
    <row r="237" spans="1:5">
      <c r="A237">
        <v>141</v>
      </c>
      <c r="B237">
        <v>1</v>
      </c>
      <c r="C237" s="54">
        <v>4.3782837099999999E-2</v>
      </c>
      <c r="D237" s="83">
        <v>75</v>
      </c>
      <c r="E237" s="84">
        <v>1713</v>
      </c>
    </row>
    <row r="238" spans="1:5">
      <c r="A238">
        <v>141</v>
      </c>
      <c r="B238">
        <v>2</v>
      </c>
      <c r="C238" s="54">
        <v>7.6851420599999998E-2</v>
      </c>
      <c r="D238" s="83">
        <v>165</v>
      </c>
      <c r="E238" s="84">
        <v>2147</v>
      </c>
    </row>
    <row r="239" spans="1:5">
      <c r="A239">
        <v>141</v>
      </c>
      <c r="B239">
        <v>3</v>
      </c>
      <c r="C239" s="54">
        <v>0.1152737752</v>
      </c>
      <c r="D239" s="83">
        <v>80</v>
      </c>
      <c r="E239" s="84">
        <v>694</v>
      </c>
    </row>
    <row r="240" spans="1:5">
      <c r="A240">
        <v>141</v>
      </c>
      <c r="B240">
        <v>4</v>
      </c>
      <c r="C240" s="54">
        <v>0.1168831169</v>
      </c>
      <c r="D240" s="83">
        <v>9</v>
      </c>
      <c r="E240" s="84">
        <v>77</v>
      </c>
    </row>
    <row r="241" spans="1:5">
      <c r="A241">
        <v>142</v>
      </c>
      <c r="B241">
        <v>1</v>
      </c>
      <c r="C241" s="54">
        <v>0.1052631579</v>
      </c>
      <c r="D241" s="83">
        <v>2</v>
      </c>
      <c r="E241" s="84">
        <v>19</v>
      </c>
    </row>
    <row r="242" spans="1:5">
      <c r="A242">
        <v>142</v>
      </c>
      <c r="B242">
        <v>2</v>
      </c>
      <c r="C242" s="54">
        <v>0.16064257030000001</v>
      </c>
      <c r="D242" s="83">
        <v>40</v>
      </c>
      <c r="E242" s="84">
        <v>249</v>
      </c>
    </row>
    <row r="243" spans="1:5">
      <c r="A243">
        <v>142</v>
      </c>
      <c r="B243">
        <v>3</v>
      </c>
      <c r="C243" s="54">
        <v>0.21518987340000001</v>
      </c>
      <c r="D243" s="83">
        <v>85</v>
      </c>
      <c r="E243" s="84">
        <v>395</v>
      </c>
    </row>
    <row r="244" spans="1:5">
      <c r="A244">
        <v>142</v>
      </c>
      <c r="B244">
        <v>4</v>
      </c>
      <c r="C244" s="54">
        <v>0.2105263158</v>
      </c>
      <c r="D244" s="83">
        <v>12</v>
      </c>
      <c r="E244" s="84">
        <v>57</v>
      </c>
    </row>
    <row r="245" spans="1:5">
      <c r="A245">
        <v>143</v>
      </c>
      <c r="B245">
        <v>1</v>
      </c>
      <c r="C245" s="54">
        <v>9.6234309599999998E-2</v>
      </c>
      <c r="D245" s="83">
        <v>23</v>
      </c>
      <c r="E245" s="84">
        <v>239</v>
      </c>
    </row>
    <row r="246" spans="1:5">
      <c r="A246">
        <v>143</v>
      </c>
      <c r="B246">
        <v>2</v>
      </c>
      <c r="C246" s="54">
        <v>0.20512820509999999</v>
      </c>
      <c r="D246" s="83">
        <v>136</v>
      </c>
      <c r="E246" s="84">
        <v>663</v>
      </c>
    </row>
    <row r="247" spans="1:5">
      <c r="A247">
        <v>143</v>
      </c>
      <c r="B247">
        <v>3</v>
      </c>
      <c r="C247" s="54">
        <v>0.26914660829999998</v>
      </c>
      <c r="D247" s="83">
        <v>246</v>
      </c>
      <c r="E247" s="84">
        <v>914</v>
      </c>
    </row>
    <row r="248" spans="1:5">
      <c r="A248">
        <v>143</v>
      </c>
      <c r="B248">
        <v>4</v>
      </c>
      <c r="C248" s="54">
        <v>0.2836538462</v>
      </c>
      <c r="D248" s="83">
        <v>59</v>
      </c>
      <c r="E248" s="84">
        <v>208</v>
      </c>
    </row>
    <row r="249" spans="1:5">
      <c r="A249">
        <v>144</v>
      </c>
      <c r="B249">
        <v>1</v>
      </c>
      <c r="C249" s="54">
        <v>9.8522167499999994E-2</v>
      </c>
      <c r="D249" s="83">
        <v>40</v>
      </c>
      <c r="E249" s="84">
        <v>406</v>
      </c>
    </row>
    <row r="250" spans="1:5">
      <c r="A250">
        <v>144</v>
      </c>
      <c r="B250">
        <v>2</v>
      </c>
      <c r="C250" s="54">
        <v>9.5008051499999996E-2</v>
      </c>
      <c r="D250" s="83">
        <v>118</v>
      </c>
      <c r="E250" s="84">
        <v>1242</v>
      </c>
    </row>
    <row r="251" spans="1:5">
      <c r="A251">
        <v>144</v>
      </c>
      <c r="B251">
        <v>3</v>
      </c>
      <c r="C251" s="54">
        <v>0.1907151819</v>
      </c>
      <c r="D251" s="83">
        <v>152</v>
      </c>
      <c r="E251" s="84">
        <v>797</v>
      </c>
    </row>
    <row r="252" spans="1:5">
      <c r="A252">
        <v>144</v>
      </c>
      <c r="B252">
        <v>4</v>
      </c>
      <c r="C252" s="54">
        <v>0.23636363639999999</v>
      </c>
      <c r="D252" s="83">
        <v>13</v>
      </c>
      <c r="E252" s="84">
        <v>55</v>
      </c>
    </row>
    <row r="253" spans="1:5">
      <c r="A253">
        <v>160</v>
      </c>
      <c r="B253">
        <v>1</v>
      </c>
      <c r="C253" s="54">
        <v>0</v>
      </c>
      <c r="D253" s="83">
        <v>0</v>
      </c>
      <c r="E253" s="84">
        <v>2</v>
      </c>
    </row>
    <row r="254" spans="1:5">
      <c r="A254">
        <v>160</v>
      </c>
      <c r="B254">
        <v>2</v>
      </c>
      <c r="C254" s="54">
        <v>8.3333333300000006E-2</v>
      </c>
      <c r="D254" s="83">
        <v>1</v>
      </c>
      <c r="E254" s="84">
        <v>12</v>
      </c>
    </row>
    <row r="255" spans="1:5">
      <c r="A255">
        <v>160</v>
      </c>
      <c r="B255">
        <v>3</v>
      </c>
      <c r="C255" s="54">
        <v>0.1</v>
      </c>
      <c r="D255" s="83">
        <v>4</v>
      </c>
      <c r="E255" s="84">
        <v>40</v>
      </c>
    </row>
    <row r="256" spans="1:5">
      <c r="A256">
        <v>160</v>
      </c>
      <c r="B256">
        <v>4</v>
      </c>
      <c r="C256" s="54">
        <v>0.1764705882</v>
      </c>
      <c r="D256" s="83">
        <v>3</v>
      </c>
      <c r="E256" s="84">
        <v>17</v>
      </c>
    </row>
    <row r="257" spans="1:5">
      <c r="A257">
        <v>161</v>
      </c>
      <c r="B257">
        <v>1</v>
      </c>
      <c r="C257" s="54">
        <v>0.11609498679999999</v>
      </c>
      <c r="D257" s="83">
        <v>44</v>
      </c>
      <c r="E257" s="84">
        <v>379</v>
      </c>
    </row>
    <row r="258" spans="1:5">
      <c r="A258">
        <v>161</v>
      </c>
      <c r="B258">
        <v>2</v>
      </c>
      <c r="C258" s="54">
        <v>0.1657894737</v>
      </c>
      <c r="D258" s="83">
        <v>63</v>
      </c>
      <c r="E258" s="84">
        <v>380</v>
      </c>
    </row>
    <row r="259" spans="1:5">
      <c r="A259">
        <v>161</v>
      </c>
      <c r="B259">
        <v>3</v>
      </c>
      <c r="C259" s="54">
        <v>0.18260869569999999</v>
      </c>
      <c r="D259" s="83">
        <v>21</v>
      </c>
      <c r="E259" s="84">
        <v>115</v>
      </c>
    </row>
    <row r="260" spans="1:5">
      <c r="A260">
        <v>161</v>
      </c>
      <c r="B260">
        <v>4</v>
      </c>
      <c r="C260" s="54">
        <v>0.22222222220000001</v>
      </c>
      <c r="D260" s="83">
        <v>6</v>
      </c>
      <c r="E260" s="84">
        <v>27</v>
      </c>
    </row>
    <row r="261" spans="1:5">
      <c r="A261">
        <v>162</v>
      </c>
      <c r="B261">
        <v>1</v>
      </c>
      <c r="C261" s="54">
        <v>0.16666666669999999</v>
      </c>
      <c r="D261" s="83">
        <v>2</v>
      </c>
      <c r="E261" s="84">
        <v>12</v>
      </c>
    </row>
    <row r="262" spans="1:5">
      <c r="A262">
        <v>162</v>
      </c>
      <c r="B262">
        <v>2</v>
      </c>
      <c r="C262" s="54">
        <v>0.1176470588</v>
      </c>
      <c r="D262" s="83">
        <v>4</v>
      </c>
      <c r="E262" s="84">
        <v>34</v>
      </c>
    </row>
    <row r="263" spans="1:5">
      <c r="A263">
        <v>162</v>
      </c>
      <c r="B263">
        <v>3</v>
      </c>
      <c r="C263" s="54">
        <v>0.213836478</v>
      </c>
      <c r="D263" s="83">
        <v>34</v>
      </c>
      <c r="E263" s="84">
        <v>159</v>
      </c>
    </row>
    <row r="264" spans="1:5">
      <c r="A264">
        <v>162</v>
      </c>
      <c r="B264">
        <v>4</v>
      </c>
      <c r="C264" s="54">
        <v>0.30909090909999998</v>
      </c>
      <c r="D264" s="83">
        <v>17</v>
      </c>
      <c r="E264" s="84">
        <v>55</v>
      </c>
    </row>
    <row r="265" spans="1:5">
      <c r="A265">
        <v>163</v>
      </c>
      <c r="B265">
        <v>1</v>
      </c>
      <c r="C265" s="54">
        <v>8.2474226799999995E-2</v>
      </c>
      <c r="D265" s="83">
        <v>8</v>
      </c>
      <c r="E265" s="84">
        <v>97</v>
      </c>
    </row>
    <row r="266" spans="1:5">
      <c r="A266">
        <v>163</v>
      </c>
      <c r="B266">
        <v>2</v>
      </c>
      <c r="C266" s="54">
        <v>0.1156462585</v>
      </c>
      <c r="D266" s="83">
        <v>34</v>
      </c>
      <c r="E266" s="84">
        <v>294</v>
      </c>
    </row>
    <row r="267" spans="1:5">
      <c r="A267">
        <v>163</v>
      </c>
      <c r="B267">
        <v>3</v>
      </c>
      <c r="C267" s="54">
        <v>0.13500784930000001</v>
      </c>
      <c r="D267" s="83">
        <v>86</v>
      </c>
      <c r="E267" s="84">
        <v>637</v>
      </c>
    </row>
    <row r="268" spans="1:5">
      <c r="A268">
        <v>163</v>
      </c>
      <c r="B268">
        <v>4</v>
      </c>
      <c r="C268" s="54">
        <v>0.21192052980000001</v>
      </c>
      <c r="D268" s="83">
        <v>32</v>
      </c>
      <c r="E268" s="84">
        <v>151</v>
      </c>
    </row>
    <row r="269" spans="1:5">
      <c r="A269">
        <v>165</v>
      </c>
      <c r="B269">
        <v>1</v>
      </c>
      <c r="C269" s="54">
        <v>0.125</v>
      </c>
      <c r="D269" s="83">
        <v>1</v>
      </c>
      <c r="E269" s="84">
        <v>8</v>
      </c>
    </row>
    <row r="270" spans="1:5">
      <c r="A270">
        <v>165</v>
      </c>
      <c r="B270">
        <v>2</v>
      </c>
      <c r="C270" s="54">
        <v>5.859375E-2</v>
      </c>
      <c r="D270" s="83">
        <v>15</v>
      </c>
      <c r="E270" s="84">
        <v>256</v>
      </c>
    </row>
    <row r="271" spans="1:5">
      <c r="A271">
        <v>165</v>
      </c>
      <c r="B271">
        <v>3</v>
      </c>
      <c r="C271" s="54">
        <v>0.1083032491</v>
      </c>
      <c r="D271" s="83">
        <v>60</v>
      </c>
      <c r="E271" s="84">
        <v>554</v>
      </c>
    </row>
    <row r="272" spans="1:5">
      <c r="A272">
        <v>165</v>
      </c>
      <c r="B272">
        <v>4</v>
      </c>
      <c r="C272" s="54">
        <v>0.19819819820000001</v>
      </c>
      <c r="D272" s="83">
        <v>22</v>
      </c>
      <c r="E272" s="84">
        <v>111</v>
      </c>
    </row>
    <row r="273" spans="1:5">
      <c r="A273">
        <v>166</v>
      </c>
      <c r="B273">
        <v>1</v>
      </c>
      <c r="C273" s="54">
        <v>6.25E-2</v>
      </c>
      <c r="D273" s="83">
        <v>1</v>
      </c>
      <c r="E273" s="84">
        <v>16</v>
      </c>
    </row>
    <row r="274" spans="1:5">
      <c r="A274">
        <v>166</v>
      </c>
      <c r="B274">
        <v>2</v>
      </c>
      <c r="C274" s="54">
        <v>9.3841642200000006E-2</v>
      </c>
      <c r="D274" s="83">
        <v>32</v>
      </c>
      <c r="E274" s="84">
        <v>341</v>
      </c>
    </row>
    <row r="275" spans="1:5">
      <c r="A275">
        <v>166</v>
      </c>
      <c r="B275">
        <v>3</v>
      </c>
      <c r="C275" s="54">
        <v>0.1256281407</v>
      </c>
      <c r="D275" s="83">
        <v>75</v>
      </c>
      <c r="E275" s="84">
        <v>597</v>
      </c>
    </row>
    <row r="276" spans="1:5">
      <c r="A276">
        <v>166</v>
      </c>
      <c r="B276">
        <v>4</v>
      </c>
      <c r="C276" s="54">
        <v>0.18518518519999999</v>
      </c>
      <c r="D276" s="83">
        <v>15</v>
      </c>
      <c r="E276" s="84">
        <v>81</v>
      </c>
    </row>
    <row r="277" spans="1:5">
      <c r="A277">
        <v>167</v>
      </c>
      <c r="B277">
        <v>1</v>
      </c>
      <c r="C277" s="54">
        <v>3.2258064500000003E-2</v>
      </c>
      <c r="D277" s="83">
        <v>1</v>
      </c>
      <c r="E277" s="84">
        <v>31</v>
      </c>
    </row>
    <row r="278" spans="1:5">
      <c r="A278">
        <v>167</v>
      </c>
      <c r="B278">
        <v>2</v>
      </c>
      <c r="C278" s="54">
        <v>8.3333333300000006E-2</v>
      </c>
      <c r="D278" s="83">
        <v>3</v>
      </c>
      <c r="E278" s="84">
        <v>36</v>
      </c>
    </row>
    <row r="279" spans="1:5">
      <c r="A279">
        <v>167</v>
      </c>
      <c r="B279">
        <v>3</v>
      </c>
      <c r="C279" s="54">
        <v>0.1333333333</v>
      </c>
      <c r="D279" s="83">
        <v>14</v>
      </c>
      <c r="E279" s="84">
        <v>105</v>
      </c>
    </row>
    <row r="280" spans="1:5">
      <c r="A280">
        <v>167</v>
      </c>
      <c r="B280">
        <v>4</v>
      </c>
      <c r="C280" s="54">
        <v>0.2666666667</v>
      </c>
      <c r="D280" s="83">
        <v>8</v>
      </c>
      <c r="E280" s="84">
        <v>30</v>
      </c>
    </row>
    <row r="281" spans="1:5">
      <c r="A281">
        <v>169</v>
      </c>
      <c r="B281">
        <v>1</v>
      </c>
      <c r="C281" s="54">
        <v>3.8461538500000003E-2</v>
      </c>
      <c r="D281" s="83">
        <v>1</v>
      </c>
      <c r="E281" s="84">
        <v>26</v>
      </c>
    </row>
    <row r="282" spans="1:5">
      <c r="A282">
        <v>169</v>
      </c>
      <c r="B282">
        <v>2</v>
      </c>
      <c r="C282" s="54">
        <v>0.11173184360000001</v>
      </c>
      <c r="D282" s="83">
        <v>20</v>
      </c>
      <c r="E282" s="84">
        <v>179</v>
      </c>
    </row>
    <row r="283" spans="1:5">
      <c r="A283">
        <v>169</v>
      </c>
      <c r="B283">
        <v>3</v>
      </c>
      <c r="C283" s="54">
        <v>0.17050691239999999</v>
      </c>
      <c r="D283" s="83">
        <v>37</v>
      </c>
      <c r="E283" s="84">
        <v>217</v>
      </c>
    </row>
    <row r="284" spans="1:5">
      <c r="A284">
        <v>169</v>
      </c>
      <c r="B284">
        <v>4</v>
      </c>
      <c r="C284" s="54">
        <v>0.29870129870000001</v>
      </c>
      <c r="D284" s="83">
        <v>23</v>
      </c>
      <c r="E284" s="84">
        <v>77</v>
      </c>
    </row>
    <row r="285" spans="1:5">
      <c r="A285">
        <v>170</v>
      </c>
      <c r="B285">
        <v>2</v>
      </c>
      <c r="C285" s="54">
        <v>0.15625</v>
      </c>
      <c r="D285" s="83">
        <v>5</v>
      </c>
      <c r="E285" s="84">
        <v>32</v>
      </c>
    </row>
    <row r="286" spans="1:5">
      <c r="A286">
        <v>170</v>
      </c>
      <c r="B286">
        <v>3</v>
      </c>
      <c r="C286" s="54">
        <v>0.25862068970000002</v>
      </c>
      <c r="D286" s="83">
        <v>15</v>
      </c>
      <c r="E286" s="84">
        <v>58</v>
      </c>
    </row>
    <row r="287" spans="1:5">
      <c r="A287">
        <v>170</v>
      </c>
      <c r="B287">
        <v>4</v>
      </c>
      <c r="C287" s="54">
        <v>0.1333333333</v>
      </c>
      <c r="D287" s="83">
        <v>2</v>
      </c>
      <c r="E287" s="84">
        <v>15</v>
      </c>
    </row>
    <row r="288" spans="1:5">
      <c r="A288">
        <v>171</v>
      </c>
      <c r="B288">
        <v>1</v>
      </c>
      <c r="C288" s="54">
        <v>4.0322580599999998E-2</v>
      </c>
      <c r="D288" s="83">
        <v>10</v>
      </c>
      <c r="E288" s="84">
        <v>248</v>
      </c>
    </row>
    <row r="289" spans="1:5">
      <c r="A289">
        <v>171</v>
      </c>
      <c r="B289">
        <v>2</v>
      </c>
      <c r="C289" s="54">
        <v>6.4935064900000006E-2</v>
      </c>
      <c r="D289" s="83">
        <v>45</v>
      </c>
      <c r="E289" s="84">
        <v>693</v>
      </c>
    </row>
    <row r="290" spans="1:5">
      <c r="A290">
        <v>171</v>
      </c>
      <c r="B290">
        <v>3</v>
      </c>
      <c r="C290" s="54">
        <v>0.1444201313</v>
      </c>
      <c r="D290" s="83">
        <v>66</v>
      </c>
      <c r="E290" s="84">
        <v>457</v>
      </c>
    </row>
    <row r="291" spans="1:5">
      <c r="A291">
        <v>171</v>
      </c>
      <c r="B291">
        <v>4</v>
      </c>
      <c r="C291" s="54">
        <v>0.2333333333</v>
      </c>
      <c r="D291" s="83">
        <v>14</v>
      </c>
      <c r="E291" s="84">
        <v>60</v>
      </c>
    </row>
    <row r="292" spans="1:5">
      <c r="A292">
        <v>173</v>
      </c>
      <c r="B292">
        <v>1</v>
      </c>
      <c r="C292" s="54">
        <v>8.4337349399999997E-2</v>
      </c>
      <c r="D292" s="83">
        <v>56</v>
      </c>
      <c r="E292" s="84">
        <v>664</v>
      </c>
    </row>
    <row r="293" spans="1:5">
      <c r="A293">
        <v>173</v>
      </c>
      <c r="B293">
        <v>2</v>
      </c>
      <c r="C293" s="54">
        <v>0.15038560409999999</v>
      </c>
      <c r="D293" s="83">
        <v>234</v>
      </c>
      <c r="E293" s="84">
        <v>1556</v>
      </c>
    </row>
    <row r="294" spans="1:5">
      <c r="A294">
        <v>173</v>
      </c>
      <c r="B294">
        <v>3</v>
      </c>
      <c r="C294" s="54">
        <v>0.25413533830000001</v>
      </c>
      <c r="D294" s="83">
        <v>338</v>
      </c>
      <c r="E294" s="84">
        <v>1330</v>
      </c>
    </row>
    <row r="295" spans="1:5">
      <c r="A295">
        <v>173</v>
      </c>
      <c r="B295">
        <v>4</v>
      </c>
      <c r="C295" s="54">
        <v>0.33711048160000001</v>
      </c>
      <c r="D295" s="83">
        <v>119</v>
      </c>
      <c r="E295" s="84">
        <v>353</v>
      </c>
    </row>
    <row r="296" spans="1:5">
      <c r="A296">
        <v>174</v>
      </c>
      <c r="B296">
        <v>1</v>
      </c>
      <c r="C296" s="54">
        <v>2.7247956399999999E-2</v>
      </c>
      <c r="D296" s="83">
        <v>20</v>
      </c>
      <c r="E296" s="84">
        <v>734</v>
      </c>
    </row>
    <row r="297" spans="1:5">
      <c r="A297">
        <v>174</v>
      </c>
      <c r="B297">
        <v>2</v>
      </c>
      <c r="C297" s="54">
        <v>7.9820123699999995E-2</v>
      </c>
      <c r="D297" s="83">
        <v>142</v>
      </c>
      <c r="E297" s="84">
        <v>1779</v>
      </c>
    </row>
    <row r="298" spans="1:5">
      <c r="A298">
        <v>174</v>
      </c>
      <c r="B298">
        <v>3</v>
      </c>
      <c r="C298" s="54">
        <v>0.15180722890000001</v>
      </c>
      <c r="D298" s="83">
        <v>126</v>
      </c>
      <c r="E298" s="84">
        <v>830</v>
      </c>
    </row>
    <row r="299" spans="1:5">
      <c r="A299">
        <v>174</v>
      </c>
      <c r="B299">
        <v>4</v>
      </c>
      <c r="C299" s="54">
        <v>0.2393822394</v>
      </c>
      <c r="D299" s="83">
        <v>62</v>
      </c>
      <c r="E299" s="84">
        <v>259</v>
      </c>
    </row>
    <row r="300" spans="1:5">
      <c r="A300">
        <v>175</v>
      </c>
      <c r="B300">
        <v>1</v>
      </c>
      <c r="C300" s="54">
        <v>5.1495016599999999E-2</v>
      </c>
      <c r="D300" s="83">
        <v>31</v>
      </c>
      <c r="E300" s="84">
        <v>602</v>
      </c>
    </row>
    <row r="301" spans="1:5">
      <c r="A301">
        <v>175</v>
      </c>
      <c r="B301">
        <v>2</v>
      </c>
      <c r="C301" s="54">
        <v>8.0599812600000001E-2</v>
      </c>
      <c r="D301" s="83">
        <v>86</v>
      </c>
      <c r="E301" s="84">
        <v>1067</v>
      </c>
    </row>
    <row r="302" spans="1:5">
      <c r="A302">
        <v>175</v>
      </c>
      <c r="B302">
        <v>3</v>
      </c>
      <c r="C302" s="54">
        <v>0.17831669040000001</v>
      </c>
      <c r="D302" s="83">
        <v>125</v>
      </c>
      <c r="E302" s="84">
        <v>701</v>
      </c>
    </row>
    <row r="303" spans="1:5">
      <c r="A303">
        <v>175</v>
      </c>
      <c r="B303">
        <v>4</v>
      </c>
      <c r="C303" s="54">
        <v>0.25454545449999999</v>
      </c>
      <c r="D303" s="83">
        <v>42</v>
      </c>
      <c r="E303" s="84">
        <v>165</v>
      </c>
    </row>
    <row r="304" spans="1:5">
      <c r="A304">
        <v>176</v>
      </c>
      <c r="B304">
        <v>1</v>
      </c>
      <c r="C304" s="54">
        <v>6.4516129000000005E-2</v>
      </c>
      <c r="D304" s="83">
        <v>2</v>
      </c>
      <c r="E304" s="84">
        <v>31</v>
      </c>
    </row>
    <row r="305" spans="1:5">
      <c r="A305">
        <v>176</v>
      </c>
      <c r="B305">
        <v>2</v>
      </c>
      <c r="C305" s="54">
        <v>0</v>
      </c>
      <c r="D305" s="83">
        <v>0</v>
      </c>
      <c r="E305" s="84">
        <v>10</v>
      </c>
    </row>
    <row r="306" spans="1:5">
      <c r="A306">
        <v>176</v>
      </c>
      <c r="B306">
        <v>3</v>
      </c>
      <c r="C306" s="54">
        <v>0.21212121210000001</v>
      </c>
      <c r="D306" s="83">
        <v>14</v>
      </c>
      <c r="E306" s="84">
        <v>66</v>
      </c>
    </row>
    <row r="307" spans="1:5">
      <c r="A307">
        <v>176</v>
      </c>
      <c r="B307">
        <v>4</v>
      </c>
      <c r="C307" s="54">
        <v>0</v>
      </c>
      <c r="D307" s="83">
        <v>0</v>
      </c>
      <c r="E307" s="84">
        <v>2</v>
      </c>
    </row>
    <row r="308" spans="1:5">
      <c r="A308">
        <v>177</v>
      </c>
      <c r="B308">
        <v>1</v>
      </c>
      <c r="C308" s="54">
        <v>2.0408163300000001E-2</v>
      </c>
      <c r="D308" s="83">
        <v>1</v>
      </c>
      <c r="E308" s="84">
        <v>49</v>
      </c>
    </row>
    <row r="309" spans="1:5">
      <c r="A309">
        <v>177</v>
      </c>
      <c r="B309">
        <v>2</v>
      </c>
      <c r="C309" s="54">
        <v>0.1733333333</v>
      </c>
      <c r="D309" s="83">
        <v>13</v>
      </c>
      <c r="E309" s="84">
        <v>75</v>
      </c>
    </row>
    <row r="310" spans="1:5">
      <c r="A310">
        <v>177</v>
      </c>
      <c r="B310">
        <v>3</v>
      </c>
      <c r="C310" s="54">
        <v>0.22857142859999999</v>
      </c>
      <c r="D310" s="83">
        <v>16</v>
      </c>
      <c r="E310" s="84">
        <v>70</v>
      </c>
    </row>
    <row r="311" spans="1:5">
      <c r="A311">
        <v>177</v>
      </c>
      <c r="B311">
        <v>4</v>
      </c>
      <c r="C311" s="54">
        <v>0.34482758619999998</v>
      </c>
      <c r="D311" s="83">
        <v>10</v>
      </c>
      <c r="E311" s="84">
        <v>29</v>
      </c>
    </row>
    <row r="312" spans="1:5">
      <c r="A312">
        <v>180</v>
      </c>
      <c r="B312">
        <v>1</v>
      </c>
      <c r="C312" s="54">
        <v>0</v>
      </c>
      <c r="D312" s="83">
        <v>0</v>
      </c>
      <c r="E312" s="84">
        <v>28</v>
      </c>
    </row>
    <row r="313" spans="1:5">
      <c r="A313">
        <v>180</v>
      </c>
      <c r="B313">
        <v>2</v>
      </c>
      <c r="C313" s="54">
        <v>0.1466666667</v>
      </c>
      <c r="D313" s="83">
        <v>11</v>
      </c>
      <c r="E313" s="84">
        <v>75</v>
      </c>
    </row>
    <row r="314" spans="1:5">
      <c r="A314">
        <v>180</v>
      </c>
      <c r="B314">
        <v>3</v>
      </c>
      <c r="C314" s="54">
        <v>0.2909090909</v>
      </c>
      <c r="D314" s="83">
        <v>64</v>
      </c>
      <c r="E314" s="84">
        <v>220</v>
      </c>
    </row>
    <row r="315" spans="1:5">
      <c r="A315">
        <v>180</v>
      </c>
      <c r="B315">
        <v>4</v>
      </c>
      <c r="C315" s="54">
        <v>0.28378378380000002</v>
      </c>
      <c r="D315" s="83">
        <v>21</v>
      </c>
      <c r="E315" s="84">
        <v>74</v>
      </c>
    </row>
    <row r="316" spans="1:5">
      <c r="A316">
        <v>190</v>
      </c>
      <c r="B316">
        <v>1</v>
      </c>
      <c r="C316" s="54">
        <v>0.1030640669</v>
      </c>
      <c r="D316" s="83">
        <v>37</v>
      </c>
      <c r="E316" s="84">
        <v>359</v>
      </c>
    </row>
    <row r="317" spans="1:5">
      <c r="A317">
        <v>190</v>
      </c>
      <c r="B317">
        <v>2</v>
      </c>
      <c r="C317" s="54">
        <v>0.1390101892</v>
      </c>
      <c r="D317" s="83">
        <v>191</v>
      </c>
      <c r="E317" s="84">
        <v>1374</v>
      </c>
    </row>
    <row r="318" spans="1:5">
      <c r="A318">
        <v>190</v>
      </c>
      <c r="B318">
        <v>3</v>
      </c>
      <c r="C318" s="54">
        <v>0.229844413</v>
      </c>
      <c r="D318" s="83">
        <v>325</v>
      </c>
      <c r="E318" s="84">
        <v>1414</v>
      </c>
    </row>
    <row r="319" spans="1:5">
      <c r="A319">
        <v>190</v>
      </c>
      <c r="B319">
        <v>4</v>
      </c>
      <c r="C319" s="54">
        <v>0.23174603169999999</v>
      </c>
      <c r="D319" s="83">
        <v>73</v>
      </c>
      <c r="E319" s="84">
        <v>315</v>
      </c>
    </row>
    <row r="320" spans="1:5">
      <c r="A320">
        <v>191</v>
      </c>
      <c r="B320">
        <v>1</v>
      </c>
      <c r="C320" s="54">
        <v>5.6962025299999997E-2</v>
      </c>
      <c r="D320" s="83">
        <v>9</v>
      </c>
      <c r="E320" s="84">
        <v>158</v>
      </c>
    </row>
    <row r="321" spans="1:5">
      <c r="A321">
        <v>191</v>
      </c>
      <c r="B321">
        <v>2</v>
      </c>
      <c r="C321" s="54">
        <v>0.1072319202</v>
      </c>
      <c r="D321" s="83">
        <v>43</v>
      </c>
      <c r="E321" s="84">
        <v>401</v>
      </c>
    </row>
    <row r="322" spans="1:5">
      <c r="A322">
        <v>191</v>
      </c>
      <c r="B322">
        <v>3</v>
      </c>
      <c r="C322" s="54">
        <v>0.16095380030000001</v>
      </c>
      <c r="D322" s="83">
        <v>216</v>
      </c>
      <c r="E322" s="84">
        <v>1342</v>
      </c>
    </row>
    <row r="323" spans="1:5">
      <c r="A323">
        <v>191</v>
      </c>
      <c r="B323">
        <v>4</v>
      </c>
      <c r="C323" s="54">
        <v>0.25609756099999997</v>
      </c>
      <c r="D323" s="83">
        <v>42</v>
      </c>
      <c r="E323" s="84">
        <v>164</v>
      </c>
    </row>
    <row r="324" spans="1:5">
      <c r="A324">
        <v>192</v>
      </c>
      <c r="B324">
        <v>1</v>
      </c>
      <c r="C324" s="54">
        <v>3.4907597499999998E-2</v>
      </c>
      <c r="D324" s="83">
        <v>17</v>
      </c>
      <c r="E324" s="84">
        <v>487</v>
      </c>
    </row>
    <row r="325" spans="1:5">
      <c r="A325">
        <v>192</v>
      </c>
      <c r="B325">
        <v>2</v>
      </c>
      <c r="C325" s="54">
        <v>7.1651090299999998E-2</v>
      </c>
      <c r="D325" s="83">
        <v>69</v>
      </c>
      <c r="E325" s="84">
        <v>963</v>
      </c>
    </row>
    <row r="326" spans="1:5">
      <c r="A326">
        <v>192</v>
      </c>
      <c r="B326">
        <v>3</v>
      </c>
      <c r="C326" s="54">
        <v>0.15269461079999999</v>
      </c>
      <c r="D326" s="83">
        <v>51</v>
      </c>
      <c r="E326" s="84">
        <v>334</v>
      </c>
    </row>
    <row r="327" spans="1:5">
      <c r="A327">
        <v>192</v>
      </c>
      <c r="B327">
        <v>4</v>
      </c>
      <c r="C327" s="54">
        <v>0.3125</v>
      </c>
      <c r="D327" s="83">
        <v>5</v>
      </c>
      <c r="E327" s="84">
        <v>16</v>
      </c>
    </row>
    <row r="328" spans="1:5">
      <c r="A328">
        <v>193</v>
      </c>
      <c r="B328">
        <v>2</v>
      </c>
      <c r="C328" s="54">
        <v>0.26086956519999999</v>
      </c>
      <c r="D328" s="83">
        <v>6</v>
      </c>
      <c r="E328" s="84">
        <v>23</v>
      </c>
    </row>
    <row r="329" spans="1:5">
      <c r="A329">
        <v>193</v>
      </c>
      <c r="B329">
        <v>3</v>
      </c>
      <c r="C329" s="54">
        <v>0.2807017544</v>
      </c>
      <c r="D329" s="83">
        <v>16</v>
      </c>
      <c r="E329" s="84">
        <v>57</v>
      </c>
    </row>
    <row r="330" spans="1:5">
      <c r="A330">
        <v>193</v>
      </c>
      <c r="B330">
        <v>4</v>
      </c>
      <c r="C330" s="54">
        <v>0.24</v>
      </c>
      <c r="D330" s="83">
        <v>6</v>
      </c>
      <c r="E330" s="84">
        <v>25</v>
      </c>
    </row>
    <row r="331" spans="1:5">
      <c r="A331">
        <v>194</v>
      </c>
      <c r="B331">
        <v>1</v>
      </c>
      <c r="C331" s="54">
        <v>0.15400410680000001</v>
      </c>
      <c r="D331" s="83">
        <v>75</v>
      </c>
      <c r="E331" s="84">
        <v>487</v>
      </c>
    </row>
    <row r="332" spans="1:5">
      <c r="A332">
        <v>194</v>
      </c>
      <c r="B332">
        <v>2</v>
      </c>
      <c r="C332" s="54">
        <v>0.1989862962</v>
      </c>
      <c r="D332" s="83">
        <v>1060</v>
      </c>
      <c r="E332" s="84">
        <v>5327</v>
      </c>
    </row>
    <row r="333" spans="1:5">
      <c r="A333">
        <v>194</v>
      </c>
      <c r="B333">
        <v>3</v>
      </c>
      <c r="C333" s="54">
        <v>0.26271186439999999</v>
      </c>
      <c r="D333" s="83">
        <v>2387</v>
      </c>
      <c r="E333" s="84">
        <v>9086</v>
      </c>
    </row>
    <row r="334" spans="1:5">
      <c r="A334">
        <v>194</v>
      </c>
      <c r="B334">
        <v>4</v>
      </c>
      <c r="C334" s="54">
        <v>0.30205278590000001</v>
      </c>
      <c r="D334" s="83">
        <v>309</v>
      </c>
      <c r="E334" s="84">
        <v>1023</v>
      </c>
    </row>
    <row r="335" spans="1:5">
      <c r="A335">
        <v>196</v>
      </c>
      <c r="B335">
        <v>1</v>
      </c>
      <c r="C335" s="54">
        <v>0</v>
      </c>
      <c r="D335" s="83">
        <v>0</v>
      </c>
      <c r="E335" s="84">
        <v>3</v>
      </c>
    </row>
    <row r="336" spans="1:5">
      <c r="A336">
        <v>196</v>
      </c>
      <c r="B336">
        <v>2</v>
      </c>
      <c r="C336" s="54">
        <v>0.3043478261</v>
      </c>
      <c r="D336" s="83">
        <v>7</v>
      </c>
      <c r="E336" s="84">
        <v>23</v>
      </c>
    </row>
    <row r="337" spans="1:5">
      <c r="A337">
        <v>196</v>
      </c>
      <c r="B337">
        <v>3</v>
      </c>
      <c r="C337" s="54">
        <v>0.24137931030000001</v>
      </c>
      <c r="D337" s="83">
        <v>7</v>
      </c>
      <c r="E337" s="84">
        <v>29</v>
      </c>
    </row>
    <row r="338" spans="1:5">
      <c r="A338">
        <v>196</v>
      </c>
      <c r="B338">
        <v>4</v>
      </c>
      <c r="C338" s="54">
        <v>0.2380952381</v>
      </c>
      <c r="D338" s="83">
        <v>5</v>
      </c>
      <c r="E338" s="84">
        <v>21</v>
      </c>
    </row>
    <row r="339" spans="1:5">
      <c r="A339">
        <v>197</v>
      </c>
      <c r="B339">
        <v>1</v>
      </c>
      <c r="C339" s="54">
        <v>7.0707070699999999E-2</v>
      </c>
      <c r="D339" s="83">
        <v>35</v>
      </c>
      <c r="E339" s="84">
        <v>495</v>
      </c>
    </row>
    <row r="340" spans="1:5">
      <c r="A340">
        <v>197</v>
      </c>
      <c r="B340">
        <v>2</v>
      </c>
      <c r="C340" s="54">
        <v>0.14232209740000001</v>
      </c>
      <c r="D340" s="83">
        <v>190</v>
      </c>
      <c r="E340" s="84">
        <v>1335</v>
      </c>
    </row>
    <row r="341" spans="1:5">
      <c r="A341">
        <v>197</v>
      </c>
      <c r="B341">
        <v>3</v>
      </c>
      <c r="C341" s="54">
        <v>0.18296169239999999</v>
      </c>
      <c r="D341" s="83">
        <v>320</v>
      </c>
      <c r="E341" s="84">
        <v>1749</v>
      </c>
    </row>
    <row r="342" spans="1:5">
      <c r="A342">
        <v>197</v>
      </c>
      <c r="B342">
        <v>4</v>
      </c>
      <c r="C342" s="54">
        <v>0.29752066119999998</v>
      </c>
      <c r="D342" s="83">
        <v>36</v>
      </c>
      <c r="E342" s="84">
        <v>121</v>
      </c>
    </row>
    <row r="343" spans="1:5">
      <c r="A343">
        <v>198</v>
      </c>
      <c r="B343">
        <v>1</v>
      </c>
      <c r="C343" s="54">
        <v>6.6985645900000002E-2</v>
      </c>
      <c r="D343" s="83">
        <v>42</v>
      </c>
      <c r="E343" s="84">
        <v>627</v>
      </c>
    </row>
    <row r="344" spans="1:5">
      <c r="A344">
        <v>198</v>
      </c>
      <c r="B344">
        <v>2</v>
      </c>
      <c r="C344" s="54">
        <v>0.15126050420000001</v>
      </c>
      <c r="D344" s="83">
        <v>270</v>
      </c>
      <c r="E344" s="84">
        <v>1785</v>
      </c>
    </row>
    <row r="345" spans="1:5">
      <c r="A345">
        <v>198</v>
      </c>
      <c r="B345">
        <v>3</v>
      </c>
      <c r="C345" s="54">
        <v>0.27678571429999999</v>
      </c>
      <c r="D345" s="83">
        <v>217</v>
      </c>
      <c r="E345" s="84">
        <v>784</v>
      </c>
    </row>
    <row r="346" spans="1:5">
      <c r="A346">
        <v>198</v>
      </c>
      <c r="B346">
        <v>4</v>
      </c>
      <c r="C346" s="54">
        <v>0.31818181820000002</v>
      </c>
      <c r="D346" s="83">
        <v>7</v>
      </c>
      <c r="E346" s="84">
        <v>22</v>
      </c>
    </row>
    <row r="347" spans="1:5">
      <c r="A347">
        <v>199</v>
      </c>
      <c r="B347">
        <v>1</v>
      </c>
      <c r="C347" s="54">
        <v>4.7393364899999998E-2</v>
      </c>
      <c r="D347" s="83">
        <v>20</v>
      </c>
      <c r="E347" s="84">
        <v>422</v>
      </c>
    </row>
    <row r="348" spans="1:5">
      <c r="A348">
        <v>199</v>
      </c>
      <c r="B348">
        <v>2</v>
      </c>
      <c r="C348" s="54">
        <v>8.5629921299999995E-2</v>
      </c>
      <c r="D348" s="83">
        <v>87</v>
      </c>
      <c r="E348" s="84">
        <v>1016</v>
      </c>
    </row>
    <row r="349" spans="1:5">
      <c r="A349">
        <v>199</v>
      </c>
      <c r="B349">
        <v>3</v>
      </c>
      <c r="C349" s="54">
        <v>0.1454081633</v>
      </c>
      <c r="D349" s="83">
        <v>57</v>
      </c>
      <c r="E349" s="84">
        <v>392</v>
      </c>
    </row>
    <row r="350" spans="1:5">
      <c r="A350">
        <v>199</v>
      </c>
      <c r="B350">
        <v>4</v>
      </c>
      <c r="C350" s="54">
        <v>0.13043478259999999</v>
      </c>
      <c r="D350" s="83">
        <v>3</v>
      </c>
      <c r="E350" s="84">
        <v>23</v>
      </c>
    </row>
    <row r="351" spans="1:5">
      <c r="A351">
        <v>200</v>
      </c>
      <c r="B351">
        <v>1</v>
      </c>
      <c r="C351" s="54">
        <v>6.25E-2</v>
      </c>
      <c r="D351" s="83">
        <v>1</v>
      </c>
      <c r="E351" s="84">
        <v>16</v>
      </c>
    </row>
    <row r="352" spans="1:5">
      <c r="A352">
        <v>200</v>
      </c>
      <c r="B352">
        <v>2</v>
      </c>
      <c r="C352" s="54">
        <v>0.16</v>
      </c>
      <c r="D352" s="83">
        <v>16</v>
      </c>
      <c r="E352" s="84">
        <v>100</v>
      </c>
    </row>
    <row r="353" spans="1:5">
      <c r="A353">
        <v>200</v>
      </c>
      <c r="B353">
        <v>3</v>
      </c>
      <c r="C353" s="54">
        <v>0.21818181819999999</v>
      </c>
      <c r="D353" s="83">
        <v>24</v>
      </c>
      <c r="E353" s="84">
        <v>110</v>
      </c>
    </row>
    <row r="354" spans="1:5">
      <c r="A354">
        <v>200</v>
      </c>
      <c r="B354">
        <v>4</v>
      </c>
      <c r="C354" s="54">
        <v>0.1052631579</v>
      </c>
      <c r="D354" s="83">
        <v>2</v>
      </c>
      <c r="E354" s="84">
        <v>19</v>
      </c>
    </row>
    <row r="355" spans="1:5">
      <c r="A355">
        <v>201</v>
      </c>
      <c r="B355">
        <v>1</v>
      </c>
      <c r="C355" s="54">
        <v>6.0407569100000003E-2</v>
      </c>
      <c r="D355" s="83">
        <v>83</v>
      </c>
      <c r="E355" s="84">
        <v>1374</v>
      </c>
    </row>
    <row r="356" spans="1:5">
      <c r="A356">
        <v>201</v>
      </c>
      <c r="B356">
        <v>2</v>
      </c>
      <c r="C356" s="54">
        <v>0.1180785613</v>
      </c>
      <c r="D356" s="83">
        <v>499</v>
      </c>
      <c r="E356" s="84">
        <v>4226</v>
      </c>
    </row>
    <row r="357" spans="1:5">
      <c r="A357">
        <v>201</v>
      </c>
      <c r="B357">
        <v>3</v>
      </c>
      <c r="C357" s="54">
        <v>0.20756143669999999</v>
      </c>
      <c r="D357" s="83">
        <v>549</v>
      </c>
      <c r="E357" s="84">
        <v>2645</v>
      </c>
    </row>
    <row r="358" spans="1:5">
      <c r="A358">
        <v>201</v>
      </c>
      <c r="B358">
        <v>4</v>
      </c>
      <c r="C358" s="54">
        <v>0.30337078649999999</v>
      </c>
      <c r="D358" s="83">
        <v>81</v>
      </c>
      <c r="E358" s="84">
        <v>267</v>
      </c>
    </row>
    <row r="359" spans="1:5">
      <c r="A359">
        <v>203</v>
      </c>
      <c r="B359">
        <v>1</v>
      </c>
      <c r="C359" s="54">
        <v>4.9689441000000001E-2</v>
      </c>
      <c r="D359" s="83">
        <v>40</v>
      </c>
      <c r="E359" s="84">
        <v>805</v>
      </c>
    </row>
    <row r="360" spans="1:5">
      <c r="A360">
        <v>203</v>
      </c>
      <c r="B360">
        <v>2</v>
      </c>
      <c r="C360" s="54">
        <v>0.11321948129999999</v>
      </c>
      <c r="D360" s="83">
        <v>179</v>
      </c>
      <c r="E360" s="84">
        <v>1581</v>
      </c>
    </row>
    <row r="361" spans="1:5">
      <c r="A361">
        <v>203</v>
      </c>
      <c r="B361">
        <v>3</v>
      </c>
      <c r="C361" s="54">
        <v>0.22077922080000001</v>
      </c>
      <c r="D361" s="83">
        <v>119</v>
      </c>
      <c r="E361" s="84">
        <v>539</v>
      </c>
    </row>
    <row r="362" spans="1:5">
      <c r="A362">
        <v>203</v>
      </c>
      <c r="B362">
        <v>4</v>
      </c>
      <c r="C362" s="54">
        <v>0.1333333333</v>
      </c>
      <c r="D362" s="83">
        <v>2</v>
      </c>
      <c r="E362" s="84">
        <v>15</v>
      </c>
    </row>
    <row r="363" spans="1:5">
      <c r="A363">
        <v>204</v>
      </c>
      <c r="B363">
        <v>1</v>
      </c>
      <c r="C363" s="54">
        <v>4.9572649599999997E-2</v>
      </c>
      <c r="D363" s="83">
        <v>29</v>
      </c>
      <c r="E363" s="84">
        <v>585</v>
      </c>
    </row>
    <row r="364" spans="1:5">
      <c r="A364">
        <v>204</v>
      </c>
      <c r="B364">
        <v>2</v>
      </c>
      <c r="C364" s="54">
        <v>0.1077943615</v>
      </c>
      <c r="D364" s="83">
        <v>260</v>
      </c>
      <c r="E364" s="84">
        <v>2412</v>
      </c>
    </row>
    <row r="365" spans="1:5">
      <c r="A365">
        <v>204</v>
      </c>
      <c r="B365">
        <v>3</v>
      </c>
      <c r="C365" s="54">
        <v>0.1604010025</v>
      </c>
      <c r="D365" s="83">
        <v>192</v>
      </c>
      <c r="E365" s="84">
        <v>1197</v>
      </c>
    </row>
    <row r="366" spans="1:5">
      <c r="A366">
        <v>204</v>
      </c>
      <c r="B366">
        <v>4</v>
      </c>
      <c r="C366" s="54">
        <v>0.31578947369999999</v>
      </c>
      <c r="D366" s="83">
        <v>12</v>
      </c>
      <c r="E366" s="84">
        <v>38</v>
      </c>
    </row>
    <row r="367" spans="1:5">
      <c r="A367">
        <v>205</v>
      </c>
      <c r="B367">
        <v>1</v>
      </c>
      <c r="C367" s="54">
        <v>0</v>
      </c>
      <c r="D367" s="83">
        <v>0</v>
      </c>
      <c r="E367" s="84">
        <v>7</v>
      </c>
    </row>
    <row r="368" spans="1:5">
      <c r="A368">
        <v>205</v>
      </c>
      <c r="B368">
        <v>2</v>
      </c>
      <c r="C368" s="54">
        <v>0.2195121951</v>
      </c>
      <c r="D368" s="83">
        <v>9</v>
      </c>
      <c r="E368" s="84">
        <v>41</v>
      </c>
    </row>
    <row r="369" spans="1:5">
      <c r="A369">
        <v>205</v>
      </c>
      <c r="B369">
        <v>3</v>
      </c>
      <c r="C369" s="54">
        <v>0.28205128210000002</v>
      </c>
      <c r="D369" s="83">
        <v>11</v>
      </c>
      <c r="E369" s="84">
        <v>39</v>
      </c>
    </row>
    <row r="370" spans="1:5">
      <c r="A370">
        <v>205</v>
      </c>
      <c r="B370">
        <v>4</v>
      </c>
      <c r="C370" s="54">
        <v>0.33333333329999998</v>
      </c>
      <c r="D370" s="83">
        <v>2</v>
      </c>
      <c r="E370" s="84">
        <v>6</v>
      </c>
    </row>
    <row r="371" spans="1:5">
      <c r="A371">
        <v>206</v>
      </c>
      <c r="B371">
        <v>1</v>
      </c>
      <c r="C371" s="54">
        <v>0</v>
      </c>
      <c r="D371" s="83">
        <v>0</v>
      </c>
      <c r="E371" s="84">
        <v>22</v>
      </c>
    </row>
    <row r="372" spans="1:5">
      <c r="A372">
        <v>206</v>
      </c>
      <c r="B372">
        <v>2</v>
      </c>
      <c r="C372" s="54">
        <v>0.2118226601</v>
      </c>
      <c r="D372" s="83">
        <v>43</v>
      </c>
      <c r="E372" s="84">
        <v>203</v>
      </c>
    </row>
    <row r="373" spans="1:5">
      <c r="A373">
        <v>206</v>
      </c>
      <c r="B373">
        <v>3</v>
      </c>
      <c r="C373" s="54">
        <v>0.25626740949999999</v>
      </c>
      <c r="D373" s="83">
        <v>92</v>
      </c>
      <c r="E373" s="84">
        <v>359</v>
      </c>
    </row>
    <row r="374" spans="1:5">
      <c r="A374">
        <v>206</v>
      </c>
      <c r="B374">
        <v>4</v>
      </c>
      <c r="C374" s="54">
        <v>0.23</v>
      </c>
      <c r="D374" s="83">
        <v>23</v>
      </c>
      <c r="E374" s="84">
        <v>100</v>
      </c>
    </row>
    <row r="375" spans="1:5">
      <c r="A375">
        <v>207</v>
      </c>
      <c r="B375">
        <v>1</v>
      </c>
      <c r="C375" s="54">
        <v>0.10443037970000001</v>
      </c>
      <c r="D375" s="83">
        <v>33</v>
      </c>
      <c r="E375" s="84">
        <v>316</v>
      </c>
    </row>
    <row r="376" spans="1:5">
      <c r="A376">
        <v>207</v>
      </c>
      <c r="B376">
        <v>2</v>
      </c>
      <c r="C376" s="54">
        <v>0.14579055439999999</v>
      </c>
      <c r="D376" s="83">
        <v>71</v>
      </c>
      <c r="E376" s="84">
        <v>487</v>
      </c>
    </row>
    <row r="377" spans="1:5">
      <c r="A377">
        <v>207</v>
      </c>
      <c r="B377">
        <v>3</v>
      </c>
      <c r="C377" s="54">
        <v>0.24177396279999999</v>
      </c>
      <c r="D377" s="83">
        <v>169</v>
      </c>
      <c r="E377" s="84">
        <v>699</v>
      </c>
    </row>
    <row r="378" spans="1:5">
      <c r="A378">
        <v>207</v>
      </c>
      <c r="B378">
        <v>4</v>
      </c>
      <c r="C378" s="54">
        <v>0.17073170730000001</v>
      </c>
      <c r="D378" s="83">
        <v>14</v>
      </c>
      <c r="E378" s="84">
        <v>82</v>
      </c>
    </row>
    <row r="379" spans="1:5">
      <c r="A379">
        <v>220</v>
      </c>
      <c r="B379">
        <v>1</v>
      </c>
      <c r="C379" s="54">
        <v>4.7058823499999999E-2</v>
      </c>
      <c r="D379" s="83">
        <v>16</v>
      </c>
      <c r="E379" s="84">
        <v>340</v>
      </c>
    </row>
    <row r="380" spans="1:5">
      <c r="A380">
        <v>220</v>
      </c>
      <c r="B380">
        <v>2</v>
      </c>
      <c r="C380" s="54">
        <v>0.13148788929999999</v>
      </c>
      <c r="D380" s="83">
        <v>38</v>
      </c>
      <c r="E380" s="84">
        <v>289</v>
      </c>
    </row>
    <row r="381" spans="1:5">
      <c r="A381">
        <v>220</v>
      </c>
      <c r="B381">
        <v>3</v>
      </c>
      <c r="C381" s="54">
        <v>0.23484848480000001</v>
      </c>
      <c r="D381" s="83">
        <v>93</v>
      </c>
      <c r="E381" s="84">
        <v>396</v>
      </c>
    </row>
    <row r="382" spans="1:5">
      <c r="A382">
        <v>220</v>
      </c>
      <c r="B382">
        <v>4</v>
      </c>
      <c r="C382" s="54">
        <v>0.3043478261</v>
      </c>
      <c r="D382" s="83">
        <v>56</v>
      </c>
      <c r="E382" s="84">
        <v>184</v>
      </c>
    </row>
    <row r="383" spans="1:5">
      <c r="A383">
        <v>221</v>
      </c>
      <c r="B383">
        <v>1</v>
      </c>
      <c r="C383" s="54">
        <v>7.8733031699999997E-2</v>
      </c>
      <c r="D383" s="83">
        <v>87</v>
      </c>
      <c r="E383" s="84">
        <v>1105</v>
      </c>
    </row>
    <row r="384" spans="1:5">
      <c r="A384">
        <v>221</v>
      </c>
      <c r="B384">
        <v>2</v>
      </c>
      <c r="C384" s="54">
        <v>0.12015672619999999</v>
      </c>
      <c r="D384" s="83">
        <v>276</v>
      </c>
      <c r="E384" s="84">
        <v>2297</v>
      </c>
    </row>
    <row r="385" spans="1:5">
      <c r="A385">
        <v>221</v>
      </c>
      <c r="B385">
        <v>3</v>
      </c>
      <c r="C385" s="54">
        <v>0.19845360819999999</v>
      </c>
      <c r="D385" s="83">
        <v>385</v>
      </c>
      <c r="E385" s="84">
        <v>1940</v>
      </c>
    </row>
    <row r="386" spans="1:5">
      <c r="A386">
        <v>221</v>
      </c>
      <c r="B386">
        <v>4</v>
      </c>
      <c r="C386" s="54">
        <v>0.28268551240000001</v>
      </c>
      <c r="D386" s="83">
        <v>160</v>
      </c>
      <c r="E386" s="84">
        <v>566</v>
      </c>
    </row>
    <row r="387" spans="1:5">
      <c r="A387">
        <v>222</v>
      </c>
      <c r="B387">
        <v>1</v>
      </c>
      <c r="C387" s="54">
        <v>4.4642857100000002E-2</v>
      </c>
      <c r="D387" s="83">
        <v>5</v>
      </c>
      <c r="E387" s="84">
        <v>112</v>
      </c>
    </row>
    <row r="388" spans="1:5">
      <c r="A388">
        <v>222</v>
      </c>
      <c r="B388">
        <v>2</v>
      </c>
      <c r="C388" s="54">
        <v>8.8607594900000003E-2</v>
      </c>
      <c r="D388" s="83">
        <v>14</v>
      </c>
      <c r="E388" s="84">
        <v>158</v>
      </c>
    </row>
    <row r="389" spans="1:5">
      <c r="A389">
        <v>222</v>
      </c>
      <c r="B389">
        <v>3</v>
      </c>
      <c r="C389" s="54">
        <v>0.1549295775</v>
      </c>
      <c r="D389" s="83">
        <v>11</v>
      </c>
      <c r="E389" s="84">
        <v>71</v>
      </c>
    </row>
    <row r="390" spans="1:5">
      <c r="A390">
        <v>222</v>
      </c>
      <c r="B390">
        <v>4</v>
      </c>
      <c r="C390" s="54">
        <v>0.5</v>
      </c>
      <c r="D390" s="83">
        <v>7</v>
      </c>
      <c r="E390" s="84">
        <v>14</v>
      </c>
    </row>
    <row r="391" spans="1:5">
      <c r="A391">
        <v>223</v>
      </c>
      <c r="B391">
        <v>1</v>
      </c>
      <c r="C391" s="54">
        <v>0.1360294118</v>
      </c>
      <c r="D391" s="83">
        <v>37</v>
      </c>
      <c r="E391" s="84">
        <v>272</v>
      </c>
    </row>
    <row r="392" spans="1:5">
      <c r="A392">
        <v>223</v>
      </c>
      <c r="B392">
        <v>2</v>
      </c>
      <c r="C392" s="54">
        <v>0.13559322030000001</v>
      </c>
      <c r="D392" s="83">
        <v>48</v>
      </c>
      <c r="E392" s="84">
        <v>354</v>
      </c>
    </row>
    <row r="393" spans="1:5">
      <c r="A393">
        <v>223</v>
      </c>
      <c r="B393">
        <v>3</v>
      </c>
      <c r="C393" s="54">
        <v>0.1935483871</v>
      </c>
      <c r="D393" s="83">
        <v>42</v>
      </c>
      <c r="E393" s="84">
        <v>217</v>
      </c>
    </row>
    <row r="394" spans="1:5">
      <c r="A394">
        <v>223</v>
      </c>
      <c r="B394">
        <v>4</v>
      </c>
      <c r="C394" s="54">
        <v>0.31372549020000001</v>
      </c>
      <c r="D394" s="83">
        <v>16</v>
      </c>
      <c r="E394" s="84">
        <v>51</v>
      </c>
    </row>
    <row r="395" spans="1:5">
      <c r="A395">
        <v>224</v>
      </c>
      <c r="B395">
        <v>1</v>
      </c>
      <c r="C395" s="54">
        <v>9.4202898600000001E-2</v>
      </c>
      <c r="D395" s="83">
        <v>13</v>
      </c>
      <c r="E395" s="84">
        <v>138</v>
      </c>
    </row>
    <row r="396" spans="1:5">
      <c r="A396">
        <v>224</v>
      </c>
      <c r="B396">
        <v>2</v>
      </c>
      <c r="C396" s="54">
        <v>0.12601626020000001</v>
      </c>
      <c r="D396" s="83">
        <v>31</v>
      </c>
      <c r="E396" s="84">
        <v>246</v>
      </c>
    </row>
    <row r="397" spans="1:5">
      <c r="A397">
        <v>224</v>
      </c>
      <c r="B397">
        <v>3</v>
      </c>
      <c r="C397" s="54">
        <v>0.13197969540000001</v>
      </c>
      <c r="D397" s="83">
        <v>26</v>
      </c>
      <c r="E397" s="84">
        <v>197</v>
      </c>
    </row>
    <row r="398" spans="1:5">
      <c r="A398">
        <v>224</v>
      </c>
      <c r="B398">
        <v>4</v>
      </c>
      <c r="C398" s="54">
        <v>0.2</v>
      </c>
      <c r="D398" s="83">
        <v>9</v>
      </c>
      <c r="E398" s="84">
        <v>45</v>
      </c>
    </row>
    <row r="399" spans="1:5">
      <c r="A399">
        <v>225</v>
      </c>
      <c r="B399">
        <v>1</v>
      </c>
      <c r="C399" s="54">
        <v>2.2646850699999999E-2</v>
      </c>
      <c r="D399" s="83">
        <v>32</v>
      </c>
      <c r="E399" s="84">
        <v>1413</v>
      </c>
    </row>
    <row r="400" spans="1:5">
      <c r="A400">
        <v>225</v>
      </c>
      <c r="B400">
        <v>2</v>
      </c>
      <c r="C400" s="54">
        <v>5.7124921500000002E-2</v>
      </c>
      <c r="D400" s="83">
        <v>91</v>
      </c>
      <c r="E400" s="84">
        <v>1593</v>
      </c>
    </row>
    <row r="401" spans="1:5">
      <c r="A401">
        <v>225</v>
      </c>
      <c r="B401">
        <v>3</v>
      </c>
      <c r="C401" s="54">
        <v>0.1123595506</v>
      </c>
      <c r="D401" s="83">
        <v>20</v>
      </c>
      <c r="E401" s="84">
        <v>178</v>
      </c>
    </row>
    <row r="402" spans="1:5">
      <c r="A402">
        <v>225</v>
      </c>
      <c r="B402">
        <v>4</v>
      </c>
      <c r="C402" s="54">
        <v>0.13043478259999999</v>
      </c>
      <c r="D402" s="83">
        <v>3</v>
      </c>
      <c r="E402" s="84">
        <v>23</v>
      </c>
    </row>
    <row r="403" spans="1:5">
      <c r="A403">
        <v>226</v>
      </c>
      <c r="B403">
        <v>1</v>
      </c>
      <c r="C403" s="54">
        <v>6.3670411999999996E-2</v>
      </c>
      <c r="D403" s="83">
        <v>17</v>
      </c>
      <c r="E403" s="84">
        <v>267</v>
      </c>
    </row>
    <row r="404" spans="1:5">
      <c r="A404">
        <v>226</v>
      </c>
      <c r="B404">
        <v>2</v>
      </c>
      <c r="C404" s="54">
        <v>8.4905660399999999E-2</v>
      </c>
      <c r="D404" s="83">
        <v>18</v>
      </c>
      <c r="E404" s="84">
        <v>212</v>
      </c>
    </row>
    <row r="405" spans="1:5">
      <c r="A405">
        <v>226</v>
      </c>
      <c r="B405">
        <v>3</v>
      </c>
      <c r="C405" s="54">
        <v>0.17241379309999999</v>
      </c>
      <c r="D405" s="83">
        <v>10</v>
      </c>
      <c r="E405" s="84">
        <v>58</v>
      </c>
    </row>
    <row r="406" spans="1:5">
      <c r="A406">
        <v>226</v>
      </c>
      <c r="B406">
        <v>4</v>
      </c>
      <c r="C406" s="54">
        <v>0</v>
      </c>
      <c r="D406" s="83">
        <v>0</v>
      </c>
      <c r="E406" s="84">
        <v>6</v>
      </c>
    </row>
    <row r="407" spans="1:5">
      <c r="A407">
        <v>227</v>
      </c>
      <c r="B407">
        <v>1</v>
      </c>
      <c r="C407" s="54">
        <v>7.1625344399999999E-2</v>
      </c>
      <c r="D407" s="83">
        <v>26</v>
      </c>
      <c r="E407" s="84">
        <v>363</v>
      </c>
    </row>
    <row r="408" spans="1:5">
      <c r="A408">
        <v>227</v>
      </c>
      <c r="B408">
        <v>2</v>
      </c>
      <c r="C408" s="54">
        <v>0.1212516297</v>
      </c>
      <c r="D408" s="83">
        <v>93</v>
      </c>
      <c r="E408" s="84">
        <v>767</v>
      </c>
    </row>
    <row r="409" spans="1:5">
      <c r="A409">
        <v>227</v>
      </c>
      <c r="B409">
        <v>3</v>
      </c>
      <c r="C409" s="54">
        <v>0.2230215827</v>
      </c>
      <c r="D409" s="83">
        <v>62</v>
      </c>
      <c r="E409" s="84">
        <v>278</v>
      </c>
    </row>
    <row r="410" spans="1:5">
      <c r="A410">
        <v>227</v>
      </c>
      <c r="B410">
        <v>4</v>
      </c>
      <c r="C410" s="54">
        <v>0.29166666670000002</v>
      </c>
      <c r="D410" s="83">
        <v>14</v>
      </c>
      <c r="E410" s="84">
        <v>48</v>
      </c>
    </row>
    <row r="411" spans="1:5">
      <c r="A411">
        <v>228</v>
      </c>
      <c r="B411">
        <v>1</v>
      </c>
      <c r="C411" s="54">
        <v>5.6768559000000003E-2</v>
      </c>
      <c r="D411" s="83">
        <v>13</v>
      </c>
      <c r="E411" s="84">
        <v>229</v>
      </c>
    </row>
    <row r="412" spans="1:5">
      <c r="A412">
        <v>228</v>
      </c>
      <c r="B412">
        <v>2</v>
      </c>
      <c r="C412" s="54">
        <v>0.1007462687</v>
      </c>
      <c r="D412" s="83">
        <v>27</v>
      </c>
      <c r="E412" s="84">
        <v>268</v>
      </c>
    </row>
    <row r="413" spans="1:5">
      <c r="A413">
        <v>228</v>
      </c>
      <c r="B413">
        <v>3</v>
      </c>
      <c r="C413" s="54">
        <v>0.125</v>
      </c>
      <c r="D413" s="83">
        <v>17</v>
      </c>
      <c r="E413" s="84">
        <v>136</v>
      </c>
    </row>
    <row r="414" spans="1:5">
      <c r="A414">
        <v>228</v>
      </c>
      <c r="B414">
        <v>4</v>
      </c>
      <c r="C414" s="54">
        <v>0.27272727270000002</v>
      </c>
      <c r="D414" s="83">
        <v>6</v>
      </c>
      <c r="E414" s="84">
        <v>22</v>
      </c>
    </row>
    <row r="415" spans="1:5">
      <c r="A415">
        <v>229</v>
      </c>
      <c r="B415">
        <v>1</v>
      </c>
      <c r="C415" s="54">
        <v>7.8651685400000004E-2</v>
      </c>
      <c r="D415" s="83">
        <v>7</v>
      </c>
      <c r="E415" s="84">
        <v>89</v>
      </c>
    </row>
    <row r="416" spans="1:5">
      <c r="A416">
        <v>229</v>
      </c>
      <c r="B416">
        <v>2</v>
      </c>
      <c r="C416" s="54">
        <v>0.1256281407</v>
      </c>
      <c r="D416" s="83">
        <v>25</v>
      </c>
      <c r="E416" s="84">
        <v>199</v>
      </c>
    </row>
    <row r="417" spans="1:5">
      <c r="A417">
        <v>229</v>
      </c>
      <c r="B417">
        <v>3</v>
      </c>
      <c r="C417" s="54">
        <v>0.2463768116</v>
      </c>
      <c r="D417" s="83">
        <v>51</v>
      </c>
      <c r="E417" s="84">
        <v>207</v>
      </c>
    </row>
    <row r="418" spans="1:5">
      <c r="A418">
        <v>229</v>
      </c>
      <c r="B418">
        <v>4</v>
      </c>
      <c r="C418" s="54">
        <v>0.25</v>
      </c>
      <c r="D418" s="83">
        <v>13</v>
      </c>
      <c r="E418" s="84">
        <v>52</v>
      </c>
    </row>
    <row r="419" spans="1:5">
      <c r="A419">
        <v>240</v>
      </c>
      <c r="B419">
        <v>1</v>
      </c>
      <c r="C419" s="54">
        <v>0.1333333333</v>
      </c>
      <c r="D419" s="83">
        <v>4</v>
      </c>
      <c r="E419" s="84">
        <v>30</v>
      </c>
    </row>
    <row r="420" spans="1:5">
      <c r="A420">
        <v>240</v>
      </c>
      <c r="B420">
        <v>2</v>
      </c>
      <c r="C420" s="54">
        <v>0.25600000000000001</v>
      </c>
      <c r="D420" s="83">
        <v>64</v>
      </c>
      <c r="E420" s="84">
        <v>250</v>
      </c>
    </row>
    <row r="421" spans="1:5">
      <c r="A421">
        <v>240</v>
      </c>
      <c r="B421">
        <v>3</v>
      </c>
      <c r="C421" s="54">
        <v>0.2495974235</v>
      </c>
      <c r="D421" s="83">
        <v>155</v>
      </c>
      <c r="E421" s="84">
        <v>621</v>
      </c>
    </row>
    <row r="422" spans="1:5">
      <c r="A422">
        <v>240</v>
      </c>
      <c r="B422">
        <v>4</v>
      </c>
      <c r="C422" s="54">
        <v>0.28244274809999997</v>
      </c>
      <c r="D422" s="83">
        <v>37</v>
      </c>
      <c r="E422" s="84">
        <v>131</v>
      </c>
    </row>
    <row r="423" spans="1:5">
      <c r="A423">
        <v>241</v>
      </c>
      <c r="B423">
        <v>1</v>
      </c>
      <c r="C423" s="54">
        <v>0.1021416804</v>
      </c>
      <c r="D423" s="83">
        <v>62</v>
      </c>
      <c r="E423" s="84">
        <v>607</v>
      </c>
    </row>
    <row r="424" spans="1:5">
      <c r="A424">
        <v>241</v>
      </c>
      <c r="B424">
        <v>2</v>
      </c>
      <c r="C424" s="54">
        <v>0.11812391429999999</v>
      </c>
      <c r="D424" s="83">
        <v>204</v>
      </c>
      <c r="E424" s="84">
        <v>1727</v>
      </c>
    </row>
    <row r="425" spans="1:5">
      <c r="A425">
        <v>241</v>
      </c>
      <c r="B425">
        <v>3</v>
      </c>
      <c r="C425" s="54">
        <v>0.21617418350000001</v>
      </c>
      <c r="D425" s="83">
        <v>417</v>
      </c>
      <c r="E425" s="84">
        <v>1929</v>
      </c>
    </row>
    <row r="426" spans="1:5">
      <c r="A426">
        <v>241</v>
      </c>
      <c r="B426">
        <v>4</v>
      </c>
      <c r="C426" s="54">
        <v>0.31547619049999998</v>
      </c>
      <c r="D426" s="83">
        <v>53</v>
      </c>
      <c r="E426" s="84">
        <v>168</v>
      </c>
    </row>
    <row r="427" spans="1:5">
      <c r="A427">
        <v>242</v>
      </c>
      <c r="B427">
        <v>1</v>
      </c>
      <c r="C427" s="54">
        <v>8.6956521699999997E-2</v>
      </c>
      <c r="D427" s="83">
        <v>2</v>
      </c>
      <c r="E427" s="84">
        <v>23</v>
      </c>
    </row>
    <row r="428" spans="1:5">
      <c r="A428">
        <v>242</v>
      </c>
      <c r="B428">
        <v>2</v>
      </c>
      <c r="C428" s="54">
        <v>9.2198581599999996E-2</v>
      </c>
      <c r="D428" s="83">
        <v>13</v>
      </c>
      <c r="E428" s="84">
        <v>141</v>
      </c>
    </row>
    <row r="429" spans="1:5">
      <c r="A429">
        <v>242</v>
      </c>
      <c r="B429">
        <v>3</v>
      </c>
      <c r="C429" s="54">
        <v>0.2459016393</v>
      </c>
      <c r="D429" s="83">
        <v>75</v>
      </c>
      <c r="E429" s="84">
        <v>305</v>
      </c>
    </row>
    <row r="430" spans="1:5">
      <c r="A430">
        <v>242</v>
      </c>
      <c r="B430">
        <v>4</v>
      </c>
      <c r="C430" s="54">
        <v>0.22500000000000001</v>
      </c>
      <c r="D430" s="83">
        <v>9</v>
      </c>
      <c r="E430" s="84">
        <v>40</v>
      </c>
    </row>
    <row r="431" spans="1:5">
      <c r="A431">
        <v>243</v>
      </c>
      <c r="B431">
        <v>1</v>
      </c>
      <c r="C431" s="54">
        <v>5.7971014500000001E-2</v>
      </c>
      <c r="D431" s="83">
        <v>12</v>
      </c>
      <c r="E431" s="84">
        <v>207</v>
      </c>
    </row>
    <row r="432" spans="1:5">
      <c r="A432">
        <v>243</v>
      </c>
      <c r="B432">
        <v>2</v>
      </c>
      <c r="C432" s="54">
        <v>0.11935953420000001</v>
      </c>
      <c r="D432" s="83">
        <v>82</v>
      </c>
      <c r="E432" s="84">
        <v>687</v>
      </c>
    </row>
    <row r="433" spans="1:5">
      <c r="A433">
        <v>243</v>
      </c>
      <c r="B433">
        <v>3</v>
      </c>
      <c r="C433" s="54">
        <v>0.24655172410000001</v>
      </c>
      <c r="D433" s="83">
        <v>143</v>
      </c>
      <c r="E433" s="84">
        <v>580</v>
      </c>
    </row>
    <row r="434" spans="1:5">
      <c r="A434">
        <v>243</v>
      </c>
      <c r="B434">
        <v>4</v>
      </c>
      <c r="C434" s="54">
        <v>0.22222222220000001</v>
      </c>
      <c r="D434" s="83">
        <v>14</v>
      </c>
      <c r="E434" s="84">
        <v>63</v>
      </c>
    </row>
    <row r="435" spans="1:5">
      <c r="A435">
        <v>244</v>
      </c>
      <c r="B435">
        <v>1</v>
      </c>
      <c r="C435" s="54">
        <v>7.6470588199999995E-2</v>
      </c>
      <c r="D435" s="83">
        <v>65</v>
      </c>
      <c r="E435" s="84">
        <v>850</v>
      </c>
    </row>
    <row r="436" spans="1:5">
      <c r="A436">
        <v>244</v>
      </c>
      <c r="B436">
        <v>2</v>
      </c>
      <c r="C436" s="54">
        <v>0.1086109909</v>
      </c>
      <c r="D436" s="83">
        <v>251</v>
      </c>
      <c r="E436" s="84">
        <v>2311</v>
      </c>
    </row>
    <row r="437" spans="1:5">
      <c r="A437">
        <v>244</v>
      </c>
      <c r="B437">
        <v>3</v>
      </c>
      <c r="C437" s="54">
        <v>0.20694980690000001</v>
      </c>
      <c r="D437" s="83">
        <v>268</v>
      </c>
      <c r="E437" s="84">
        <v>1295</v>
      </c>
    </row>
    <row r="438" spans="1:5">
      <c r="A438">
        <v>244</v>
      </c>
      <c r="B438">
        <v>4</v>
      </c>
      <c r="C438" s="54">
        <v>0.2105263158</v>
      </c>
      <c r="D438" s="83">
        <v>12</v>
      </c>
      <c r="E438" s="84">
        <v>57</v>
      </c>
    </row>
    <row r="439" spans="1:5">
      <c r="A439">
        <v>245</v>
      </c>
      <c r="B439">
        <v>1</v>
      </c>
      <c r="C439" s="54">
        <v>0.13445378150000001</v>
      </c>
      <c r="D439" s="83">
        <v>32</v>
      </c>
      <c r="E439" s="84">
        <v>238</v>
      </c>
    </row>
    <row r="440" spans="1:5">
      <c r="A440">
        <v>245</v>
      </c>
      <c r="B440">
        <v>2</v>
      </c>
      <c r="C440" s="54">
        <v>0.16720955479999999</v>
      </c>
      <c r="D440" s="83">
        <v>154</v>
      </c>
      <c r="E440" s="84">
        <v>921</v>
      </c>
    </row>
    <row r="441" spans="1:5">
      <c r="A441">
        <v>245</v>
      </c>
      <c r="B441">
        <v>3</v>
      </c>
      <c r="C441" s="54">
        <v>0.25354969570000002</v>
      </c>
      <c r="D441" s="83">
        <v>125</v>
      </c>
      <c r="E441" s="84">
        <v>493</v>
      </c>
    </row>
    <row r="442" spans="1:5">
      <c r="A442">
        <v>245</v>
      </c>
      <c r="B442">
        <v>4</v>
      </c>
      <c r="C442" s="54">
        <v>0.38888888890000001</v>
      </c>
      <c r="D442" s="83">
        <v>28</v>
      </c>
      <c r="E442" s="84">
        <v>72</v>
      </c>
    </row>
    <row r="443" spans="1:5">
      <c r="A443">
        <v>246</v>
      </c>
      <c r="B443">
        <v>1</v>
      </c>
      <c r="C443" s="54">
        <v>1.3157894700000001E-2</v>
      </c>
      <c r="D443" s="83">
        <v>1</v>
      </c>
      <c r="E443" s="84">
        <v>76</v>
      </c>
    </row>
    <row r="444" spans="1:5">
      <c r="A444">
        <v>246</v>
      </c>
      <c r="B444">
        <v>2</v>
      </c>
      <c r="C444" s="54">
        <v>8.4592144999999994E-2</v>
      </c>
      <c r="D444" s="83">
        <v>28</v>
      </c>
      <c r="E444" s="84">
        <v>331</v>
      </c>
    </row>
    <row r="445" spans="1:5">
      <c r="A445">
        <v>246</v>
      </c>
      <c r="B445">
        <v>3</v>
      </c>
      <c r="C445" s="54">
        <v>0.15925925930000001</v>
      </c>
      <c r="D445" s="83">
        <v>43</v>
      </c>
      <c r="E445" s="84">
        <v>270</v>
      </c>
    </row>
    <row r="446" spans="1:5">
      <c r="A446">
        <v>246</v>
      </c>
      <c r="B446">
        <v>4</v>
      </c>
      <c r="C446" s="54">
        <v>0.29166666670000002</v>
      </c>
      <c r="D446" s="83">
        <v>7</v>
      </c>
      <c r="E446" s="84">
        <v>24</v>
      </c>
    </row>
    <row r="447" spans="1:5">
      <c r="A447">
        <v>247</v>
      </c>
      <c r="B447">
        <v>1</v>
      </c>
      <c r="C447" s="54">
        <v>8.6660175300000003E-2</v>
      </c>
      <c r="D447" s="83">
        <v>89</v>
      </c>
      <c r="E447" s="84">
        <v>1027</v>
      </c>
    </row>
    <row r="448" spans="1:5">
      <c r="A448">
        <v>247</v>
      </c>
      <c r="B448">
        <v>2</v>
      </c>
      <c r="C448" s="54">
        <v>0.11991869920000001</v>
      </c>
      <c r="D448" s="83">
        <v>236</v>
      </c>
      <c r="E448" s="84">
        <v>1968</v>
      </c>
    </row>
    <row r="449" spans="1:5">
      <c r="A449">
        <v>247</v>
      </c>
      <c r="B449">
        <v>3</v>
      </c>
      <c r="C449" s="54">
        <v>0.2138939671</v>
      </c>
      <c r="D449" s="83">
        <v>234</v>
      </c>
      <c r="E449" s="84">
        <v>1094</v>
      </c>
    </row>
    <row r="450" spans="1:5">
      <c r="A450">
        <v>247</v>
      </c>
      <c r="B450">
        <v>4</v>
      </c>
      <c r="C450" s="54">
        <v>0.26548672569999998</v>
      </c>
      <c r="D450" s="83">
        <v>30</v>
      </c>
      <c r="E450" s="84">
        <v>113</v>
      </c>
    </row>
    <row r="451" spans="1:5">
      <c r="A451">
        <v>248</v>
      </c>
      <c r="B451">
        <v>1</v>
      </c>
      <c r="C451" s="54">
        <v>5.2238805999999999E-2</v>
      </c>
      <c r="D451" s="83">
        <v>7</v>
      </c>
      <c r="E451" s="84">
        <v>134</v>
      </c>
    </row>
    <row r="452" spans="1:5">
      <c r="A452">
        <v>248</v>
      </c>
      <c r="B452">
        <v>2</v>
      </c>
      <c r="C452" s="54">
        <v>0.18584070799999999</v>
      </c>
      <c r="D452" s="83">
        <v>210</v>
      </c>
      <c r="E452" s="84">
        <v>1130</v>
      </c>
    </row>
    <row r="453" spans="1:5">
      <c r="A453">
        <v>248</v>
      </c>
      <c r="B453">
        <v>3</v>
      </c>
      <c r="C453" s="54">
        <v>0.27952261309999998</v>
      </c>
      <c r="D453" s="83">
        <v>445</v>
      </c>
      <c r="E453" s="84">
        <v>1592</v>
      </c>
    </row>
    <row r="454" spans="1:5">
      <c r="A454">
        <v>248</v>
      </c>
      <c r="B454">
        <v>4</v>
      </c>
      <c r="C454" s="54">
        <v>0.35882352940000001</v>
      </c>
      <c r="D454" s="83">
        <v>61</v>
      </c>
      <c r="E454" s="84">
        <v>170</v>
      </c>
    </row>
    <row r="455" spans="1:5">
      <c r="A455">
        <v>249</v>
      </c>
      <c r="B455">
        <v>1</v>
      </c>
      <c r="C455" s="54">
        <v>6.4792176000000007E-2</v>
      </c>
      <c r="D455" s="83">
        <v>53</v>
      </c>
      <c r="E455" s="84">
        <v>818</v>
      </c>
    </row>
    <row r="456" spans="1:5">
      <c r="A456">
        <v>249</v>
      </c>
      <c r="B456">
        <v>2</v>
      </c>
      <c r="C456" s="54">
        <v>0.1080258653</v>
      </c>
      <c r="D456" s="83">
        <v>284</v>
      </c>
      <c r="E456" s="84">
        <v>2629</v>
      </c>
    </row>
    <row r="457" spans="1:5">
      <c r="A457">
        <v>249</v>
      </c>
      <c r="B457">
        <v>3</v>
      </c>
      <c r="C457" s="54">
        <v>0.1853257432</v>
      </c>
      <c r="D457" s="83">
        <v>293</v>
      </c>
      <c r="E457" s="84">
        <v>1581</v>
      </c>
    </row>
    <row r="458" spans="1:5">
      <c r="A458">
        <v>249</v>
      </c>
      <c r="B458">
        <v>4</v>
      </c>
      <c r="C458" s="54">
        <v>0.33333333329999998</v>
      </c>
      <c r="D458" s="83">
        <v>20</v>
      </c>
      <c r="E458" s="84">
        <v>60</v>
      </c>
    </row>
    <row r="459" spans="1:5">
      <c r="A459">
        <v>251</v>
      </c>
      <c r="B459">
        <v>1</v>
      </c>
      <c r="C459" s="54">
        <v>8.7962963000000005E-2</v>
      </c>
      <c r="D459" s="83">
        <v>38</v>
      </c>
      <c r="E459" s="84">
        <v>432</v>
      </c>
    </row>
    <row r="460" spans="1:5">
      <c r="A460">
        <v>251</v>
      </c>
      <c r="B460">
        <v>2</v>
      </c>
      <c r="C460" s="54">
        <v>0.15755329009999999</v>
      </c>
      <c r="D460" s="83">
        <v>170</v>
      </c>
      <c r="E460" s="84">
        <v>1079</v>
      </c>
    </row>
    <row r="461" spans="1:5">
      <c r="A461">
        <v>251</v>
      </c>
      <c r="B461">
        <v>3</v>
      </c>
      <c r="C461" s="54">
        <v>0.26848249029999999</v>
      </c>
      <c r="D461" s="83">
        <v>138</v>
      </c>
      <c r="E461" s="84">
        <v>514</v>
      </c>
    </row>
    <row r="462" spans="1:5">
      <c r="A462">
        <v>251</v>
      </c>
      <c r="B462">
        <v>4</v>
      </c>
      <c r="C462" s="54">
        <v>0.33333333329999998</v>
      </c>
      <c r="D462" s="83">
        <v>6</v>
      </c>
      <c r="E462" s="84">
        <v>18</v>
      </c>
    </row>
    <row r="463" spans="1:5">
      <c r="A463">
        <v>252</v>
      </c>
      <c r="B463">
        <v>1</v>
      </c>
      <c r="C463" s="54">
        <v>0.112</v>
      </c>
      <c r="D463" s="83">
        <v>14</v>
      </c>
      <c r="E463" s="84">
        <v>125</v>
      </c>
    </row>
    <row r="464" spans="1:5">
      <c r="A464">
        <v>252</v>
      </c>
      <c r="B464">
        <v>2</v>
      </c>
      <c r="C464" s="54">
        <v>0.20158730159999999</v>
      </c>
      <c r="D464" s="83">
        <v>127</v>
      </c>
      <c r="E464" s="84">
        <v>630</v>
      </c>
    </row>
    <row r="465" spans="1:5">
      <c r="A465">
        <v>252</v>
      </c>
      <c r="B465">
        <v>3</v>
      </c>
      <c r="C465" s="54">
        <v>0.25686591279999998</v>
      </c>
      <c r="D465" s="83">
        <v>159</v>
      </c>
      <c r="E465" s="84">
        <v>619</v>
      </c>
    </row>
    <row r="466" spans="1:5">
      <c r="A466">
        <v>252</v>
      </c>
      <c r="B466">
        <v>4</v>
      </c>
      <c r="C466" s="54">
        <v>0.32432432430000002</v>
      </c>
      <c r="D466" s="83">
        <v>48</v>
      </c>
      <c r="E466" s="84">
        <v>148</v>
      </c>
    </row>
    <row r="467" spans="1:5">
      <c r="A467">
        <v>253</v>
      </c>
      <c r="B467">
        <v>1</v>
      </c>
      <c r="C467" s="54">
        <v>6.0606060599999997E-2</v>
      </c>
      <c r="D467" s="83">
        <v>18</v>
      </c>
      <c r="E467" s="84">
        <v>297</v>
      </c>
    </row>
    <row r="468" spans="1:5">
      <c r="A468">
        <v>253</v>
      </c>
      <c r="B468">
        <v>2</v>
      </c>
      <c r="C468" s="54">
        <v>0.15426251690000001</v>
      </c>
      <c r="D468" s="83">
        <v>228</v>
      </c>
      <c r="E468" s="84">
        <v>1478</v>
      </c>
    </row>
    <row r="469" spans="1:5">
      <c r="A469">
        <v>253</v>
      </c>
      <c r="B469">
        <v>3</v>
      </c>
      <c r="C469" s="54">
        <v>0.21382428940000001</v>
      </c>
      <c r="D469" s="83">
        <v>331</v>
      </c>
      <c r="E469" s="84">
        <v>1548</v>
      </c>
    </row>
    <row r="470" spans="1:5">
      <c r="A470">
        <v>253</v>
      </c>
      <c r="B470">
        <v>4</v>
      </c>
      <c r="C470" s="54">
        <v>0.33918128650000001</v>
      </c>
      <c r="D470" s="83">
        <v>58</v>
      </c>
      <c r="E470" s="84">
        <v>171</v>
      </c>
    </row>
    <row r="471" spans="1:5">
      <c r="A471">
        <v>254</v>
      </c>
      <c r="B471">
        <v>1</v>
      </c>
      <c r="C471" s="54">
        <v>0.1160365059</v>
      </c>
      <c r="D471" s="83">
        <v>178</v>
      </c>
      <c r="E471" s="84">
        <v>1534</v>
      </c>
    </row>
    <row r="472" spans="1:5">
      <c r="A472">
        <v>254</v>
      </c>
      <c r="B472">
        <v>2</v>
      </c>
      <c r="C472" s="54">
        <v>0.18644882269999999</v>
      </c>
      <c r="D472" s="83">
        <v>388</v>
      </c>
      <c r="E472" s="84">
        <v>2081</v>
      </c>
    </row>
    <row r="473" spans="1:5">
      <c r="A473">
        <v>254</v>
      </c>
      <c r="B473">
        <v>3</v>
      </c>
      <c r="C473" s="54">
        <v>0.22277777779999999</v>
      </c>
      <c r="D473" s="83">
        <v>401</v>
      </c>
      <c r="E473" s="84">
        <v>1800</v>
      </c>
    </row>
    <row r="474" spans="1:5">
      <c r="A474">
        <v>254</v>
      </c>
      <c r="B474">
        <v>4</v>
      </c>
      <c r="C474" s="54">
        <v>0.26229508200000001</v>
      </c>
      <c r="D474" s="83">
        <v>48</v>
      </c>
      <c r="E474" s="84">
        <v>183</v>
      </c>
    </row>
    <row r="475" spans="1:5">
      <c r="A475">
        <v>260</v>
      </c>
      <c r="B475">
        <v>1</v>
      </c>
      <c r="C475" s="54">
        <v>0.1025641026</v>
      </c>
      <c r="D475" s="83">
        <v>8</v>
      </c>
      <c r="E475" s="84">
        <v>78</v>
      </c>
    </row>
    <row r="476" spans="1:5">
      <c r="A476">
        <v>260</v>
      </c>
      <c r="B476">
        <v>2</v>
      </c>
      <c r="C476" s="54">
        <v>0.1223776224</v>
      </c>
      <c r="D476" s="83">
        <v>35</v>
      </c>
      <c r="E476" s="84">
        <v>286</v>
      </c>
    </row>
    <row r="477" spans="1:5">
      <c r="A477">
        <v>260</v>
      </c>
      <c r="B477">
        <v>3</v>
      </c>
      <c r="C477" s="54">
        <v>0.23788546260000001</v>
      </c>
      <c r="D477" s="83">
        <v>108</v>
      </c>
      <c r="E477" s="84">
        <v>454</v>
      </c>
    </row>
    <row r="478" spans="1:5">
      <c r="A478">
        <v>260</v>
      </c>
      <c r="B478">
        <v>4</v>
      </c>
      <c r="C478" s="54">
        <v>0.2476190476</v>
      </c>
      <c r="D478" s="83">
        <v>26</v>
      </c>
      <c r="E478" s="84">
        <v>105</v>
      </c>
    </row>
    <row r="479" spans="1:5">
      <c r="A479">
        <v>261</v>
      </c>
      <c r="B479">
        <v>1</v>
      </c>
      <c r="C479" s="54">
        <v>0.4</v>
      </c>
      <c r="D479" s="83">
        <v>2</v>
      </c>
      <c r="E479" s="84">
        <v>5</v>
      </c>
    </row>
    <row r="480" spans="1:5">
      <c r="A480">
        <v>261</v>
      </c>
      <c r="B480">
        <v>2</v>
      </c>
      <c r="C480" s="54">
        <v>0.1515151515</v>
      </c>
      <c r="D480" s="83">
        <v>5</v>
      </c>
      <c r="E480" s="84">
        <v>33</v>
      </c>
    </row>
    <row r="481" spans="1:5">
      <c r="A481">
        <v>261</v>
      </c>
      <c r="B481">
        <v>3</v>
      </c>
      <c r="C481" s="54">
        <v>0.17499999999999999</v>
      </c>
      <c r="D481" s="83">
        <v>7</v>
      </c>
      <c r="E481" s="84">
        <v>40</v>
      </c>
    </row>
    <row r="482" spans="1:5">
      <c r="A482">
        <v>261</v>
      </c>
      <c r="B482">
        <v>4</v>
      </c>
      <c r="C482" s="54">
        <v>0.22222222220000001</v>
      </c>
      <c r="D482" s="83">
        <v>2</v>
      </c>
      <c r="E482" s="84">
        <v>9</v>
      </c>
    </row>
    <row r="483" spans="1:5">
      <c r="A483">
        <v>262</v>
      </c>
      <c r="B483">
        <v>1</v>
      </c>
      <c r="C483" s="54">
        <v>5.5555555600000001E-2</v>
      </c>
      <c r="D483" s="83">
        <v>6</v>
      </c>
      <c r="E483" s="84">
        <v>108</v>
      </c>
    </row>
    <row r="484" spans="1:5">
      <c r="A484">
        <v>262</v>
      </c>
      <c r="B484">
        <v>2</v>
      </c>
      <c r="C484" s="54">
        <v>5.08474576E-2</v>
      </c>
      <c r="D484" s="83">
        <v>12</v>
      </c>
      <c r="E484" s="84">
        <v>236</v>
      </c>
    </row>
    <row r="485" spans="1:5">
      <c r="A485">
        <v>262</v>
      </c>
      <c r="B485">
        <v>3</v>
      </c>
      <c r="C485" s="54">
        <v>0.125</v>
      </c>
      <c r="D485" s="83">
        <v>21</v>
      </c>
      <c r="E485" s="84">
        <v>168</v>
      </c>
    </row>
    <row r="486" spans="1:5">
      <c r="A486">
        <v>262</v>
      </c>
      <c r="B486">
        <v>4</v>
      </c>
      <c r="C486" s="54">
        <v>0.35897435900000002</v>
      </c>
      <c r="D486" s="83">
        <v>14</v>
      </c>
      <c r="E486" s="84">
        <v>39</v>
      </c>
    </row>
    <row r="487" spans="1:5">
      <c r="A487">
        <v>263</v>
      </c>
      <c r="B487">
        <v>1</v>
      </c>
      <c r="C487" s="54">
        <v>0.04</v>
      </c>
      <c r="D487" s="83">
        <v>48</v>
      </c>
      <c r="E487" s="84">
        <v>1200</v>
      </c>
    </row>
    <row r="488" spans="1:5">
      <c r="A488">
        <v>263</v>
      </c>
      <c r="B488">
        <v>2</v>
      </c>
      <c r="C488" s="54">
        <v>6.2079668900000003E-2</v>
      </c>
      <c r="D488" s="83">
        <v>120</v>
      </c>
      <c r="E488" s="84">
        <v>1933</v>
      </c>
    </row>
    <row r="489" spans="1:5">
      <c r="A489">
        <v>263</v>
      </c>
      <c r="B489">
        <v>3</v>
      </c>
      <c r="C489" s="54">
        <v>9.3000958800000005E-2</v>
      </c>
      <c r="D489" s="83">
        <v>97</v>
      </c>
      <c r="E489" s="84">
        <v>1043</v>
      </c>
    </row>
    <row r="490" spans="1:5">
      <c r="A490">
        <v>263</v>
      </c>
      <c r="B490">
        <v>4</v>
      </c>
      <c r="C490" s="54">
        <v>0.24</v>
      </c>
      <c r="D490" s="83">
        <v>18</v>
      </c>
      <c r="E490" s="84">
        <v>75</v>
      </c>
    </row>
    <row r="491" spans="1:5">
      <c r="A491">
        <v>264</v>
      </c>
      <c r="B491">
        <v>1</v>
      </c>
      <c r="C491" s="54">
        <v>0.21428571430000001</v>
      </c>
      <c r="D491" s="83">
        <v>6</v>
      </c>
      <c r="E491" s="84">
        <v>28</v>
      </c>
    </row>
    <row r="492" spans="1:5">
      <c r="A492">
        <v>264</v>
      </c>
      <c r="B492">
        <v>2</v>
      </c>
      <c r="C492" s="54">
        <v>0.17021276599999999</v>
      </c>
      <c r="D492" s="83">
        <v>8</v>
      </c>
      <c r="E492" s="84">
        <v>47</v>
      </c>
    </row>
    <row r="493" spans="1:5">
      <c r="A493">
        <v>264</v>
      </c>
      <c r="B493">
        <v>3</v>
      </c>
      <c r="C493" s="54">
        <v>0.35064935060000002</v>
      </c>
      <c r="D493" s="83">
        <v>27</v>
      </c>
      <c r="E493" s="84">
        <v>77</v>
      </c>
    </row>
    <row r="494" spans="1:5">
      <c r="A494">
        <v>264</v>
      </c>
      <c r="B494">
        <v>4</v>
      </c>
      <c r="C494" s="54">
        <v>0.36363636360000001</v>
      </c>
      <c r="D494" s="83">
        <v>12</v>
      </c>
      <c r="E494" s="84">
        <v>33</v>
      </c>
    </row>
    <row r="495" spans="1:5">
      <c r="A495">
        <v>279</v>
      </c>
      <c r="B495">
        <v>1</v>
      </c>
      <c r="C495" s="54">
        <v>0.37037037039999998</v>
      </c>
      <c r="D495" s="83">
        <v>10</v>
      </c>
      <c r="E495" s="84">
        <v>27</v>
      </c>
    </row>
    <row r="496" spans="1:5">
      <c r="A496">
        <v>279</v>
      </c>
      <c r="B496">
        <v>2</v>
      </c>
      <c r="C496" s="54">
        <v>0.299734748</v>
      </c>
      <c r="D496" s="83">
        <v>113</v>
      </c>
      <c r="E496" s="84">
        <v>377</v>
      </c>
    </row>
    <row r="497" spans="1:5">
      <c r="A497">
        <v>279</v>
      </c>
      <c r="B497">
        <v>3</v>
      </c>
      <c r="C497" s="54">
        <v>0.36673346690000003</v>
      </c>
      <c r="D497" s="83">
        <v>366</v>
      </c>
      <c r="E497" s="84">
        <v>998</v>
      </c>
    </row>
    <row r="498" spans="1:5">
      <c r="A498">
        <v>279</v>
      </c>
      <c r="B498">
        <v>4</v>
      </c>
      <c r="C498" s="54">
        <v>0.35609756100000001</v>
      </c>
      <c r="D498" s="83">
        <v>73</v>
      </c>
      <c r="E498" s="84">
        <v>205</v>
      </c>
    </row>
    <row r="499" spans="1:5">
      <c r="A499">
        <v>280</v>
      </c>
      <c r="B499">
        <v>1</v>
      </c>
      <c r="C499" s="54">
        <v>0.125</v>
      </c>
      <c r="D499" s="83">
        <v>2</v>
      </c>
      <c r="E499" s="84">
        <v>16</v>
      </c>
    </row>
    <row r="500" spans="1:5">
      <c r="A500">
        <v>280</v>
      </c>
      <c r="B500">
        <v>2</v>
      </c>
      <c r="C500" s="54">
        <v>0.25903614460000002</v>
      </c>
      <c r="D500" s="83">
        <v>43</v>
      </c>
      <c r="E500" s="84">
        <v>166</v>
      </c>
    </row>
    <row r="501" spans="1:5">
      <c r="A501">
        <v>280</v>
      </c>
      <c r="B501">
        <v>3</v>
      </c>
      <c r="C501" s="54">
        <v>0.30952380950000002</v>
      </c>
      <c r="D501" s="83">
        <v>195</v>
      </c>
      <c r="E501" s="84">
        <v>630</v>
      </c>
    </row>
    <row r="502" spans="1:5">
      <c r="A502">
        <v>280</v>
      </c>
      <c r="B502">
        <v>4</v>
      </c>
      <c r="C502" s="54">
        <v>0.29012345680000001</v>
      </c>
      <c r="D502" s="83">
        <v>47</v>
      </c>
      <c r="E502" s="84">
        <v>162</v>
      </c>
    </row>
    <row r="503" spans="1:5">
      <c r="A503">
        <v>281</v>
      </c>
      <c r="B503">
        <v>1</v>
      </c>
      <c r="C503" s="54">
        <v>0.2666666667</v>
      </c>
      <c r="D503" s="83">
        <v>4</v>
      </c>
      <c r="E503" s="84">
        <v>15</v>
      </c>
    </row>
    <row r="504" spans="1:5">
      <c r="A504">
        <v>281</v>
      </c>
      <c r="B504">
        <v>2</v>
      </c>
      <c r="C504" s="54">
        <v>0.22988505749999999</v>
      </c>
      <c r="D504" s="83">
        <v>60</v>
      </c>
      <c r="E504" s="84">
        <v>261</v>
      </c>
    </row>
    <row r="505" spans="1:5">
      <c r="A505">
        <v>281</v>
      </c>
      <c r="B505">
        <v>3</v>
      </c>
      <c r="C505" s="54">
        <v>0.2794759825</v>
      </c>
      <c r="D505" s="83">
        <v>192</v>
      </c>
      <c r="E505" s="84">
        <v>687</v>
      </c>
    </row>
    <row r="506" spans="1:5">
      <c r="A506">
        <v>281</v>
      </c>
      <c r="B506">
        <v>4</v>
      </c>
      <c r="C506" s="54">
        <v>0.28671328670000001</v>
      </c>
      <c r="D506" s="83">
        <v>41</v>
      </c>
      <c r="E506" s="84">
        <v>143</v>
      </c>
    </row>
    <row r="507" spans="1:5">
      <c r="A507">
        <v>282</v>
      </c>
      <c r="B507">
        <v>1</v>
      </c>
      <c r="C507" s="54">
        <v>9.8915989199999999E-2</v>
      </c>
      <c r="D507" s="83">
        <v>73</v>
      </c>
      <c r="E507" s="84">
        <v>738</v>
      </c>
    </row>
    <row r="508" spans="1:5">
      <c r="A508">
        <v>282</v>
      </c>
      <c r="B508">
        <v>2</v>
      </c>
      <c r="C508" s="54">
        <v>0.18188945510000001</v>
      </c>
      <c r="D508" s="83">
        <v>464</v>
      </c>
      <c r="E508" s="84">
        <v>2551</v>
      </c>
    </row>
    <row r="509" spans="1:5">
      <c r="A509">
        <v>282</v>
      </c>
      <c r="B509">
        <v>3</v>
      </c>
      <c r="C509" s="54">
        <v>0.23364485979999999</v>
      </c>
      <c r="D509" s="83">
        <v>350</v>
      </c>
      <c r="E509" s="84">
        <v>1498</v>
      </c>
    </row>
    <row r="510" spans="1:5">
      <c r="A510">
        <v>282</v>
      </c>
      <c r="B510">
        <v>4</v>
      </c>
      <c r="C510" s="54">
        <v>0.31333333330000002</v>
      </c>
      <c r="D510" s="83">
        <v>47</v>
      </c>
      <c r="E510" s="84">
        <v>150</v>
      </c>
    </row>
    <row r="511" spans="1:5">
      <c r="A511">
        <v>283</v>
      </c>
      <c r="B511">
        <v>1</v>
      </c>
      <c r="C511" s="54">
        <v>8.6419753099999996E-2</v>
      </c>
      <c r="D511" s="83">
        <v>7</v>
      </c>
      <c r="E511" s="84">
        <v>81</v>
      </c>
    </row>
    <row r="512" spans="1:5">
      <c r="A512">
        <v>283</v>
      </c>
      <c r="B512">
        <v>2</v>
      </c>
      <c r="C512" s="54">
        <v>0.18624641829999999</v>
      </c>
      <c r="D512" s="83">
        <v>65</v>
      </c>
      <c r="E512" s="84">
        <v>349</v>
      </c>
    </row>
    <row r="513" spans="1:5">
      <c r="A513">
        <v>283</v>
      </c>
      <c r="B513">
        <v>3</v>
      </c>
      <c r="C513" s="54">
        <v>0.32627118640000002</v>
      </c>
      <c r="D513" s="83">
        <v>231</v>
      </c>
      <c r="E513" s="84">
        <v>708</v>
      </c>
    </row>
    <row r="514" spans="1:5">
      <c r="A514">
        <v>283</v>
      </c>
      <c r="B514">
        <v>4</v>
      </c>
      <c r="C514" s="54">
        <v>0.35714285709999999</v>
      </c>
      <c r="D514" s="83">
        <v>40</v>
      </c>
      <c r="E514" s="84">
        <v>112</v>
      </c>
    </row>
    <row r="515" spans="1:5">
      <c r="A515">
        <v>284</v>
      </c>
      <c r="B515">
        <v>1</v>
      </c>
      <c r="C515" s="54">
        <v>6.5217391299999997E-2</v>
      </c>
      <c r="D515" s="83">
        <v>18</v>
      </c>
      <c r="E515" s="84">
        <v>276</v>
      </c>
    </row>
    <row r="516" spans="1:5">
      <c r="A516">
        <v>284</v>
      </c>
      <c r="B516">
        <v>2</v>
      </c>
      <c r="C516" s="54">
        <v>0.1046373365</v>
      </c>
      <c r="D516" s="83">
        <v>88</v>
      </c>
      <c r="E516" s="84">
        <v>841</v>
      </c>
    </row>
    <row r="517" spans="1:5">
      <c r="A517">
        <v>284</v>
      </c>
      <c r="B517">
        <v>3</v>
      </c>
      <c r="C517" s="54">
        <v>0.21037868160000001</v>
      </c>
      <c r="D517" s="83">
        <v>150</v>
      </c>
      <c r="E517" s="84">
        <v>713</v>
      </c>
    </row>
    <row r="518" spans="1:5">
      <c r="A518">
        <v>284</v>
      </c>
      <c r="B518">
        <v>4</v>
      </c>
      <c r="C518" s="54">
        <v>0.28571428570000001</v>
      </c>
      <c r="D518" s="83">
        <v>18</v>
      </c>
      <c r="E518" s="84">
        <v>63</v>
      </c>
    </row>
    <row r="519" spans="1:5">
      <c r="A519">
        <v>301</v>
      </c>
      <c r="B519">
        <v>1</v>
      </c>
      <c r="C519" s="54">
        <v>5.0952775499999998E-2</v>
      </c>
      <c r="D519" s="83">
        <v>123</v>
      </c>
      <c r="E519" s="84">
        <v>2414</v>
      </c>
    </row>
    <row r="520" spans="1:5">
      <c r="A520">
        <v>301</v>
      </c>
      <c r="B520">
        <v>2</v>
      </c>
      <c r="C520" s="54">
        <v>6.3234602700000003E-2</v>
      </c>
      <c r="D520" s="83">
        <v>269</v>
      </c>
      <c r="E520" s="84">
        <v>4254</v>
      </c>
    </row>
    <row r="521" spans="1:5">
      <c r="A521">
        <v>301</v>
      </c>
      <c r="B521">
        <v>3</v>
      </c>
      <c r="C521" s="54">
        <v>0.1101417666</v>
      </c>
      <c r="D521" s="83">
        <v>101</v>
      </c>
      <c r="E521" s="84">
        <v>917</v>
      </c>
    </row>
    <row r="522" spans="1:5">
      <c r="A522">
        <v>301</v>
      </c>
      <c r="B522">
        <v>4</v>
      </c>
      <c r="C522" s="54">
        <v>0.2619047619</v>
      </c>
      <c r="D522" s="83">
        <v>22</v>
      </c>
      <c r="E522" s="84">
        <v>84</v>
      </c>
    </row>
    <row r="523" spans="1:5">
      <c r="A523">
        <v>302</v>
      </c>
      <c r="B523">
        <v>1</v>
      </c>
      <c r="C523" s="54">
        <v>3.3095723000000001E-2</v>
      </c>
      <c r="D523" s="83">
        <v>130</v>
      </c>
      <c r="E523" s="84">
        <v>3928</v>
      </c>
    </row>
    <row r="524" spans="1:5">
      <c r="A524">
        <v>302</v>
      </c>
      <c r="B524">
        <v>2</v>
      </c>
      <c r="C524" s="54">
        <v>4.3157132500000001E-2</v>
      </c>
      <c r="D524" s="83">
        <v>298</v>
      </c>
      <c r="E524" s="84">
        <v>6905</v>
      </c>
    </row>
    <row r="525" spans="1:5">
      <c r="A525">
        <v>302</v>
      </c>
      <c r="B525">
        <v>3</v>
      </c>
      <c r="C525" s="54">
        <v>8.2061068700000003E-2</v>
      </c>
      <c r="D525" s="83">
        <v>86</v>
      </c>
      <c r="E525" s="84">
        <v>1048</v>
      </c>
    </row>
    <row r="526" spans="1:5">
      <c r="A526">
        <v>302</v>
      </c>
      <c r="B526">
        <v>4</v>
      </c>
      <c r="C526" s="54">
        <v>0.23529411759999999</v>
      </c>
      <c r="D526" s="83">
        <v>8</v>
      </c>
      <c r="E526" s="84">
        <v>34</v>
      </c>
    </row>
    <row r="527" spans="1:5">
      <c r="A527">
        <v>303</v>
      </c>
      <c r="B527">
        <v>1</v>
      </c>
      <c r="C527" s="54">
        <v>2.2388059700000001E-2</v>
      </c>
      <c r="D527" s="83">
        <v>3</v>
      </c>
      <c r="E527" s="84">
        <v>134</v>
      </c>
    </row>
    <row r="528" spans="1:5">
      <c r="A528">
        <v>303</v>
      </c>
      <c r="B528">
        <v>2</v>
      </c>
      <c r="C528" s="54">
        <v>4.9079754599999997E-2</v>
      </c>
      <c r="D528" s="83">
        <v>8</v>
      </c>
      <c r="E528" s="84">
        <v>163</v>
      </c>
    </row>
    <row r="529" spans="1:5">
      <c r="A529">
        <v>303</v>
      </c>
      <c r="B529">
        <v>3</v>
      </c>
      <c r="C529" s="54">
        <v>0.16666666669999999</v>
      </c>
      <c r="D529" s="83">
        <v>13</v>
      </c>
      <c r="E529" s="84">
        <v>78</v>
      </c>
    </row>
    <row r="530" spans="1:5">
      <c r="A530">
        <v>303</v>
      </c>
      <c r="B530">
        <v>4</v>
      </c>
      <c r="C530" s="54">
        <v>0.11111111110000001</v>
      </c>
      <c r="D530" s="83">
        <v>2</v>
      </c>
      <c r="E530" s="84">
        <v>18</v>
      </c>
    </row>
    <row r="531" spans="1:5">
      <c r="A531">
        <v>304</v>
      </c>
      <c r="B531">
        <v>1</v>
      </c>
      <c r="C531" s="54">
        <v>5.2631578900000003E-2</v>
      </c>
      <c r="D531" s="83">
        <v>78</v>
      </c>
      <c r="E531" s="84">
        <v>1482</v>
      </c>
    </row>
    <row r="532" spans="1:5">
      <c r="A532">
        <v>304</v>
      </c>
      <c r="B532">
        <v>2</v>
      </c>
      <c r="C532" s="54">
        <v>6.9569120299999995E-2</v>
      </c>
      <c r="D532" s="83">
        <v>155</v>
      </c>
      <c r="E532" s="84">
        <v>2228</v>
      </c>
    </row>
    <row r="533" spans="1:5">
      <c r="A533">
        <v>304</v>
      </c>
      <c r="B533">
        <v>3</v>
      </c>
      <c r="C533" s="54">
        <v>0.1206395349</v>
      </c>
      <c r="D533" s="83">
        <v>83</v>
      </c>
      <c r="E533" s="84">
        <v>688</v>
      </c>
    </row>
    <row r="534" spans="1:5">
      <c r="A534">
        <v>304</v>
      </c>
      <c r="B534">
        <v>4</v>
      </c>
      <c r="C534" s="54">
        <v>0.2790697674</v>
      </c>
      <c r="D534" s="83">
        <v>12</v>
      </c>
      <c r="E534" s="84">
        <v>43</v>
      </c>
    </row>
    <row r="535" spans="1:5">
      <c r="A535">
        <v>305</v>
      </c>
      <c r="B535">
        <v>1</v>
      </c>
      <c r="C535" s="54">
        <v>0.1176470588</v>
      </c>
      <c r="D535" s="83">
        <v>4</v>
      </c>
      <c r="E535" s="84">
        <v>34</v>
      </c>
    </row>
    <row r="536" spans="1:5">
      <c r="A536">
        <v>305</v>
      </c>
      <c r="B536">
        <v>2</v>
      </c>
      <c r="C536" s="54">
        <v>0.17241379309999999</v>
      </c>
      <c r="D536" s="83">
        <v>40</v>
      </c>
      <c r="E536" s="84">
        <v>232</v>
      </c>
    </row>
    <row r="537" spans="1:5">
      <c r="A537">
        <v>305</v>
      </c>
      <c r="B537">
        <v>3</v>
      </c>
      <c r="C537" s="54">
        <v>0.25454545449999999</v>
      </c>
      <c r="D537" s="83">
        <v>98</v>
      </c>
      <c r="E537" s="84">
        <v>385</v>
      </c>
    </row>
    <row r="538" spans="1:5">
      <c r="A538">
        <v>305</v>
      </c>
      <c r="B538">
        <v>4</v>
      </c>
      <c r="C538" s="54">
        <v>0.26041666670000002</v>
      </c>
      <c r="D538" s="83">
        <v>25</v>
      </c>
      <c r="E538" s="84">
        <v>96</v>
      </c>
    </row>
    <row r="539" spans="1:5">
      <c r="A539">
        <v>308</v>
      </c>
      <c r="B539">
        <v>1</v>
      </c>
      <c r="C539" s="54">
        <v>6.1333333300000001E-2</v>
      </c>
      <c r="D539" s="83">
        <v>23</v>
      </c>
      <c r="E539" s="84">
        <v>375</v>
      </c>
    </row>
    <row r="540" spans="1:5">
      <c r="A540">
        <v>308</v>
      </c>
      <c r="B540">
        <v>2</v>
      </c>
      <c r="C540" s="54">
        <v>9.2541436500000004E-2</v>
      </c>
      <c r="D540" s="83">
        <v>134</v>
      </c>
      <c r="E540" s="84">
        <v>1448</v>
      </c>
    </row>
    <row r="541" spans="1:5">
      <c r="A541">
        <v>308</v>
      </c>
      <c r="B541">
        <v>3</v>
      </c>
      <c r="C541" s="54">
        <v>0.1462522852</v>
      </c>
      <c r="D541" s="83">
        <v>160</v>
      </c>
      <c r="E541" s="84">
        <v>1094</v>
      </c>
    </row>
    <row r="542" spans="1:5">
      <c r="A542">
        <v>308</v>
      </c>
      <c r="B542">
        <v>4</v>
      </c>
      <c r="C542" s="54">
        <v>0.18300653589999999</v>
      </c>
      <c r="D542" s="83">
        <v>28</v>
      </c>
      <c r="E542" s="84">
        <v>153</v>
      </c>
    </row>
    <row r="543" spans="1:5">
      <c r="A543">
        <v>309</v>
      </c>
      <c r="B543">
        <v>1</v>
      </c>
      <c r="C543" s="54">
        <v>6.4102564099999995E-2</v>
      </c>
      <c r="D543" s="83">
        <v>10</v>
      </c>
      <c r="E543" s="84">
        <v>156</v>
      </c>
    </row>
    <row r="544" spans="1:5">
      <c r="A544">
        <v>309</v>
      </c>
      <c r="B544">
        <v>2</v>
      </c>
      <c r="C544" s="54">
        <v>9.7368421100000005E-2</v>
      </c>
      <c r="D544" s="83">
        <v>37</v>
      </c>
      <c r="E544" s="84">
        <v>380</v>
      </c>
    </row>
    <row r="545" spans="1:5">
      <c r="A545">
        <v>309</v>
      </c>
      <c r="B545">
        <v>3</v>
      </c>
      <c r="C545" s="54">
        <v>0.17670682730000001</v>
      </c>
      <c r="D545" s="83">
        <v>44</v>
      </c>
      <c r="E545" s="84">
        <v>249</v>
      </c>
    </row>
    <row r="546" spans="1:5">
      <c r="A546">
        <v>309</v>
      </c>
      <c r="B546">
        <v>4</v>
      </c>
      <c r="C546" s="54">
        <v>0.24489795919999999</v>
      </c>
      <c r="D546" s="83">
        <v>12</v>
      </c>
      <c r="E546" s="84">
        <v>49</v>
      </c>
    </row>
    <row r="547" spans="1:5">
      <c r="A547">
        <v>310</v>
      </c>
      <c r="B547">
        <v>1</v>
      </c>
      <c r="C547" s="54">
        <v>3.4180543399999999E-2</v>
      </c>
      <c r="D547" s="83">
        <v>39</v>
      </c>
      <c r="E547" s="84">
        <v>1141</v>
      </c>
    </row>
    <row r="548" spans="1:5">
      <c r="A548">
        <v>310</v>
      </c>
      <c r="B548">
        <v>2</v>
      </c>
      <c r="C548" s="54">
        <v>5.9803921599999997E-2</v>
      </c>
      <c r="D548" s="83">
        <v>61</v>
      </c>
      <c r="E548" s="84">
        <v>1020</v>
      </c>
    </row>
    <row r="549" spans="1:5">
      <c r="A549">
        <v>310</v>
      </c>
      <c r="B549">
        <v>3</v>
      </c>
      <c r="C549" s="54">
        <v>0.1511335013</v>
      </c>
      <c r="D549" s="83">
        <v>60</v>
      </c>
      <c r="E549" s="84">
        <v>397</v>
      </c>
    </row>
    <row r="550" spans="1:5">
      <c r="A550">
        <v>310</v>
      </c>
      <c r="B550">
        <v>4</v>
      </c>
      <c r="C550" s="54">
        <v>0.42857142860000003</v>
      </c>
      <c r="D550" s="83">
        <v>9</v>
      </c>
      <c r="E550" s="84">
        <v>21</v>
      </c>
    </row>
    <row r="551" spans="1:5">
      <c r="A551">
        <v>312</v>
      </c>
      <c r="B551">
        <v>1</v>
      </c>
      <c r="C551" s="54">
        <v>0.1025641026</v>
      </c>
      <c r="D551" s="83">
        <v>4</v>
      </c>
      <c r="E551" s="84">
        <v>39</v>
      </c>
    </row>
    <row r="552" spans="1:5">
      <c r="A552">
        <v>312</v>
      </c>
      <c r="B552">
        <v>2</v>
      </c>
      <c r="C552" s="54">
        <v>0.115942029</v>
      </c>
      <c r="D552" s="83">
        <v>8</v>
      </c>
      <c r="E552" s="84">
        <v>69</v>
      </c>
    </row>
    <row r="553" spans="1:5">
      <c r="A553">
        <v>312</v>
      </c>
      <c r="B553">
        <v>3</v>
      </c>
      <c r="C553" s="54">
        <v>0.1617647059</v>
      </c>
      <c r="D553" s="83">
        <v>11</v>
      </c>
      <c r="E553" s="84">
        <v>68</v>
      </c>
    </row>
    <row r="554" spans="1:5">
      <c r="A554">
        <v>312</v>
      </c>
      <c r="B554">
        <v>4</v>
      </c>
      <c r="C554" s="54">
        <v>0.31578947369999999</v>
      </c>
      <c r="D554" s="83">
        <v>6</v>
      </c>
      <c r="E554" s="84">
        <v>19</v>
      </c>
    </row>
    <row r="555" spans="1:5">
      <c r="A555">
        <v>313</v>
      </c>
      <c r="B555">
        <v>1</v>
      </c>
      <c r="C555" s="54">
        <v>7.05433746E-2</v>
      </c>
      <c r="D555" s="83">
        <v>74</v>
      </c>
      <c r="E555" s="84">
        <v>1049</v>
      </c>
    </row>
    <row r="556" spans="1:5">
      <c r="A556">
        <v>313</v>
      </c>
      <c r="B556">
        <v>2</v>
      </c>
      <c r="C556" s="54">
        <v>9.7056981799999997E-2</v>
      </c>
      <c r="D556" s="83">
        <v>155</v>
      </c>
      <c r="E556" s="84">
        <v>1597</v>
      </c>
    </row>
    <row r="557" spans="1:5">
      <c r="A557">
        <v>313</v>
      </c>
      <c r="B557">
        <v>3</v>
      </c>
      <c r="C557" s="54">
        <v>0.15116279069999999</v>
      </c>
      <c r="D557" s="83">
        <v>78</v>
      </c>
      <c r="E557" s="84">
        <v>516</v>
      </c>
    </row>
    <row r="558" spans="1:5">
      <c r="A558">
        <v>313</v>
      </c>
      <c r="B558">
        <v>4</v>
      </c>
      <c r="C558" s="54">
        <v>0.2340425532</v>
      </c>
      <c r="D558" s="83">
        <v>22</v>
      </c>
      <c r="E558" s="84">
        <v>94</v>
      </c>
    </row>
    <row r="559" spans="1:5">
      <c r="A559">
        <v>314</v>
      </c>
      <c r="B559">
        <v>1</v>
      </c>
      <c r="C559" s="54">
        <v>5.9829059800000001E-2</v>
      </c>
      <c r="D559" s="83">
        <v>7</v>
      </c>
      <c r="E559" s="84">
        <v>117</v>
      </c>
    </row>
    <row r="560" spans="1:5">
      <c r="A560">
        <v>314</v>
      </c>
      <c r="B560">
        <v>2</v>
      </c>
      <c r="C560" s="54">
        <v>9.0252707599999996E-2</v>
      </c>
      <c r="D560" s="83">
        <v>50</v>
      </c>
      <c r="E560" s="84">
        <v>554</v>
      </c>
    </row>
    <row r="561" spans="1:5">
      <c r="A561">
        <v>314</v>
      </c>
      <c r="B561">
        <v>3</v>
      </c>
      <c r="C561" s="54">
        <v>0.10814814809999999</v>
      </c>
      <c r="D561" s="83">
        <v>73</v>
      </c>
      <c r="E561" s="84">
        <v>675</v>
      </c>
    </row>
    <row r="562" spans="1:5">
      <c r="A562">
        <v>314</v>
      </c>
      <c r="B562">
        <v>4</v>
      </c>
      <c r="C562" s="54">
        <v>0.24778761060000001</v>
      </c>
      <c r="D562" s="83">
        <v>28</v>
      </c>
      <c r="E562" s="84">
        <v>113</v>
      </c>
    </row>
    <row r="563" spans="1:5">
      <c r="A563">
        <v>315</v>
      </c>
      <c r="B563">
        <v>1</v>
      </c>
      <c r="C563" s="54">
        <v>1.9565217400000001E-2</v>
      </c>
      <c r="D563" s="83">
        <v>9</v>
      </c>
      <c r="E563" s="84">
        <v>460</v>
      </c>
    </row>
    <row r="564" spans="1:5">
      <c r="A564">
        <v>315</v>
      </c>
      <c r="B564">
        <v>2</v>
      </c>
      <c r="C564" s="54">
        <v>3.7689672100000002E-2</v>
      </c>
      <c r="D564" s="83">
        <v>77</v>
      </c>
      <c r="E564" s="84">
        <v>2043</v>
      </c>
    </row>
    <row r="565" spans="1:5">
      <c r="A565">
        <v>315</v>
      </c>
      <c r="B565">
        <v>3</v>
      </c>
      <c r="C565" s="54">
        <v>9.3167701899999997E-2</v>
      </c>
      <c r="D565" s="83">
        <v>30</v>
      </c>
      <c r="E565" s="84">
        <v>322</v>
      </c>
    </row>
    <row r="566" spans="1:5">
      <c r="A566">
        <v>315</v>
      </c>
      <c r="B566">
        <v>4</v>
      </c>
      <c r="C566" s="54">
        <v>0.31707317070000002</v>
      </c>
      <c r="D566" s="83">
        <v>13</v>
      </c>
      <c r="E566" s="84">
        <v>41</v>
      </c>
    </row>
    <row r="567" spans="1:5">
      <c r="A567">
        <v>316</v>
      </c>
      <c r="B567">
        <v>1</v>
      </c>
      <c r="C567" s="54">
        <v>1.9607843100000001E-2</v>
      </c>
      <c r="D567" s="83">
        <v>5</v>
      </c>
      <c r="E567" s="84">
        <v>255</v>
      </c>
    </row>
    <row r="568" spans="1:5">
      <c r="A568">
        <v>316</v>
      </c>
      <c r="B568">
        <v>2</v>
      </c>
      <c r="C568" s="54">
        <v>7.6530612200000001E-2</v>
      </c>
      <c r="D568" s="83">
        <v>15</v>
      </c>
      <c r="E568" s="84">
        <v>196</v>
      </c>
    </row>
    <row r="569" spans="1:5">
      <c r="A569">
        <v>316</v>
      </c>
      <c r="B569">
        <v>3</v>
      </c>
      <c r="C569" s="54">
        <v>0.1451612903</v>
      </c>
      <c r="D569" s="83">
        <v>9</v>
      </c>
      <c r="E569" s="84">
        <v>62</v>
      </c>
    </row>
    <row r="570" spans="1:5">
      <c r="A570">
        <v>316</v>
      </c>
      <c r="B570">
        <v>4</v>
      </c>
      <c r="C570" s="54">
        <v>0</v>
      </c>
      <c r="D570" s="83">
        <v>0</v>
      </c>
      <c r="E570" s="84">
        <v>2</v>
      </c>
    </row>
    <row r="571" spans="1:5">
      <c r="A571">
        <v>317</v>
      </c>
      <c r="B571">
        <v>1</v>
      </c>
      <c r="C571" s="54">
        <v>6.1538461500000002E-2</v>
      </c>
      <c r="D571" s="83">
        <v>16</v>
      </c>
      <c r="E571" s="84">
        <v>260</v>
      </c>
    </row>
    <row r="572" spans="1:5">
      <c r="A572">
        <v>317</v>
      </c>
      <c r="B572">
        <v>2</v>
      </c>
      <c r="C572" s="54">
        <v>0.1096774194</v>
      </c>
      <c r="D572" s="83">
        <v>34</v>
      </c>
      <c r="E572" s="84">
        <v>310</v>
      </c>
    </row>
    <row r="573" spans="1:5">
      <c r="A573">
        <v>317</v>
      </c>
      <c r="B573">
        <v>3</v>
      </c>
      <c r="C573" s="54">
        <v>0.19248826290000001</v>
      </c>
      <c r="D573" s="83">
        <v>41</v>
      </c>
      <c r="E573" s="84">
        <v>213</v>
      </c>
    </row>
    <row r="574" spans="1:5">
      <c r="A574">
        <v>317</v>
      </c>
      <c r="B574">
        <v>4</v>
      </c>
      <c r="C574" s="54">
        <v>0.18181818180000001</v>
      </c>
      <c r="D574" s="83">
        <v>8</v>
      </c>
      <c r="E574" s="84">
        <v>44</v>
      </c>
    </row>
    <row r="575" spans="1:5">
      <c r="A575">
        <v>320</v>
      </c>
      <c r="B575">
        <v>1</v>
      </c>
      <c r="C575" s="54">
        <v>2.5000000000000001E-2</v>
      </c>
      <c r="D575" s="83">
        <v>3</v>
      </c>
      <c r="E575" s="84">
        <v>120</v>
      </c>
    </row>
    <row r="576" spans="1:5">
      <c r="A576">
        <v>320</v>
      </c>
      <c r="B576">
        <v>2</v>
      </c>
      <c r="C576" s="54">
        <v>8.1570997000000006E-2</v>
      </c>
      <c r="D576" s="83">
        <v>27</v>
      </c>
      <c r="E576" s="84">
        <v>331</v>
      </c>
    </row>
    <row r="577" spans="1:5">
      <c r="A577">
        <v>320</v>
      </c>
      <c r="B577">
        <v>3</v>
      </c>
      <c r="C577" s="54">
        <v>0.21393034829999999</v>
      </c>
      <c r="D577" s="83">
        <v>43</v>
      </c>
      <c r="E577" s="84">
        <v>201</v>
      </c>
    </row>
    <row r="578" spans="1:5">
      <c r="A578">
        <v>320</v>
      </c>
      <c r="B578">
        <v>4</v>
      </c>
      <c r="C578" s="54">
        <v>0.1891891892</v>
      </c>
      <c r="D578" s="83">
        <v>7</v>
      </c>
      <c r="E578" s="84">
        <v>37</v>
      </c>
    </row>
    <row r="579" spans="1:5">
      <c r="A579">
        <v>321</v>
      </c>
      <c r="B579">
        <v>1</v>
      </c>
      <c r="C579" s="54">
        <v>3.2758620699999998E-2</v>
      </c>
      <c r="D579" s="83">
        <v>57</v>
      </c>
      <c r="E579" s="84">
        <v>1740</v>
      </c>
    </row>
    <row r="580" spans="1:5">
      <c r="A580">
        <v>321</v>
      </c>
      <c r="B580">
        <v>2</v>
      </c>
      <c r="C580" s="54">
        <v>6.5040650399999997E-2</v>
      </c>
      <c r="D580" s="83">
        <v>96</v>
      </c>
      <c r="E580" s="84">
        <v>1476</v>
      </c>
    </row>
    <row r="581" spans="1:5">
      <c r="A581">
        <v>321</v>
      </c>
      <c r="B581">
        <v>3</v>
      </c>
      <c r="C581" s="54">
        <v>0.11337209299999999</v>
      </c>
      <c r="D581" s="83">
        <v>39</v>
      </c>
      <c r="E581" s="84">
        <v>344</v>
      </c>
    </row>
    <row r="582" spans="1:5">
      <c r="A582">
        <v>321</v>
      </c>
      <c r="B582">
        <v>4</v>
      </c>
      <c r="C582" s="54">
        <v>0.1136363636</v>
      </c>
      <c r="D582" s="83">
        <v>5</v>
      </c>
      <c r="E582" s="84">
        <v>44</v>
      </c>
    </row>
    <row r="583" spans="1:5">
      <c r="A583">
        <v>340</v>
      </c>
      <c r="B583">
        <v>1</v>
      </c>
      <c r="C583" s="54">
        <v>0.125</v>
      </c>
      <c r="D583" s="83">
        <v>6</v>
      </c>
      <c r="E583" s="84">
        <v>48</v>
      </c>
    </row>
    <row r="584" spans="1:5">
      <c r="A584">
        <v>340</v>
      </c>
      <c r="B584">
        <v>2</v>
      </c>
      <c r="C584" s="54">
        <v>0.105</v>
      </c>
      <c r="D584" s="83">
        <v>21</v>
      </c>
      <c r="E584" s="84">
        <v>200</v>
      </c>
    </row>
    <row r="585" spans="1:5">
      <c r="A585">
        <v>340</v>
      </c>
      <c r="B585">
        <v>3</v>
      </c>
      <c r="C585" s="54">
        <v>0.10218978099999999</v>
      </c>
      <c r="D585" s="83">
        <v>14</v>
      </c>
      <c r="E585" s="84">
        <v>137</v>
      </c>
    </row>
    <row r="586" spans="1:5">
      <c r="A586">
        <v>340</v>
      </c>
      <c r="B586">
        <v>4</v>
      </c>
      <c r="C586" s="54">
        <v>5.8823529399999998E-2</v>
      </c>
      <c r="D586" s="83">
        <v>1</v>
      </c>
      <c r="E586" s="84">
        <v>17</v>
      </c>
    </row>
    <row r="587" spans="1:5">
      <c r="A587">
        <v>341</v>
      </c>
      <c r="B587">
        <v>1</v>
      </c>
      <c r="C587" s="54">
        <v>4.05405405E-2</v>
      </c>
      <c r="D587" s="83">
        <v>3</v>
      </c>
      <c r="E587" s="84">
        <v>74</v>
      </c>
    </row>
    <row r="588" spans="1:5">
      <c r="A588">
        <v>341</v>
      </c>
      <c r="B588">
        <v>2</v>
      </c>
      <c r="C588" s="54">
        <v>6.9841269799999994E-2</v>
      </c>
      <c r="D588" s="83">
        <v>22</v>
      </c>
      <c r="E588" s="84">
        <v>315</v>
      </c>
    </row>
    <row r="589" spans="1:5">
      <c r="A589">
        <v>341</v>
      </c>
      <c r="B589">
        <v>3</v>
      </c>
      <c r="C589" s="54">
        <v>0.13358778630000001</v>
      </c>
      <c r="D589" s="83">
        <v>35</v>
      </c>
      <c r="E589" s="84">
        <v>262</v>
      </c>
    </row>
    <row r="590" spans="1:5">
      <c r="A590">
        <v>341</v>
      </c>
      <c r="B590">
        <v>4</v>
      </c>
      <c r="C590" s="54">
        <v>0.1538461538</v>
      </c>
      <c r="D590" s="83">
        <v>2</v>
      </c>
      <c r="E590" s="84">
        <v>13</v>
      </c>
    </row>
    <row r="591" spans="1:5">
      <c r="A591">
        <v>342</v>
      </c>
      <c r="B591">
        <v>1</v>
      </c>
      <c r="C591" s="54">
        <v>0.11343283580000001</v>
      </c>
      <c r="D591" s="83">
        <v>38</v>
      </c>
      <c r="E591" s="84">
        <v>335</v>
      </c>
    </row>
    <row r="592" spans="1:5">
      <c r="A592">
        <v>342</v>
      </c>
      <c r="B592">
        <v>2</v>
      </c>
      <c r="C592" s="54">
        <v>0.1123595506</v>
      </c>
      <c r="D592" s="83">
        <v>80</v>
      </c>
      <c r="E592" s="84">
        <v>712</v>
      </c>
    </row>
    <row r="593" spans="1:5">
      <c r="A593">
        <v>342</v>
      </c>
      <c r="B593">
        <v>3</v>
      </c>
      <c r="C593" s="54">
        <v>0.16331658290000001</v>
      </c>
      <c r="D593" s="83">
        <v>65</v>
      </c>
      <c r="E593" s="84">
        <v>398</v>
      </c>
    </row>
    <row r="594" spans="1:5">
      <c r="A594">
        <v>342</v>
      </c>
      <c r="B594">
        <v>4</v>
      </c>
      <c r="C594" s="54">
        <v>0.1904761905</v>
      </c>
      <c r="D594" s="83">
        <v>4</v>
      </c>
      <c r="E594" s="84">
        <v>21</v>
      </c>
    </row>
    <row r="595" spans="1:5">
      <c r="A595">
        <v>343</v>
      </c>
      <c r="B595">
        <v>1</v>
      </c>
      <c r="C595" s="54">
        <v>0.16666666669999999</v>
      </c>
      <c r="D595" s="83">
        <v>3</v>
      </c>
      <c r="E595" s="84">
        <v>18</v>
      </c>
    </row>
    <row r="596" spans="1:5">
      <c r="A596">
        <v>343</v>
      </c>
      <c r="B596">
        <v>2</v>
      </c>
      <c r="C596" s="54">
        <v>0.2156862745</v>
      </c>
      <c r="D596" s="83">
        <v>33</v>
      </c>
      <c r="E596" s="84">
        <v>153</v>
      </c>
    </row>
    <row r="597" spans="1:5">
      <c r="A597">
        <v>343</v>
      </c>
      <c r="B597">
        <v>3</v>
      </c>
      <c r="C597" s="54">
        <v>0.25294117649999998</v>
      </c>
      <c r="D597" s="83">
        <v>86</v>
      </c>
      <c r="E597" s="84">
        <v>340</v>
      </c>
    </row>
    <row r="598" spans="1:5">
      <c r="A598">
        <v>343</v>
      </c>
      <c r="B598">
        <v>4</v>
      </c>
      <c r="C598" s="54">
        <v>0.18181818180000001</v>
      </c>
      <c r="D598" s="83">
        <v>6</v>
      </c>
      <c r="E598" s="84">
        <v>33</v>
      </c>
    </row>
    <row r="599" spans="1:5">
      <c r="A599">
        <v>344</v>
      </c>
      <c r="B599">
        <v>1</v>
      </c>
      <c r="C599" s="54">
        <v>0.16666666669999999</v>
      </c>
      <c r="D599" s="83">
        <v>13</v>
      </c>
      <c r="E599" s="84">
        <v>78</v>
      </c>
    </row>
    <row r="600" spans="1:5">
      <c r="A600">
        <v>344</v>
      </c>
      <c r="B600">
        <v>2</v>
      </c>
      <c r="C600" s="54">
        <v>0.1571815718</v>
      </c>
      <c r="D600" s="83">
        <v>58</v>
      </c>
      <c r="E600" s="84">
        <v>369</v>
      </c>
    </row>
    <row r="601" spans="1:5">
      <c r="A601">
        <v>344</v>
      </c>
      <c r="B601">
        <v>3</v>
      </c>
      <c r="C601" s="54">
        <v>0.22601279320000001</v>
      </c>
      <c r="D601" s="83">
        <v>106</v>
      </c>
      <c r="E601" s="84">
        <v>469</v>
      </c>
    </row>
    <row r="602" spans="1:5">
      <c r="A602">
        <v>344</v>
      </c>
      <c r="B602">
        <v>4</v>
      </c>
      <c r="C602" s="54">
        <v>0.2461538462</v>
      </c>
      <c r="D602" s="83">
        <v>16</v>
      </c>
      <c r="E602" s="84">
        <v>65</v>
      </c>
    </row>
    <row r="603" spans="1:5">
      <c r="A603">
        <v>346</v>
      </c>
      <c r="B603">
        <v>1</v>
      </c>
      <c r="C603" s="54">
        <v>0.12962962959999999</v>
      </c>
      <c r="D603" s="83">
        <v>21</v>
      </c>
      <c r="E603" s="84">
        <v>162</v>
      </c>
    </row>
    <row r="604" spans="1:5">
      <c r="A604">
        <v>346</v>
      </c>
      <c r="B604">
        <v>2</v>
      </c>
      <c r="C604" s="54">
        <v>0.13661202189999999</v>
      </c>
      <c r="D604" s="83">
        <v>50</v>
      </c>
      <c r="E604" s="84">
        <v>366</v>
      </c>
    </row>
    <row r="605" spans="1:5">
      <c r="A605">
        <v>346</v>
      </c>
      <c r="B605">
        <v>3</v>
      </c>
      <c r="C605" s="54">
        <v>0.25947521870000001</v>
      </c>
      <c r="D605" s="83">
        <v>89</v>
      </c>
      <c r="E605" s="84">
        <v>343</v>
      </c>
    </row>
    <row r="606" spans="1:5">
      <c r="A606">
        <v>346</v>
      </c>
      <c r="B606">
        <v>4</v>
      </c>
      <c r="C606" s="54">
        <v>0.25</v>
      </c>
      <c r="D606" s="83">
        <v>17</v>
      </c>
      <c r="E606" s="84">
        <v>68</v>
      </c>
    </row>
    <row r="607" spans="1:5">
      <c r="A607">
        <v>347</v>
      </c>
      <c r="B607">
        <v>1</v>
      </c>
      <c r="C607" s="54">
        <v>6.7971163700000004E-2</v>
      </c>
      <c r="D607" s="83">
        <v>66</v>
      </c>
      <c r="E607" s="84">
        <v>971</v>
      </c>
    </row>
    <row r="608" spans="1:5">
      <c r="A608">
        <v>347</v>
      </c>
      <c r="B608">
        <v>2</v>
      </c>
      <c r="C608" s="54">
        <v>0.1037371134</v>
      </c>
      <c r="D608" s="83">
        <v>161</v>
      </c>
      <c r="E608" s="84">
        <v>1552</v>
      </c>
    </row>
    <row r="609" spans="1:5">
      <c r="A609">
        <v>347</v>
      </c>
      <c r="B609">
        <v>3</v>
      </c>
      <c r="C609" s="54">
        <v>0.1681681682</v>
      </c>
      <c r="D609" s="83">
        <v>168</v>
      </c>
      <c r="E609" s="84">
        <v>999</v>
      </c>
    </row>
    <row r="610" spans="1:5">
      <c r="A610">
        <v>347</v>
      </c>
      <c r="B610">
        <v>4</v>
      </c>
      <c r="C610" s="54">
        <v>0.22222222220000001</v>
      </c>
      <c r="D610" s="83">
        <v>14</v>
      </c>
      <c r="E610" s="84">
        <v>63</v>
      </c>
    </row>
    <row r="611" spans="1:5">
      <c r="A611">
        <v>349</v>
      </c>
      <c r="B611">
        <v>1</v>
      </c>
      <c r="C611" s="54">
        <v>0.22222222220000001</v>
      </c>
      <c r="D611" s="83">
        <v>14</v>
      </c>
      <c r="E611" s="84">
        <v>63</v>
      </c>
    </row>
    <row r="612" spans="1:5">
      <c r="A612">
        <v>349</v>
      </c>
      <c r="B612">
        <v>2</v>
      </c>
      <c r="C612" s="54">
        <v>0.21621621620000001</v>
      </c>
      <c r="D612" s="83">
        <v>56</v>
      </c>
      <c r="E612" s="84">
        <v>259</v>
      </c>
    </row>
    <row r="613" spans="1:5">
      <c r="A613">
        <v>349</v>
      </c>
      <c r="B613">
        <v>3</v>
      </c>
      <c r="C613" s="54">
        <v>0.26484018259999997</v>
      </c>
      <c r="D613" s="83">
        <v>58</v>
      </c>
      <c r="E613" s="84">
        <v>219</v>
      </c>
    </row>
    <row r="614" spans="1:5">
      <c r="A614">
        <v>349</v>
      </c>
      <c r="B614">
        <v>4</v>
      </c>
      <c r="C614" s="54">
        <v>0.21428571430000001</v>
      </c>
      <c r="D614" s="83">
        <v>6</v>
      </c>
      <c r="E614" s="84">
        <v>28</v>
      </c>
    </row>
    <row r="615" spans="1:5">
      <c r="A615">
        <v>351</v>
      </c>
      <c r="B615">
        <v>1</v>
      </c>
      <c r="C615" s="54">
        <v>6.6202090599999999E-2</v>
      </c>
      <c r="D615" s="83">
        <v>38</v>
      </c>
      <c r="E615" s="84">
        <v>574</v>
      </c>
    </row>
    <row r="616" spans="1:5">
      <c r="A616">
        <v>351</v>
      </c>
      <c r="B616">
        <v>2</v>
      </c>
      <c r="C616" s="54">
        <v>0.10475754800000001</v>
      </c>
      <c r="D616" s="83">
        <v>229</v>
      </c>
      <c r="E616" s="84">
        <v>2186</v>
      </c>
    </row>
    <row r="617" spans="1:5">
      <c r="A617">
        <v>351</v>
      </c>
      <c r="B617">
        <v>3</v>
      </c>
      <c r="C617" s="54">
        <v>0.17412140579999999</v>
      </c>
      <c r="D617" s="83">
        <v>218</v>
      </c>
      <c r="E617" s="84">
        <v>1252</v>
      </c>
    </row>
    <row r="618" spans="1:5">
      <c r="A618">
        <v>351</v>
      </c>
      <c r="B618">
        <v>4</v>
      </c>
      <c r="C618" s="54">
        <v>0.26470588239999998</v>
      </c>
      <c r="D618" s="83">
        <v>18</v>
      </c>
      <c r="E618" s="84">
        <v>68</v>
      </c>
    </row>
    <row r="619" spans="1:5">
      <c r="A619">
        <v>361</v>
      </c>
      <c r="B619">
        <v>1</v>
      </c>
      <c r="C619" s="54">
        <v>0.05</v>
      </c>
      <c r="D619" s="83">
        <v>14</v>
      </c>
      <c r="E619" s="84">
        <v>280</v>
      </c>
    </row>
    <row r="620" spans="1:5">
      <c r="A620">
        <v>361</v>
      </c>
      <c r="B620">
        <v>2</v>
      </c>
      <c r="C620" s="54">
        <v>8.7209302299999999E-2</v>
      </c>
      <c r="D620" s="83">
        <v>15</v>
      </c>
      <c r="E620" s="84">
        <v>172</v>
      </c>
    </row>
    <row r="621" spans="1:5">
      <c r="A621">
        <v>361</v>
      </c>
      <c r="B621">
        <v>3</v>
      </c>
      <c r="C621" s="54">
        <v>0.12962962959999999</v>
      </c>
      <c r="D621" s="83">
        <v>14</v>
      </c>
      <c r="E621" s="84">
        <v>108</v>
      </c>
    </row>
    <row r="622" spans="1:5">
      <c r="A622">
        <v>361</v>
      </c>
      <c r="B622">
        <v>4</v>
      </c>
      <c r="C622" s="54">
        <v>0.25</v>
      </c>
      <c r="D622" s="83">
        <v>4</v>
      </c>
      <c r="E622" s="84">
        <v>16</v>
      </c>
    </row>
    <row r="623" spans="1:5">
      <c r="A623">
        <v>362</v>
      </c>
      <c r="B623">
        <v>1</v>
      </c>
      <c r="C623" s="54">
        <v>2.6560424999999999E-2</v>
      </c>
      <c r="D623" s="83">
        <v>20</v>
      </c>
      <c r="E623" s="84">
        <v>753</v>
      </c>
    </row>
    <row r="624" spans="1:5">
      <c r="A624">
        <v>362</v>
      </c>
      <c r="B624">
        <v>2</v>
      </c>
      <c r="C624" s="54">
        <v>6.3469675599999997E-2</v>
      </c>
      <c r="D624" s="83">
        <v>45</v>
      </c>
      <c r="E624" s="84">
        <v>709</v>
      </c>
    </row>
    <row r="625" spans="1:5">
      <c r="A625">
        <v>362</v>
      </c>
      <c r="B625">
        <v>3</v>
      </c>
      <c r="C625" s="54">
        <v>0.17499999999999999</v>
      </c>
      <c r="D625" s="83">
        <v>7</v>
      </c>
      <c r="E625" s="84">
        <v>40</v>
      </c>
    </row>
    <row r="626" spans="1:5">
      <c r="A626">
        <v>362</v>
      </c>
      <c r="B626">
        <v>4</v>
      </c>
      <c r="C626" s="54">
        <v>0</v>
      </c>
      <c r="D626" s="83">
        <v>0</v>
      </c>
      <c r="E626" s="84">
        <v>5</v>
      </c>
    </row>
    <row r="627" spans="1:5">
      <c r="A627">
        <v>363</v>
      </c>
      <c r="B627">
        <v>1</v>
      </c>
      <c r="C627" s="54">
        <v>5.8823529399999998E-2</v>
      </c>
      <c r="D627" s="83">
        <v>6</v>
      </c>
      <c r="E627" s="84">
        <v>102</v>
      </c>
    </row>
    <row r="628" spans="1:5">
      <c r="A628">
        <v>363</v>
      </c>
      <c r="B628">
        <v>2</v>
      </c>
      <c r="C628" s="54">
        <v>7.4074074099999998E-2</v>
      </c>
      <c r="D628" s="83">
        <v>12</v>
      </c>
      <c r="E628" s="84">
        <v>162</v>
      </c>
    </row>
    <row r="629" spans="1:5">
      <c r="A629">
        <v>363</v>
      </c>
      <c r="B629">
        <v>3</v>
      </c>
      <c r="C629" s="54">
        <v>0.11111111110000001</v>
      </c>
      <c r="D629" s="83">
        <v>6</v>
      </c>
      <c r="E629" s="84">
        <v>54</v>
      </c>
    </row>
    <row r="630" spans="1:5">
      <c r="A630">
        <v>363</v>
      </c>
      <c r="B630">
        <v>4</v>
      </c>
      <c r="C630" s="54">
        <v>0.25</v>
      </c>
      <c r="D630" s="83">
        <v>1</v>
      </c>
      <c r="E630" s="84">
        <v>4</v>
      </c>
    </row>
    <row r="631" spans="1:5">
      <c r="A631">
        <v>364</v>
      </c>
      <c r="B631">
        <v>1</v>
      </c>
      <c r="C631" s="54">
        <v>4.8859934899999999E-2</v>
      </c>
      <c r="D631" s="83">
        <v>15</v>
      </c>
      <c r="E631" s="84">
        <v>307</v>
      </c>
    </row>
    <row r="632" spans="1:5">
      <c r="A632">
        <v>364</v>
      </c>
      <c r="B632">
        <v>2</v>
      </c>
      <c r="C632" s="54">
        <v>0.11253196930000001</v>
      </c>
      <c r="D632" s="83">
        <v>44</v>
      </c>
      <c r="E632" s="84">
        <v>391</v>
      </c>
    </row>
    <row r="633" spans="1:5">
      <c r="A633">
        <v>364</v>
      </c>
      <c r="B633">
        <v>3</v>
      </c>
      <c r="C633" s="54">
        <v>0.16129032260000001</v>
      </c>
      <c r="D633" s="83">
        <v>50</v>
      </c>
      <c r="E633" s="84">
        <v>310</v>
      </c>
    </row>
    <row r="634" spans="1:5">
      <c r="A634">
        <v>364</v>
      </c>
      <c r="B634">
        <v>4</v>
      </c>
      <c r="C634" s="54">
        <v>0.26470588239999998</v>
      </c>
      <c r="D634" s="83">
        <v>9</v>
      </c>
      <c r="E634" s="84">
        <v>34</v>
      </c>
    </row>
    <row r="635" spans="1:5">
      <c r="A635">
        <v>380</v>
      </c>
      <c r="B635">
        <v>1</v>
      </c>
      <c r="C635" s="54">
        <v>8.82352941E-2</v>
      </c>
      <c r="D635" s="83">
        <v>3</v>
      </c>
      <c r="E635" s="84">
        <v>34</v>
      </c>
    </row>
    <row r="636" spans="1:5">
      <c r="A636">
        <v>380</v>
      </c>
      <c r="B636">
        <v>2</v>
      </c>
      <c r="C636" s="54">
        <v>0.1459566075</v>
      </c>
      <c r="D636" s="83">
        <v>74</v>
      </c>
      <c r="E636" s="84">
        <v>507</v>
      </c>
    </row>
    <row r="637" spans="1:5">
      <c r="A637">
        <v>380</v>
      </c>
      <c r="B637">
        <v>3</v>
      </c>
      <c r="C637" s="54">
        <v>0.27207207210000001</v>
      </c>
      <c r="D637" s="83">
        <v>151</v>
      </c>
      <c r="E637" s="84">
        <v>555</v>
      </c>
    </row>
    <row r="638" spans="1:5">
      <c r="A638">
        <v>380</v>
      </c>
      <c r="B638">
        <v>4</v>
      </c>
      <c r="C638" s="54">
        <v>0.28767123290000002</v>
      </c>
      <c r="D638" s="83">
        <v>21</v>
      </c>
      <c r="E638" s="84">
        <v>73</v>
      </c>
    </row>
    <row r="639" spans="1:5">
      <c r="A639">
        <v>381</v>
      </c>
      <c r="B639">
        <v>1</v>
      </c>
      <c r="C639" s="54">
        <v>0.04</v>
      </c>
      <c r="D639" s="83">
        <v>1</v>
      </c>
      <c r="E639" s="84">
        <v>25</v>
      </c>
    </row>
    <row r="640" spans="1:5">
      <c r="A640">
        <v>381</v>
      </c>
      <c r="B640">
        <v>2</v>
      </c>
      <c r="C640" s="54">
        <v>5.14705882E-2</v>
      </c>
      <c r="D640" s="83">
        <v>7</v>
      </c>
      <c r="E640" s="84">
        <v>136</v>
      </c>
    </row>
    <row r="641" spans="1:5">
      <c r="A641">
        <v>381</v>
      </c>
      <c r="B641">
        <v>3</v>
      </c>
      <c r="C641" s="54">
        <v>0.1923076923</v>
      </c>
      <c r="D641" s="83">
        <v>15</v>
      </c>
      <c r="E641" s="84">
        <v>78</v>
      </c>
    </row>
    <row r="642" spans="1:5">
      <c r="A642">
        <v>381</v>
      </c>
      <c r="B642">
        <v>4</v>
      </c>
      <c r="C642" s="54">
        <v>0.22222222220000001</v>
      </c>
      <c r="D642" s="83">
        <v>2</v>
      </c>
      <c r="E642" s="84">
        <v>9</v>
      </c>
    </row>
    <row r="643" spans="1:5">
      <c r="A643">
        <v>382</v>
      </c>
      <c r="B643">
        <v>1</v>
      </c>
      <c r="C643" s="54">
        <v>0.25</v>
      </c>
      <c r="D643" s="83">
        <v>1</v>
      </c>
      <c r="E643" s="84">
        <v>4</v>
      </c>
    </row>
    <row r="644" spans="1:5">
      <c r="A644">
        <v>382</v>
      </c>
      <c r="B644">
        <v>2</v>
      </c>
      <c r="C644" s="54">
        <v>7.4074074099999998E-2</v>
      </c>
      <c r="D644" s="83">
        <v>2</v>
      </c>
      <c r="E644" s="84">
        <v>27</v>
      </c>
    </row>
    <row r="645" spans="1:5">
      <c r="A645">
        <v>382</v>
      </c>
      <c r="B645">
        <v>3</v>
      </c>
      <c r="C645" s="54">
        <v>0.27272727270000002</v>
      </c>
      <c r="D645" s="83">
        <v>27</v>
      </c>
      <c r="E645" s="84">
        <v>99</v>
      </c>
    </row>
    <row r="646" spans="1:5">
      <c r="A646">
        <v>382</v>
      </c>
      <c r="B646">
        <v>4</v>
      </c>
      <c r="C646" s="54">
        <v>0.1538461538</v>
      </c>
      <c r="D646" s="83">
        <v>2</v>
      </c>
      <c r="E646" s="84">
        <v>13</v>
      </c>
    </row>
    <row r="647" spans="1:5">
      <c r="A647">
        <v>383</v>
      </c>
      <c r="B647">
        <v>1</v>
      </c>
      <c r="C647" s="54">
        <v>6.0417592200000002E-2</v>
      </c>
      <c r="D647" s="83">
        <v>136</v>
      </c>
      <c r="E647" s="84">
        <v>2251</v>
      </c>
    </row>
    <row r="648" spans="1:5">
      <c r="A648">
        <v>383</v>
      </c>
      <c r="B648">
        <v>2</v>
      </c>
      <c r="C648" s="54">
        <v>0.1070161608</v>
      </c>
      <c r="D648" s="83">
        <v>543</v>
      </c>
      <c r="E648" s="84">
        <v>5074</v>
      </c>
    </row>
    <row r="649" spans="1:5">
      <c r="A649">
        <v>383</v>
      </c>
      <c r="B649">
        <v>3</v>
      </c>
      <c r="C649" s="54">
        <v>0.19563356160000001</v>
      </c>
      <c r="D649" s="83">
        <v>457</v>
      </c>
      <c r="E649" s="84">
        <v>2336</v>
      </c>
    </row>
    <row r="650" spans="1:5">
      <c r="A650">
        <v>383</v>
      </c>
      <c r="B650">
        <v>4</v>
      </c>
      <c r="C650" s="54">
        <v>0.19626168220000001</v>
      </c>
      <c r="D650" s="83">
        <v>21</v>
      </c>
      <c r="E650" s="84">
        <v>107</v>
      </c>
    </row>
    <row r="651" spans="1:5">
      <c r="A651">
        <v>384</v>
      </c>
      <c r="B651">
        <v>1</v>
      </c>
      <c r="C651" s="54">
        <v>4.3795620399999999E-2</v>
      </c>
      <c r="D651" s="83">
        <v>24</v>
      </c>
      <c r="E651" s="84">
        <v>548</v>
      </c>
    </row>
    <row r="652" spans="1:5">
      <c r="A652">
        <v>384</v>
      </c>
      <c r="B652">
        <v>2</v>
      </c>
      <c r="C652" s="54">
        <v>6.8649885600000002E-2</v>
      </c>
      <c r="D652" s="83">
        <v>60</v>
      </c>
      <c r="E652" s="84">
        <v>874</v>
      </c>
    </row>
    <row r="653" spans="1:5">
      <c r="A653">
        <v>384</v>
      </c>
      <c r="B653">
        <v>3</v>
      </c>
      <c r="C653" s="54">
        <v>0.15625</v>
      </c>
      <c r="D653" s="83">
        <v>50</v>
      </c>
      <c r="E653" s="84">
        <v>320</v>
      </c>
    </row>
    <row r="654" spans="1:5">
      <c r="A654">
        <v>384</v>
      </c>
      <c r="B654">
        <v>4</v>
      </c>
      <c r="C654" s="54">
        <v>0</v>
      </c>
      <c r="D654" s="83">
        <v>0</v>
      </c>
      <c r="E654" s="84">
        <v>16</v>
      </c>
    </row>
    <row r="655" spans="1:5">
      <c r="A655">
        <v>385</v>
      </c>
      <c r="B655">
        <v>1</v>
      </c>
      <c r="C655" s="54">
        <v>7.3643410899999998E-2</v>
      </c>
      <c r="D655" s="83">
        <v>19</v>
      </c>
      <c r="E655" s="84">
        <v>258</v>
      </c>
    </row>
    <row r="656" spans="1:5">
      <c r="A656">
        <v>385</v>
      </c>
      <c r="B656">
        <v>2</v>
      </c>
      <c r="C656" s="54">
        <v>0.1176470588</v>
      </c>
      <c r="D656" s="83">
        <v>54</v>
      </c>
      <c r="E656" s="84">
        <v>459</v>
      </c>
    </row>
    <row r="657" spans="1:5">
      <c r="A657">
        <v>385</v>
      </c>
      <c r="B657">
        <v>3</v>
      </c>
      <c r="C657" s="54">
        <v>0.22268907560000001</v>
      </c>
      <c r="D657" s="83">
        <v>53</v>
      </c>
      <c r="E657" s="84">
        <v>238</v>
      </c>
    </row>
    <row r="658" spans="1:5">
      <c r="A658">
        <v>385</v>
      </c>
      <c r="B658">
        <v>4</v>
      </c>
      <c r="C658" s="54">
        <v>0.35294117650000001</v>
      </c>
      <c r="D658" s="83">
        <v>6</v>
      </c>
      <c r="E658" s="84">
        <v>17</v>
      </c>
    </row>
    <row r="659" spans="1:5">
      <c r="A659">
        <v>401</v>
      </c>
      <c r="B659">
        <v>1</v>
      </c>
      <c r="C659" s="54">
        <v>2.4390243900000001E-2</v>
      </c>
      <c r="D659" s="83">
        <v>3</v>
      </c>
      <c r="E659" s="84">
        <v>123</v>
      </c>
    </row>
    <row r="660" spans="1:5">
      <c r="A660">
        <v>401</v>
      </c>
      <c r="B660">
        <v>2</v>
      </c>
      <c r="C660" s="54">
        <v>0.1147540984</v>
      </c>
      <c r="D660" s="83">
        <v>14</v>
      </c>
      <c r="E660" s="84">
        <v>122</v>
      </c>
    </row>
    <row r="661" spans="1:5">
      <c r="A661">
        <v>401</v>
      </c>
      <c r="B661">
        <v>3</v>
      </c>
      <c r="C661" s="54">
        <v>0.24528301890000001</v>
      </c>
      <c r="D661" s="83">
        <v>13</v>
      </c>
      <c r="E661" s="84">
        <v>53</v>
      </c>
    </row>
    <row r="662" spans="1:5">
      <c r="A662">
        <v>401</v>
      </c>
      <c r="B662">
        <v>4</v>
      </c>
      <c r="C662" s="54">
        <v>0.27272727270000002</v>
      </c>
      <c r="D662" s="83">
        <v>3</v>
      </c>
      <c r="E662" s="84">
        <v>11</v>
      </c>
    </row>
    <row r="663" spans="1:5">
      <c r="A663">
        <v>403</v>
      </c>
      <c r="B663">
        <v>1</v>
      </c>
      <c r="C663" s="54">
        <v>2.3913043500000002E-2</v>
      </c>
      <c r="D663" s="83">
        <v>22</v>
      </c>
      <c r="E663" s="84">
        <v>920</v>
      </c>
    </row>
    <row r="664" spans="1:5">
      <c r="A664">
        <v>403</v>
      </c>
      <c r="B664">
        <v>2</v>
      </c>
      <c r="C664" s="54">
        <v>5.3721682799999997E-2</v>
      </c>
      <c r="D664" s="83">
        <v>83</v>
      </c>
      <c r="E664" s="84">
        <v>1545</v>
      </c>
    </row>
    <row r="665" spans="1:5">
      <c r="A665">
        <v>403</v>
      </c>
      <c r="B665">
        <v>3</v>
      </c>
      <c r="C665" s="54">
        <v>0.10752688169999999</v>
      </c>
      <c r="D665" s="83">
        <v>10</v>
      </c>
      <c r="E665" s="84">
        <v>93</v>
      </c>
    </row>
    <row r="666" spans="1:5">
      <c r="A666">
        <v>403</v>
      </c>
      <c r="B666">
        <v>4</v>
      </c>
      <c r="C666" s="54">
        <v>0.33333333329999998</v>
      </c>
      <c r="D666" s="83">
        <v>2</v>
      </c>
      <c r="E666" s="84">
        <v>6</v>
      </c>
    </row>
    <row r="667" spans="1:5">
      <c r="A667">
        <v>404</v>
      </c>
      <c r="B667">
        <v>1</v>
      </c>
      <c r="C667" s="54">
        <v>2.0370370400000001E-2</v>
      </c>
      <c r="D667" s="83">
        <v>11</v>
      </c>
      <c r="E667" s="84">
        <v>540</v>
      </c>
    </row>
    <row r="668" spans="1:5">
      <c r="A668">
        <v>404</v>
      </c>
      <c r="B668">
        <v>2</v>
      </c>
      <c r="C668" s="54">
        <v>3.7234042600000003E-2</v>
      </c>
      <c r="D668" s="83">
        <v>14</v>
      </c>
      <c r="E668" s="84">
        <v>376</v>
      </c>
    </row>
    <row r="669" spans="1:5">
      <c r="A669">
        <v>404</v>
      </c>
      <c r="B669">
        <v>3</v>
      </c>
      <c r="C669" s="54">
        <v>0.196969697</v>
      </c>
      <c r="D669" s="83">
        <v>13</v>
      </c>
      <c r="E669" s="84">
        <v>66</v>
      </c>
    </row>
    <row r="670" spans="1:5">
      <c r="A670">
        <v>404</v>
      </c>
      <c r="B670">
        <v>4</v>
      </c>
      <c r="C670" s="54">
        <v>0.25</v>
      </c>
      <c r="D670" s="83">
        <v>1</v>
      </c>
      <c r="E670" s="84">
        <v>4</v>
      </c>
    </row>
    <row r="671" spans="1:5">
      <c r="A671">
        <v>405</v>
      </c>
      <c r="B671">
        <v>1</v>
      </c>
      <c r="C671" s="54">
        <v>0.1</v>
      </c>
      <c r="D671" s="83">
        <v>1</v>
      </c>
      <c r="E671" s="84">
        <v>10</v>
      </c>
    </row>
    <row r="672" spans="1:5">
      <c r="A672">
        <v>405</v>
      </c>
      <c r="B672">
        <v>2</v>
      </c>
      <c r="C672" s="54">
        <v>0.1395348837</v>
      </c>
      <c r="D672" s="83">
        <v>6</v>
      </c>
      <c r="E672" s="84">
        <v>43</v>
      </c>
    </row>
    <row r="673" spans="1:5">
      <c r="A673">
        <v>405</v>
      </c>
      <c r="B673">
        <v>3</v>
      </c>
      <c r="C673" s="54">
        <v>0.36283185839999998</v>
      </c>
      <c r="D673" s="83">
        <v>41</v>
      </c>
      <c r="E673" s="84">
        <v>113</v>
      </c>
    </row>
    <row r="674" spans="1:5">
      <c r="A674">
        <v>405</v>
      </c>
      <c r="B674">
        <v>4</v>
      </c>
      <c r="C674" s="54">
        <v>0.1875</v>
      </c>
      <c r="D674" s="83">
        <v>3</v>
      </c>
      <c r="E674" s="84">
        <v>16</v>
      </c>
    </row>
    <row r="675" spans="1:5">
      <c r="A675">
        <v>420</v>
      </c>
      <c r="B675">
        <v>1</v>
      </c>
      <c r="C675" s="54">
        <v>8.0060423000000006E-2</v>
      </c>
      <c r="D675" s="83">
        <v>53</v>
      </c>
      <c r="E675" s="84">
        <v>662</v>
      </c>
    </row>
    <row r="676" spans="1:5">
      <c r="A676">
        <v>420</v>
      </c>
      <c r="B676">
        <v>2</v>
      </c>
      <c r="C676" s="54">
        <v>0.16909735910000001</v>
      </c>
      <c r="D676" s="83">
        <v>429</v>
      </c>
      <c r="E676" s="84">
        <v>2537</v>
      </c>
    </row>
    <row r="677" spans="1:5">
      <c r="A677">
        <v>420</v>
      </c>
      <c r="B677">
        <v>3</v>
      </c>
      <c r="C677" s="54">
        <v>0.24029982359999999</v>
      </c>
      <c r="D677" s="83">
        <v>545</v>
      </c>
      <c r="E677" s="84">
        <v>2268</v>
      </c>
    </row>
    <row r="678" spans="1:5">
      <c r="A678">
        <v>420</v>
      </c>
      <c r="B678">
        <v>4</v>
      </c>
      <c r="C678" s="54">
        <v>0.34825870650000001</v>
      </c>
      <c r="D678" s="83">
        <v>70</v>
      </c>
      <c r="E678" s="84">
        <v>201</v>
      </c>
    </row>
    <row r="679" spans="1:5">
      <c r="A679">
        <v>421</v>
      </c>
      <c r="B679">
        <v>1</v>
      </c>
      <c r="C679" s="54">
        <v>0.12857142860000001</v>
      </c>
      <c r="D679" s="83">
        <v>9</v>
      </c>
      <c r="E679" s="84">
        <v>70</v>
      </c>
    </row>
    <row r="680" spans="1:5">
      <c r="A680">
        <v>421</v>
      </c>
      <c r="B680">
        <v>2</v>
      </c>
      <c r="C680" s="54">
        <v>0.13253012049999999</v>
      </c>
      <c r="D680" s="83">
        <v>33</v>
      </c>
      <c r="E680" s="84">
        <v>249</v>
      </c>
    </row>
    <row r="681" spans="1:5">
      <c r="A681">
        <v>421</v>
      </c>
      <c r="B681">
        <v>3</v>
      </c>
      <c r="C681" s="54">
        <v>0.21118012420000001</v>
      </c>
      <c r="D681" s="83">
        <v>102</v>
      </c>
      <c r="E681" s="84">
        <v>483</v>
      </c>
    </row>
    <row r="682" spans="1:5">
      <c r="A682">
        <v>421</v>
      </c>
      <c r="B682">
        <v>4</v>
      </c>
      <c r="C682" s="54">
        <v>0.29870129870000001</v>
      </c>
      <c r="D682" s="83">
        <v>23</v>
      </c>
      <c r="E682" s="84">
        <v>77</v>
      </c>
    </row>
    <row r="683" spans="1:5">
      <c r="A683">
        <v>422</v>
      </c>
      <c r="B683">
        <v>1</v>
      </c>
      <c r="C683" s="54">
        <v>7.8947368399999995E-2</v>
      </c>
      <c r="D683" s="83">
        <v>12</v>
      </c>
      <c r="E683" s="84">
        <v>152</v>
      </c>
    </row>
    <row r="684" spans="1:5">
      <c r="A684">
        <v>422</v>
      </c>
      <c r="B684">
        <v>2</v>
      </c>
      <c r="C684" s="54">
        <v>0.14272727269999999</v>
      </c>
      <c r="D684" s="83">
        <v>157</v>
      </c>
      <c r="E684" s="84">
        <v>1100</v>
      </c>
    </row>
    <row r="685" spans="1:5">
      <c r="A685">
        <v>422</v>
      </c>
      <c r="B685">
        <v>3</v>
      </c>
      <c r="C685" s="54">
        <v>0.23135135139999999</v>
      </c>
      <c r="D685" s="83">
        <v>214</v>
      </c>
      <c r="E685" s="84">
        <v>925</v>
      </c>
    </row>
    <row r="686" spans="1:5">
      <c r="A686">
        <v>422</v>
      </c>
      <c r="B686">
        <v>4</v>
      </c>
      <c r="C686" s="54">
        <v>0.27272727270000002</v>
      </c>
      <c r="D686" s="83">
        <v>15</v>
      </c>
      <c r="E686" s="84">
        <v>55</v>
      </c>
    </row>
    <row r="687" spans="1:5">
      <c r="A687">
        <v>423</v>
      </c>
      <c r="B687">
        <v>1</v>
      </c>
      <c r="C687" s="54">
        <v>0.2380952381</v>
      </c>
      <c r="D687" s="83">
        <v>5</v>
      </c>
      <c r="E687" s="84">
        <v>21</v>
      </c>
    </row>
    <row r="688" spans="1:5">
      <c r="A688">
        <v>423</v>
      </c>
      <c r="B688">
        <v>2</v>
      </c>
      <c r="C688" s="54">
        <v>0.30379746839999999</v>
      </c>
      <c r="D688" s="83">
        <v>24</v>
      </c>
      <c r="E688" s="84">
        <v>79</v>
      </c>
    </row>
    <row r="689" spans="1:5">
      <c r="A689">
        <v>423</v>
      </c>
      <c r="B689">
        <v>3</v>
      </c>
      <c r="C689" s="54">
        <v>0.25806451609999997</v>
      </c>
      <c r="D689" s="83">
        <v>24</v>
      </c>
      <c r="E689" s="84">
        <v>93</v>
      </c>
    </row>
    <row r="690" spans="1:5">
      <c r="A690">
        <v>423</v>
      </c>
      <c r="B690">
        <v>4</v>
      </c>
      <c r="C690" s="54">
        <v>0.2</v>
      </c>
      <c r="D690" s="83">
        <v>2</v>
      </c>
      <c r="E690" s="84">
        <v>10</v>
      </c>
    </row>
    <row r="691" spans="1:5">
      <c r="A691">
        <v>424</v>
      </c>
      <c r="B691">
        <v>1</v>
      </c>
      <c r="C691" s="54">
        <v>7.7490774900000003E-2</v>
      </c>
      <c r="D691" s="83">
        <v>21</v>
      </c>
      <c r="E691" s="84">
        <v>271</v>
      </c>
    </row>
    <row r="692" spans="1:5">
      <c r="A692">
        <v>424</v>
      </c>
      <c r="B692">
        <v>2</v>
      </c>
      <c r="C692" s="54">
        <v>0.13052631579999999</v>
      </c>
      <c r="D692" s="83">
        <v>62</v>
      </c>
      <c r="E692" s="84">
        <v>475</v>
      </c>
    </row>
    <row r="693" spans="1:5">
      <c r="A693">
        <v>424</v>
      </c>
      <c r="B693">
        <v>3</v>
      </c>
      <c r="C693" s="54">
        <v>0.2</v>
      </c>
      <c r="D693" s="83">
        <v>111</v>
      </c>
      <c r="E693" s="84">
        <v>555</v>
      </c>
    </row>
    <row r="694" spans="1:5">
      <c r="A694">
        <v>424</v>
      </c>
      <c r="B694">
        <v>4</v>
      </c>
      <c r="C694" s="54">
        <v>0.31578947369999999</v>
      </c>
      <c r="D694" s="83">
        <v>18</v>
      </c>
      <c r="E694" s="84">
        <v>57</v>
      </c>
    </row>
    <row r="695" spans="1:5">
      <c r="A695">
        <v>425</v>
      </c>
      <c r="B695">
        <v>1</v>
      </c>
      <c r="C695" s="54">
        <v>8.75576037E-2</v>
      </c>
      <c r="D695" s="83">
        <v>19</v>
      </c>
      <c r="E695" s="84">
        <v>217</v>
      </c>
    </row>
    <row r="696" spans="1:5">
      <c r="A696">
        <v>425</v>
      </c>
      <c r="B696">
        <v>2</v>
      </c>
      <c r="C696" s="54">
        <v>0.198915009</v>
      </c>
      <c r="D696" s="83">
        <v>330</v>
      </c>
      <c r="E696" s="84">
        <v>1659</v>
      </c>
    </row>
    <row r="697" spans="1:5">
      <c r="A697">
        <v>425</v>
      </c>
      <c r="B697">
        <v>3</v>
      </c>
      <c r="C697" s="54">
        <v>0.28298969070000002</v>
      </c>
      <c r="D697" s="83">
        <v>549</v>
      </c>
      <c r="E697" s="84">
        <v>1940</v>
      </c>
    </row>
    <row r="698" spans="1:5">
      <c r="A698">
        <v>425</v>
      </c>
      <c r="B698">
        <v>4</v>
      </c>
      <c r="C698" s="54">
        <v>0.27717391299999999</v>
      </c>
      <c r="D698" s="83">
        <v>51</v>
      </c>
      <c r="E698" s="84">
        <v>184</v>
      </c>
    </row>
    <row r="699" spans="1:5">
      <c r="A699">
        <v>440</v>
      </c>
      <c r="B699">
        <v>1</v>
      </c>
      <c r="C699" s="54">
        <v>0.3</v>
      </c>
      <c r="D699" s="83">
        <v>3</v>
      </c>
      <c r="E699" s="84">
        <v>10</v>
      </c>
    </row>
    <row r="700" spans="1:5">
      <c r="A700">
        <v>440</v>
      </c>
      <c r="B700">
        <v>2</v>
      </c>
      <c r="C700" s="54">
        <v>0.28421052629999999</v>
      </c>
      <c r="D700" s="83">
        <v>54</v>
      </c>
      <c r="E700" s="84">
        <v>190</v>
      </c>
    </row>
    <row r="701" spans="1:5">
      <c r="A701">
        <v>440</v>
      </c>
      <c r="B701">
        <v>3</v>
      </c>
      <c r="C701" s="54">
        <v>0.3256880734</v>
      </c>
      <c r="D701" s="83">
        <v>71</v>
      </c>
      <c r="E701" s="84">
        <v>218</v>
      </c>
    </row>
    <row r="702" spans="1:5">
      <c r="A702">
        <v>440</v>
      </c>
      <c r="B702">
        <v>4</v>
      </c>
      <c r="C702" s="54">
        <v>0.41379310339999997</v>
      </c>
      <c r="D702" s="83">
        <v>12</v>
      </c>
      <c r="E702" s="84">
        <v>29</v>
      </c>
    </row>
    <row r="703" spans="1:5">
      <c r="A703">
        <v>441</v>
      </c>
      <c r="B703">
        <v>1</v>
      </c>
      <c r="C703" s="54">
        <v>5.5555555600000001E-2</v>
      </c>
      <c r="D703" s="83">
        <v>2</v>
      </c>
      <c r="E703" s="84">
        <v>36</v>
      </c>
    </row>
    <row r="704" spans="1:5">
      <c r="A704">
        <v>441</v>
      </c>
      <c r="B704">
        <v>2</v>
      </c>
      <c r="C704" s="54">
        <v>0.1489361702</v>
      </c>
      <c r="D704" s="83">
        <v>14</v>
      </c>
      <c r="E704" s="84">
        <v>94</v>
      </c>
    </row>
    <row r="705" spans="1:5">
      <c r="A705">
        <v>441</v>
      </c>
      <c r="B705">
        <v>3</v>
      </c>
      <c r="C705" s="54">
        <v>0.25624999999999998</v>
      </c>
      <c r="D705" s="83">
        <v>41</v>
      </c>
      <c r="E705" s="84">
        <v>160</v>
      </c>
    </row>
    <row r="706" spans="1:5">
      <c r="A706">
        <v>441</v>
      </c>
      <c r="B706">
        <v>4</v>
      </c>
      <c r="C706" s="54">
        <v>0.375</v>
      </c>
      <c r="D706" s="83">
        <v>6</v>
      </c>
      <c r="E706" s="84">
        <v>16</v>
      </c>
    </row>
    <row r="707" spans="1:5">
      <c r="A707">
        <v>442</v>
      </c>
      <c r="B707">
        <v>1</v>
      </c>
      <c r="C707" s="54">
        <v>2.3584905699999999E-2</v>
      </c>
      <c r="D707" s="83">
        <v>5</v>
      </c>
      <c r="E707" s="84">
        <v>212</v>
      </c>
    </row>
    <row r="708" spans="1:5">
      <c r="A708">
        <v>442</v>
      </c>
      <c r="B708">
        <v>2</v>
      </c>
      <c r="C708" s="54">
        <v>7.7151335299999999E-2</v>
      </c>
      <c r="D708" s="83">
        <v>26</v>
      </c>
      <c r="E708" s="84">
        <v>337</v>
      </c>
    </row>
    <row r="709" spans="1:5">
      <c r="A709">
        <v>442</v>
      </c>
      <c r="B709">
        <v>3</v>
      </c>
      <c r="C709" s="54">
        <v>0.10695187170000001</v>
      </c>
      <c r="D709" s="83">
        <v>20</v>
      </c>
      <c r="E709" s="84">
        <v>187</v>
      </c>
    </row>
    <row r="710" spans="1:5">
      <c r="A710">
        <v>442</v>
      </c>
      <c r="B710">
        <v>4</v>
      </c>
      <c r="C710" s="54">
        <v>0.33333333329999998</v>
      </c>
      <c r="D710" s="83">
        <v>10</v>
      </c>
      <c r="E710" s="84">
        <v>30</v>
      </c>
    </row>
    <row r="711" spans="1:5">
      <c r="A711">
        <v>443</v>
      </c>
      <c r="B711">
        <v>1</v>
      </c>
      <c r="C711" s="54">
        <v>7.4074074099999998E-2</v>
      </c>
      <c r="D711" s="83">
        <v>24</v>
      </c>
      <c r="E711" s="84">
        <v>324</v>
      </c>
    </row>
    <row r="712" spans="1:5">
      <c r="A712">
        <v>443</v>
      </c>
      <c r="B712">
        <v>2</v>
      </c>
      <c r="C712" s="54">
        <v>8.4656084699999995E-2</v>
      </c>
      <c r="D712" s="83">
        <v>48</v>
      </c>
      <c r="E712" s="84">
        <v>567</v>
      </c>
    </row>
    <row r="713" spans="1:5">
      <c r="A713">
        <v>443</v>
      </c>
      <c r="B713">
        <v>3</v>
      </c>
      <c r="C713" s="54">
        <v>0.2476190476</v>
      </c>
      <c r="D713" s="83">
        <v>78</v>
      </c>
      <c r="E713" s="84">
        <v>315</v>
      </c>
    </row>
    <row r="714" spans="1:5">
      <c r="A714">
        <v>443</v>
      </c>
      <c r="B714">
        <v>4</v>
      </c>
      <c r="C714" s="54">
        <v>0.4</v>
      </c>
      <c r="D714" s="83">
        <v>18</v>
      </c>
      <c r="E714" s="84">
        <v>45</v>
      </c>
    </row>
    <row r="715" spans="1:5">
      <c r="A715">
        <v>444</v>
      </c>
      <c r="B715">
        <v>1</v>
      </c>
      <c r="C715" s="54">
        <v>0.33333333329999998</v>
      </c>
      <c r="D715" s="83">
        <v>8</v>
      </c>
      <c r="E715" s="84">
        <v>24</v>
      </c>
    </row>
    <row r="716" spans="1:5">
      <c r="A716">
        <v>444</v>
      </c>
      <c r="B716">
        <v>2</v>
      </c>
      <c r="C716" s="54">
        <v>0.2666666667</v>
      </c>
      <c r="D716" s="83">
        <v>32</v>
      </c>
      <c r="E716" s="84">
        <v>120</v>
      </c>
    </row>
    <row r="717" spans="1:5">
      <c r="A717">
        <v>444</v>
      </c>
      <c r="B717">
        <v>3</v>
      </c>
      <c r="C717" s="54">
        <v>0.30705394190000002</v>
      </c>
      <c r="D717" s="83">
        <v>74</v>
      </c>
      <c r="E717" s="84">
        <v>241</v>
      </c>
    </row>
    <row r="718" spans="1:5">
      <c r="A718">
        <v>444</v>
      </c>
      <c r="B718">
        <v>4</v>
      </c>
      <c r="C718" s="54">
        <v>0.40540540539999997</v>
      </c>
      <c r="D718" s="83">
        <v>15</v>
      </c>
      <c r="E718" s="84">
        <v>37</v>
      </c>
    </row>
    <row r="719" spans="1:5">
      <c r="A719">
        <v>445</v>
      </c>
      <c r="B719">
        <v>1</v>
      </c>
      <c r="C719" s="54">
        <v>0.1</v>
      </c>
      <c r="D719" s="83">
        <v>4</v>
      </c>
      <c r="E719" s="84">
        <v>40</v>
      </c>
    </row>
    <row r="720" spans="1:5">
      <c r="A720">
        <v>445</v>
      </c>
      <c r="B720">
        <v>2</v>
      </c>
      <c r="C720" s="54">
        <v>5.45454545E-2</v>
      </c>
      <c r="D720" s="83">
        <v>3</v>
      </c>
      <c r="E720" s="84">
        <v>55</v>
      </c>
    </row>
    <row r="721" spans="1:5">
      <c r="A721">
        <v>445</v>
      </c>
      <c r="B721">
        <v>3</v>
      </c>
      <c r="C721" s="54">
        <v>0.36</v>
      </c>
      <c r="D721" s="83">
        <v>9</v>
      </c>
      <c r="E721" s="84">
        <v>25</v>
      </c>
    </row>
    <row r="722" spans="1:5">
      <c r="A722">
        <v>445</v>
      </c>
      <c r="B722">
        <v>4</v>
      </c>
      <c r="C722" s="54">
        <v>0.28571428570000001</v>
      </c>
      <c r="D722" s="83">
        <v>2</v>
      </c>
      <c r="E722" s="84">
        <v>7</v>
      </c>
    </row>
    <row r="723" spans="1:5">
      <c r="A723">
        <v>446</v>
      </c>
      <c r="B723">
        <v>1</v>
      </c>
      <c r="C723" s="54">
        <v>8.9430894299999994E-2</v>
      </c>
      <c r="D723" s="83">
        <v>11</v>
      </c>
      <c r="E723" s="84">
        <v>123</v>
      </c>
    </row>
    <row r="724" spans="1:5">
      <c r="A724">
        <v>446</v>
      </c>
      <c r="B724">
        <v>2</v>
      </c>
      <c r="C724" s="54">
        <v>7.8461538499999997E-2</v>
      </c>
      <c r="D724" s="83">
        <v>51</v>
      </c>
      <c r="E724" s="84">
        <v>650</v>
      </c>
    </row>
    <row r="725" spans="1:5">
      <c r="A725">
        <v>446</v>
      </c>
      <c r="B725">
        <v>3</v>
      </c>
      <c r="C725" s="54">
        <v>0.21981424150000001</v>
      </c>
      <c r="D725" s="83">
        <v>71</v>
      </c>
      <c r="E725" s="84">
        <v>323</v>
      </c>
    </row>
    <row r="726" spans="1:5">
      <c r="A726">
        <v>446</v>
      </c>
      <c r="B726">
        <v>4</v>
      </c>
      <c r="C726" s="54">
        <v>0.26470588239999998</v>
      </c>
      <c r="D726" s="83">
        <v>9</v>
      </c>
      <c r="E726" s="84">
        <v>34</v>
      </c>
    </row>
    <row r="727" spans="1:5">
      <c r="A727">
        <v>447</v>
      </c>
      <c r="B727">
        <v>1</v>
      </c>
      <c r="C727" s="54">
        <v>6.6666666700000002E-2</v>
      </c>
      <c r="D727" s="83">
        <v>1</v>
      </c>
      <c r="E727" s="84">
        <v>15</v>
      </c>
    </row>
    <row r="728" spans="1:5">
      <c r="A728">
        <v>447</v>
      </c>
      <c r="B728">
        <v>2</v>
      </c>
      <c r="C728" s="54">
        <v>0.2392638037</v>
      </c>
      <c r="D728" s="83">
        <v>39</v>
      </c>
      <c r="E728" s="84">
        <v>163</v>
      </c>
    </row>
    <row r="729" spans="1:5">
      <c r="A729">
        <v>447</v>
      </c>
      <c r="B729">
        <v>3</v>
      </c>
      <c r="C729" s="54">
        <v>0.27011494250000001</v>
      </c>
      <c r="D729" s="83">
        <v>94</v>
      </c>
      <c r="E729" s="84">
        <v>348</v>
      </c>
    </row>
    <row r="730" spans="1:5">
      <c r="A730">
        <v>447</v>
      </c>
      <c r="B730">
        <v>4</v>
      </c>
      <c r="C730" s="54">
        <v>0.24358974359999999</v>
      </c>
      <c r="D730" s="83">
        <v>19</v>
      </c>
      <c r="E730" s="84">
        <v>78</v>
      </c>
    </row>
    <row r="731" spans="1:5">
      <c r="A731">
        <v>460</v>
      </c>
      <c r="B731">
        <v>1</v>
      </c>
      <c r="C731" s="54">
        <v>0.22</v>
      </c>
      <c r="D731" s="83">
        <v>11</v>
      </c>
      <c r="E731" s="84">
        <v>50</v>
      </c>
    </row>
    <row r="732" spans="1:5">
      <c r="A732">
        <v>460</v>
      </c>
      <c r="B732">
        <v>2</v>
      </c>
      <c r="C732" s="54">
        <v>0.21632124350000001</v>
      </c>
      <c r="D732" s="83">
        <v>167</v>
      </c>
      <c r="E732" s="84">
        <v>772</v>
      </c>
    </row>
    <row r="733" spans="1:5">
      <c r="A733">
        <v>460</v>
      </c>
      <c r="B733">
        <v>3</v>
      </c>
      <c r="C733" s="54">
        <v>0.2022742475</v>
      </c>
      <c r="D733" s="83">
        <v>1512</v>
      </c>
      <c r="E733" s="84">
        <v>7475</v>
      </c>
    </row>
    <row r="734" spans="1:5">
      <c r="A734">
        <v>460</v>
      </c>
      <c r="B734">
        <v>4</v>
      </c>
      <c r="C734" s="54">
        <v>0.2882758621</v>
      </c>
      <c r="D734" s="83">
        <v>209</v>
      </c>
      <c r="E734" s="84">
        <v>725</v>
      </c>
    </row>
    <row r="735" spans="1:5">
      <c r="A735">
        <v>461</v>
      </c>
      <c r="B735">
        <v>1</v>
      </c>
      <c r="C735" s="54">
        <v>0.14285714290000001</v>
      </c>
      <c r="D735" s="83">
        <v>1</v>
      </c>
      <c r="E735" s="84">
        <v>7</v>
      </c>
    </row>
    <row r="736" spans="1:5">
      <c r="A736">
        <v>461</v>
      </c>
      <c r="B736">
        <v>2</v>
      </c>
      <c r="C736" s="54">
        <v>9.8360655699999994E-2</v>
      </c>
      <c r="D736" s="83">
        <v>6</v>
      </c>
      <c r="E736" s="84">
        <v>61</v>
      </c>
    </row>
    <row r="737" spans="1:5">
      <c r="A737">
        <v>461</v>
      </c>
      <c r="B737">
        <v>3</v>
      </c>
      <c r="C737" s="54">
        <v>0.18965517239999999</v>
      </c>
      <c r="D737" s="83">
        <v>22</v>
      </c>
      <c r="E737" s="84">
        <v>116</v>
      </c>
    </row>
    <row r="738" spans="1:5">
      <c r="A738">
        <v>461</v>
      </c>
      <c r="B738">
        <v>4</v>
      </c>
      <c r="C738" s="54">
        <v>0.125</v>
      </c>
      <c r="D738" s="83">
        <v>1</v>
      </c>
      <c r="E738" s="84">
        <v>8</v>
      </c>
    </row>
    <row r="739" spans="1:5">
      <c r="A739">
        <v>462</v>
      </c>
      <c r="B739">
        <v>1</v>
      </c>
      <c r="C739" s="54">
        <v>8.3333333300000006E-2</v>
      </c>
      <c r="D739" s="83">
        <v>1</v>
      </c>
      <c r="E739" s="84">
        <v>12</v>
      </c>
    </row>
    <row r="740" spans="1:5">
      <c r="A740">
        <v>462</v>
      </c>
      <c r="B740">
        <v>2</v>
      </c>
      <c r="C740" s="54">
        <v>0.28571428570000001</v>
      </c>
      <c r="D740" s="83">
        <v>8</v>
      </c>
      <c r="E740" s="84">
        <v>28</v>
      </c>
    </row>
    <row r="741" spans="1:5">
      <c r="A741">
        <v>462</v>
      </c>
      <c r="B741">
        <v>3</v>
      </c>
      <c r="C741" s="54">
        <v>0.27619047619999998</v>
      </c>
      <c r="D741" s="83">
        <v>29</v>
      </c>
      <c r="E741" s="84">
        <v>105</v>
      </c>
    </row>
    <row r="742" spans="1:5">
      <c r="A742">
        <v>462</v>
      </c>
      <c r="B742">
        <v>4</v>
      </c>
      <c r="C742" s="54">
        <v>0.33333333329999998</v>
      </c>
      <c r="D742" s="83">
        <v>4</v>
      </c>
      <c r="E742" s="84">
        <v>12</v>
      </c>
    </row>
    <row r="743" spans="1:5">
      <c r="A743">
        <v>463</v>
      </c>
      <c r="B743">
        <v>1</v>
      </c>
      <c r="C743" s="54">
        <v>6.6197183100000001E-2</v>
      </c>
      <c r="D743" s="83">
        <v>47</v>
      </c>
      <c r="E743" s="84">
        <v>710</v>
      </c>
    </row>
    <row r="744" spans="1:5">
      <c r="A744">
        <v>463</v>
      </c>
      <c r="B744">
        <v>2</v>
      </c>
      <c r="C744" s="54">
        <v>0.12355848429999999</v>
      </c>
      <c r="D744" s="83">
        <v>525</v>
      </c>
      <c r="E744" s="84">
        <v>4249</v>
      </c>
    </row>
    <row r="745" spans="1:5">
      <c r="A745">
        <v>463</v>
      </c>
      <c r="B745">
        <v>3</v>
      </c>
      <c r="C745" s="54">
        <v>0.19646569650000001</v>
      </c>
      <c r="D745" s="83">
        <v>756</v>
      </c>
      <c r="E745" s="84">
        <v>3848</v>
      </c>
    </row>
    <row r="746" spans="1:5">
      <c r="A746">
        <v>463</v>
      </c>
      <c r="B746">
        <v>4</v>
      </c>
      <c r="C746" s="54">
        <v>0.21305841919999999</v>
      </c>
      <c r="D746" s="83">
        <v>62</v>
      </c>
      <c r="E746" s="84">
        <v>291</v>
      </c>
    </row>
    <row r="747" spans="1:5">
      <c r="A747">
        <v>465</v>
      </c>
      <c r="B747">
        <v>1</v>
      </c>
      <c r="C747" s="54">
        <v>8.1300813E-2</v>
      </c>
      <c r="D747" s="83">
        <v>10</v>
      </c>
      <c r="E747" s="84">
        <v>123</v>
      </c>
    </row>
    <row r="748" spans="1:5">
      <c r="A748">
        <v>465</v>
      </c>
      <c r="B748">
        <v>2</v>
      </c>
      <c r="C748" s="54">
        <v>7.9027355600000002E-2</v>
      </c>
      <c r="D748" s="83">
        <v>78</v>
      </c>
      <c r="E748" s="84">
        <v>987</v>
      </c>
    </row>
    <row r="749" spans="1:5">
      <c r="A749">
        <v>465</v>
      </c>
      <c r="B749">
        <v>3</v>
      </c>
      <c r="C749" s="54">
        <v>0.1604584527</v>
      </c>
      <c r="D749" s="83">
        <v>56</v>
      </c>
      <c r="E749" s="84">
        <v>349</v>
      </c>
    </row>
    <row r="750" spans="1:5">
      <c r="A750">
        <v>465</v>
      </c>
      <c r="B750">
        <v>4</v>
      </c>
      <c r="C750" s="54">
        <v>0.16666666669999999</v>
      </c>
      <c r="D750" s="83">
        <v>2</v>
      </c>
      <c r="E750" s="84">
        <v>12</v>
      </c>
    </row>
    <row r="751" spans="1:5">
      <c r="A751">
        <v>466</v>
      </c>
      <c r="B751">
        <v>1</v>
      </c>
      <c r="C751" s="54">
        <v>0.21428571430000001</v>
      </c>
      <c r="D751" s="83">
        <v>3</v>
      </c>
      <c r="E751" s="84">
        <v>14</v>
      </c>
    </row>
    <row r="752" spans="1:5">
      <c r="A752">
        <v>466</v>
      </c>
      <c r="B752">
        <v>2</v>
      </c>
      <c r="C752" s="54">
        <v>0.24889867839999999</v>
      </c>
      <c r="D752" s="83">
        <v>113</v>
      </c>
      <c r="E752" s="84">
        <v>454</v>
      </c>
    </row>
    <row r="753" spans="1:5">
      <c r="A753">
        <v>466</v>
      </c>
      <c r="B753">
        <v>3</v>
      </c>
      <c r="C753" s="54">
        <v>0.26427771560000002</v>
      </c>
      <c r="D753" s="83">
        <v>472</v>
      </c>
      <c r="E753" s="84">
        <v>1786</v>
      </c>
    </row>
    <row r="754" spans="1:5">
      <c r="A754">
        <v>466</v>
      </c>
      <c r="B754">
        <v>4</v>
      </c>
      <c r="C754" s="54">
        <v>0.33954451349999998</v>
      </c>
      <c r="D754" s="83">
        <v>164</v>
      </c>
      <c r="E754" s="84">
        <v>483</v>
      </c>
    </row>
    <row r="755" spans="1:5">
      <c r="A755">
        <v>468</v>
      </c>
      <c r="B755">
        <v>1</v>
      </c>
      <c r="C755" s="54">
        <v>0.1794195251</v>
      </c>
      <c r="D755" s="83">
        <v>68</v>
      </c>
      <c r="E755" s="84">
        <v>379</v>
      </c>
    </row>
    <row r="756" spans="1:5">
      <c r="A756">
        <v>468</v>
      </c>
      <c r="B756">
        <v>2</v>
      </c>
      <c r="C756" s="54">
        <v>0.18016928660000001</v>
      </c>
      <c r="D756" s="83">
        <v>149</v>
      </c>
      <c r="E756" s="84">
        <v>827</v>
      </c>
    </row>
    <row r="757" spans="1:5">
      <c r="A757">
        <v>468</v>
      </c>
      <c r="B757">
        <v>3</v>
      </c>
      <c r="C757" s="54">
        <v>0.30018416209999998</v>
      </c>
      <c r="D757" s="83">
        <v>326</v>
      </c>
      <c r="E757" s="84">
        <v>1086</v>
      </c>
    </row>
    <row r="758" spans="1:5">
      <c r="A758">
        <v>468</v>
      </c>
      <c r="B758">
        <v>4</v>
      </c>
      <c r="C758" s="54">
        <v>0.30985915489999999</v>
      </c>
      <c r="D758" s="83">
        <v>22</v>
      </c>
      <c r="E758" s="84">
        <v>71</v>
      </c>
    </row>
    <row r="759" spans="1:5">
      <c r="A759">
        <v>480</v>
      </c>
      <c r="B759">
        <v>1</v>
      </c>
      <c r="C759" s="54">
        <v>2.2044088199999999E-2</v>
      </c>
      <c r="D759" s="83">
        <v>22</v>
      </c>
      <c r="E759" s="84">
        <v>998</v>
      </c>
    </row>
    <row r="760" spans="1:5">
      <c r="A760">
        <v>480</v>
      </c>
      <c r="B760">
        <v>2</v>
      </c>
      <c r="C760" s="54">
        <v>5.1075268799999997E-2</v>
      </c>
      <c r="D760" s="83">
        <v>19</v>
      </c>
      <c r="E760" s="84">
        <v>372</v>
      </c>
    </row>
    <row r="761" spans="1:5">
      <c r="A761">
        <v>480</v>
      </c>
      <c r="B761">
        <v>3</v>
      </c>
      <c r="C761" s="54">
        <v>8.6956521699999997E-2</v>
      </c>
      <c r="D761" s="83">
        <v>2</v>
      </c>
      <c r="E761" s="84">
        <v>23</v>
      </c>
    </row>
    <row r="762" spans="1:5">
      <c r="A762">
        <v>480</v>
      </c>
      <c r="B762">
        <v>4</v>
      </c>
      <c r="C762" s="54">
        <v>0</v>
      </c>
      <c r="D762" s="83">
        <v>0</v>
      </c>
      <c r="E762" s="84">
        <v>2</v>
      </c>
    </row>
    <row r="763" spans="1:5">
      <c r="A763">
        <v>481</v>
      </c>
      <c r="B763">
        <v>1</v>
      </c>
      <c r="C763" s="54">
        <v>0.1176470588</v>
      </c>
      <c r="D763" s="83">
        <v>6</v>
      </c>
      <c r="E763" s="84">
        <v>51</v>
      </c>
    </row>
    <row r="764" spans="1:5">
      <c r="A764">
        <v>481</v>
      </c>
      <c r="B764">
        <v>2</v>
      </c>
      <c r="C764" s="54">
        <v>6.9306930700000005E-2</v>
      </c>
      <c r="D764" s="83">
        <v>7</v>
      </c>
      <c r="E764" s="84">
        <v>101</v>
      </c>
    </row>
    <row r="765" spans="1:5">
      <c r="A765">
        <v>481</v>
      </c>
      <c r="B765">
        <v>3</v>
      </c>
      <c r="C765" s="54">
        <v>0</v>
      </c>
      <c r="D765" s="83">
        <v>0</v>
      </c>
      <c r="E765" s="84">
        <v>22</v>
      </c>
    </row>
    <row r="766" spans="1:5">
      <c r="A766">
        <v>481</v>
      </c>
      <c r="B766">
        <v>4</v>
      </c>
      <c r="C766" s="54">
        <v>0</v>
      </c>
      <c r="D766" s="83">
        <v>0</v>
      </c>
      <c r="E766" s="84">
        <v>2</v>
      </c>
    </row>
    <row r="767" spans="1:5">
      <c r="A767">
        <v>482</v>
      </c>
      <c r="B767">
        <v>1</v>
      </c>
      <c r="C767" s="54">
        <v>6.3218390799999996E-2</v>
      </c>
      <c r="D767" s="83">
        <v>11</v>
      </c>
      <c r="E767" s="84">
        <v>174</v>
      </c>
    </row>
    <row r="768" spans="1:5">
      <c r="A768">
        <v>482</v>
      </c>
      <c r="B768">
        <v>2</v>
      </c>
      <c r="C768" s="54">
        <v>0.1007194245</v>
      </c>
      <c r="D768" s="83">
        <v>14</v>
      </c>
      <c r="E768" s="84">
        <v>139</v>
      </c>
    </row>
    <row r="769" spans="1:5">
      <c r="A769">
        <v>482</v>
      </c>
      <c r="B769">
        <v>3</v>
      </c>
      <c r="C769" s="54">
        <v>0.231884058</v>
      </c>
      <c r="D769" s="83">
        <v>16</v>
      </c>
      <c r="E769" s="84">
        <v>69</v>
      </c>
    </row>
    <row r="770" spans="1:5">
      <c r="A770">
        <v>482</v>
      </c>
      <c r="B770">
        <v>4</v>
      </c>
      <c r="C770" s="54">
        <v>0</v>
      </c>
      <c r="D770" s="83">
        <v>0</v>
      </c>
      <c r="E770" s="84">
        <v>3</v>
      </c>
    </row>
    <row r="771" spans="1:5">
      <c r="A771">
        <v>483</v>
      </c>
      <c r="B771">
        <v>1</v>
      </c>
      <c r="C771" s="54">
        <v>7.2727272699999998E-2</v>
      </c>
      <c r="D771" s="83">
        <v>4</v>
      </c>
      <c r="E771" s="84">
        <v>55</v>
      </c>
    </row>
    <row r="772" spans="1:5">
      <c r="A772">
        <v>483</v>
      </c>
      <c r="B772">
        <v>2</v>
      </c>
      <c r="C772" s="54">
        <v>0.11111111110000001</v>
      </c>
      <c r="D772" s="83">
        <v>2</v>
      </c>
      <c r="E772" s="84">
        <v>18</v>
      </c>
    </row>
    <row r="773" spans="1:5">
      <c r="A773">
        <v>483</v>
      </c>
      <c r="B773">
        <v>3</v>
      </c>
      <c r="C773" s="54">
        <v>9.0909090900000003E-2</v>
      </c>
      <c r="D773" s="83">
        <v>1</v>
      </c>
      <c r="E773" s="84">
        <v>11</v>
      </c>
    </row>
    <row r="774" spans="1:5">
      <c r="A774">
        <v>483</v>
      </c>
      <c r="B774">
        <v>4</v>
      </c>
      <c r="C774" s="54">
        <v>0.4</v>
      </c>
      <c r="D774" s="83">
        <v>2</v>
      </c>
      <c r="E774" s="84">
        <v>5</v>
      </c>
    </row>
    <row r="775" spans="1:5">
      <c r="A775">
        <v>484</v>
      </c>
      <c r="B775">
        <v>1</v>
      </c>
      <c r="C775" s="54">
        <v>0</v>
      </c>
      <c r="D775" s="83">
        <v>0</v>
      </c>
      <c r="E775" s="84">
        <v>7</v>
      </c>
    </row>
    <row r="776" spans="1:5">
      <c r="A776">
        <v>484</v>
      </c>
      <c r="B776">
        <v>2</v>
      </c>
      <c r="C776" s="54">
        <v>0.1194029851</v>
      </c>
      <c r="D776" s="83">
        <v>8</v>
      </c>
      <c r="E776" s="84">
        <v>67</v>
      </c>
    </row>
    <row r="777" spans="1:5">
      <c r="A777">
        <v>484</v>
      </c>
      <c r="B777">
        <v>3</v>
      </c>
      <c r="C777" s="54">
        <v>0.15</v>
      </c>
      <c r="D777" s="83">
        <v>9</v>
      </c>
      <c r="E777" s="84">
        <v>60</v>
      </c>
    </row>
    <row r="778" spans="1:5">
      <c r="A778">
        <v>484</v>
      </c>
      <c r="B778">
        <v>4</v>
      </c>
      <c r="C778" s="54">
        <v>0.33333333329999998</v>
      </c>
      <c r="D778" s="83">
        <v>1</v>
      </c>
      <c r="E778" s="84">
        <v>3</v>
      </c>
    </row>
    <row r="779" spans="1:5">
      <c r="A779">
        <v>500</v>
      </c>
      <c r="B779">
        <v>1</v>
      </c>
      <c r="C779" s="54">
        <v>0</v>
      </c>
      <c r="D779" s="83">
        <v>0</v>
      </c>
      <c r="E779" s="84">
        <v>3</v>
      </c>
    </row>
    <row r="780" spans="1:5">
      <c r="A780">
        <v>500</v>
      </c>
      <c r="B780">
        <v>2</v>
      </c>
      <c r="C780" s="54">
        <v>0.14814814809999999</v>
      </c>
      <c r="D780" s="83">
        <v>4</v>
      </c>
      <c r="E780" s="84">
        <v>27</v>
      </c>
    </row>
    <row r="781" spans="1:5">
      <c r="A781">
        <v>500</v>
      </c>
      <c r="B781">
        <v>3</v>
      </c>
      <c r="C781" s="54">
        <v>0.18461538459999999</v>
      </c>
      <c r="D781" s="83">
        <v>12</v>
      </c>
      <c r="E781" s="84">
        <v>65</v>
      </c>
    </row>
    <row r="782" spans="1:5">
      <c r="A782">
        <v>500</v>
      </c>
      <c r="B782">
        <v>4</v>
      </c>
      <c r="C782" s="54">
        <v>0.375</v>
      </c>
      <c r="D782" s="83">
        <v>3</v>
      </c>
      <c r="E782" s="84">
        <v>8</v>
      </c>
    </row>
    <row r="783" spans="1:5">
      <c r="A783">
        <v>501</v>
      </c>
      <c r="B783">
        <v>1</v>
      </c>
      <c r="C783" s="54">
        <v>6.25E-2</v>
      </c>
      <c r="D783" s="83">
        <v>7</v>
      </c>
      <c r="E783" s="84">
        <v>112</v>
      </c>
    </row>
    <row r="784" spans="1:5">
      <c r="A784">
        <v>501</v>
      </c>
      <c r="B784">
        <v>2</v>
      </c>
      <c r="C784" s="54">
        <v>8.7064676600000002E-2</v>
      </c>
      <c r="D784" s="83">
        <v>35</v>
      </c>
      <c r="E784" s="84">
        <v>402</v>
      </c>
    </row>
    <row r="785" spans="1:5">
      <c r="A785">
        <v>501</v>
      </c>
      <c r="B785">
        <v>3</v>
      </c>
      <c r="C785" s="54">
        <v>0.21474358969999999</v>
      </c>
      <c r="D785" s="83">
        <v>67</v>
      </c>
      <c r="E785" s="84">
        <v>312</v>
      </c>
    </row>
    <row r="786" spans="1:5">
      <c r="A786">
        <v>501</v>
      </c>
      <c r="B786">
        <v>4</v>
      </c>
      <c r="C786" s="54">
        <v>0.18181818180000001</v>
      </c>
      <c r="D786" s="83">
        <v>2</v>
      </c>
      <c r="E786" s="84">
        <v>11</v>
      </c>
    </row>
    <row r="787" spans="1:5">
      <c r="A787">
        <v>510</v>
      </c>
      <c r="B787">
        <v>1</v>
      </c>
      <c r="C787" s="54">
        <v>7.5471698099999998E-2</v>
      </c>
      <c r="D787" s="83">
        <v>4</v>
      </c>
      <c r="E787" s="84">
        <v>53</v>
      </c>
    </row>
    <row r="788" spans="1:5">
      <c r="A788">
        <v>510</v>
      </c>
      <c r="B788">
        <v>2</v>
      </c>
      <c r="C788" s="54">
        <v>7.7669902900000004E-2</v>
      </c>
      <c r="D788" s="83">
        <v>8</v>
      </c>
      <c r="E788" s="84">
        <v>103</v>
      </c>
    </row>
    <row r="789" spans="1:5">
      <c r="A789">
        <v>510</v>
      </c>
      <c r="B789">
        <v>3</v>
      </c>
      <c r="C789" s="54">
        <v>0.21538461540000001</v>
      </c>
      <c r="D789" s="83">
        <v>14</v>
      </c>
      <c r="E789" s="84">
        <v>65</v>
      </c>
    </row>
    <row r="790" spans="1:5">
      <c r="A790">
        <v>510</v>
      </c>
      <c r="B790">
        <v>4</v>
      </c>
      <c r="C790" s="54">
        <v>0.29411764709999999</v>
      </c>
      <c r="D790" s="83">
        <v>5</v>
      </c>
      <c r="E790" s="84">
        <v>17</v>
      </c>
    </row>
    <row r="791" spans="1:5">
      <c r="A791">
        <v>511</v>
      </c>
      <c r="B791">
        <v>1</v>
      </c>
      <c r="C791" s="54">
        <v>0.05</v>
      </c>
      <c r="D791" s="83">
        <v>1</v>
      </c>
      <c r="E791" s="84">
        <v>20</v>
      </c>
    </row>
    <row r="792" spans="1:5">
      <c r="A792">
        <v>511</v>
      </c>
      <c r="B792">
        <v>2</v>
      </c>
      <c r="C792" s="54">
        <v>0.1020408163</v>
      </c>
      <c r="D792" s="83">
        <v>10</v>
      </c>
      <c r="E792" s="84">
        <v>98</v>
      </c>
    </row>
    <row r="793" spans="1:5">
      <c r="A793">
        <v>511</v>
      </c>
      <c r="B793">
        <v>3</v>
      </c>
      <c r="C793" s="54">
        <v>0.25714285710000001</v>
      </c>
      <c r="D793" s="83">
        <v>27</v>
      </c>
      <c r="E793" s="84">
        <v>105</v>
      </c>
    </row>
    <row r="794" spans="1:5">
      <c r="A794">
        <v>511</v>
      </c>
      <c r="B794">
        <v>4</v>
      </c>
      <c r="C794" s="54">
        <v>0.46428571429999999</v>
      </c>
      <c r="D794" s="83">
        <v>13</v>
      </c>
      <c r="E794" s="84">
        <v>28</v>
      </c>
    </row>
    <row r="795" spans="1:5">
      <c r="A795">
        <v>512</v>
      </c>
      <c r="B795">
        <v>1</v>
      </c>
      <c r="C795" s="54">
        <v>4.1237113399999997E-2</v>
      </c>
      <c r="D795" s="83">
        <v>4</v>
      </c>
      <c r="E795" s="84">
        <v>97</v>
      </c>
    </row>
    <row r="796" spans="1:5">
      <c r="A796">
        <v>512</v>
      </c>
      <c r="B796">
        <v>2</v>
      </c>
      <c r="C796" s="54">
        <v>6.3063063099999997E-2</v>
      </c>
      <c r="D796" s="83">
        <v>14</v>
      </c>
      <c r="E796" s="84">
        <v>222</v>
      </c>
    </row>
    <row r="797" spans="1:5">
      <c r="A797">
        <v>512</v>
      </c>
      <c r="B797">
        <v>3</v>
      </c>
      <c r="C797" s="54">
        <v>0.16494845359999999</v>
      </c>
      <c r="D797" s="83">
        <v>16</v>
      </c>
      <c r="E797" s="84">
        <v>97</v>
      </c>
    </row>
    <row r="798" spans="1:5">
      <c r="A798">
        <v>512</v>
      </c>
      <c r="B798">
        <v>4</v>
      </c>
      <c r="C798" s="54">
        <v>0.16666666669999999</v>
      </c>
      <c r="D798" s="83">
        <v>3</v>
      </c>
      <c r="E798" s="84">
        <v>18</v>
      </c>
    </row>
    <row r="799" spans="1:5">
      <c r="A799">
        <v>513</v>
      </c>
      <c r="B799">
        <v>1</v>
      </c>
      <c r="C799" s="54">
        <v>3.8799414300000001E-2</v>
      </c>
      <c r="D799" s="83">
        <v>53</v>
      </c>
      <c r="E799" s="84">
        <v>1366</v>
      </c>
    </row>
    <row r="800" spans="1:5">
      <c r="A800">
        <v>513</v>
      </c>
      <c r="B800">
        <v>2</v>
      </c>
      <c r="C800" s="54">
        <v>5.2757793800000001E-2</v>
      </c>
      <c r="D800" s="83">
        <v>66</v>
      </c>
      <c r="E800" s="84">
        <v>1251</v>
      </c>
    </row>
    <row r="801" spans="1:5">
      <c r="A801">
        <v>513</v>
      </c>
      <c r="B801">
        <v>3</v>
      </c>
      <c r="C801" s="54">
        <v>0.1420454545</v>
      </c>
      <c r="D801" s="83">
        <v>25</v>
      </c>
      <c r="E801" s="84">
        <v>176</v>
      </c>
    </row>
    <row r="802" spans="1:5">
      <c r="A802">
        <v>513</v>
      </c>
      <c r="B802">
        <v>4</v>
      </c>
      <c r="C802" s="54">
        <v>0.14285714290000001</v>
      </c>
      <c r="D802" s="83">
        <v>1</v>
      </c>
      <c r="E802" s="84">
        <v>7</v>
      </c>
    </row>
    <row r="803" spans="1:5">
      <c r="A803">
        <v>514</v>
      </c>
      <c r="B803">
        <v>1</v>
      </c>
      <c r="C803" s="54">
        <v>6.6666666999999997E-3</v>
      </c>
      <c r="D803" s="83">
        <v>2</v>
      </c>
      <c r="E803" s="84">
        <v>300</v>
      </c>
    </row>
    <row r="804" spans="1:5">
      <c r="A804">
        <v>514</v>
      </c>
      <c r="B804">
        <v>2</v>
      </c>
      <c r="C804" s="54">
        <v>3.2967033E-2</v>
      </c>
      <c r="D804" s="83">
        <v>9</v>
      </c>
      <c r="E804" s="84">
        <v>273</v>
      </c>
    </row>
    <row r="805" spans="1:5">
      <c r="A805">
        <v>514</v>
      </c>
      <c r="B805">
        <v>3</v>
      </c>
      <c r="C805" s="54">
        <v>0.2</v>
      </c>
      <c r="D805" s="83">
        <v>4</v>
      </c>
      <c r="E805" s="84">
        <v>20</v>
      </c>
    </row>
    <row r="806" spans="1:5">
      <c r="A806">
        <v>514</v>
      </c>
      <c r="B806">
        <v>4</v>
      </c>
      <c r="C806" s="54">
        <v>0</v>
      </c>
      <c r="D806" s="83">
        <v>0</v>
      </c>
      <c r="E806" s="84">
        <v>2</v>
      </c>
    </row>
    <row r="807" spans="1:5">
      <c r="A807">
        <v>517</v>
      </c>
      <c r="B807">
        <v>1</v>
      </c>
      <c r="C807" s="54">
        <v>6.6666666700000002E-2</v>
      </c>
      <c r="D807" s="83">
        <v>1</v>
      </c>
      <c r="E807" s="84">
        <v>15</v>
      </c>
    </row>
    <row r="808" spans="1:5">
      <c r="A808">
        <v>517</v>
      </c>
      <c r="B808">
        <v>2</v>
      </c>
      <c r="C808" s="54">
        <v>5.5555555600000001E-2</v>
      </c>
      <c r="D808" s="83">
        <v>2</v>
      </c>
      <c r="E808" s="84">
        <v>36</v>
      </c>
    </row>
    <row r="809" spans="1:5">
      <c r="A809">
        <v>517</v>
      </c>
      <c r="B809">
        <v>3</v>
      </c>
      <c r="C809" s="54">
        <v>0.15789473679999999</v>
      </c>
      <c r="D809" s="83">
        <v>3</v>
      </c>
      <c r="E809" s="84">
        <v>19</v>
      </c>
    </row>
    <row r="810" spans="1:5">
      <c r="A810">
        <v>517</v>
      </c>
      <c r="B810">
        <v>4</v>
      </c>
      <c r="C810" s="54">
        <v>0.66666666669999997</v>
      </c>
      <c r="D810" s="83">
        <v>2</v>
      </c>
      <c r="E810" s="84">
        <v>3</v>
      </c>
    </row>
    <row r="811" spans="1:5">
      <c r="A811">
        <v>518</v>
      </c>
      <c r="B811">
        <v>1</v>
      </c>
      <c r="C811" s="54">
        <v>2.9629629599999999E-2</v>
      </c>
      <c r="D811" s="83">
        <v>4</v>
      </c>
      <c r="E811" s="84">
        <v>135</v>
      </c>
    </row>
    <row r="812" spans="1:5">
      <c r="A812">
        <v>518</v>
      </c>
      <c r="B812">
        <v>2</v>
      </c>
      <c r="C812" s="54">
        <v>0.1034482759</v>
      </c>
      <c r="D812" s="83">
        <v>12</v>
      </c>
      <c r="E812" s="84">
        <v>116</v>
      </c>
    </row>
    <row r="813" spans="1:5">
      <c r="A813">
        <v>518</v>
      </c>
      <c r="B813">
        <v>3</v>
      </c>
      <c r="C813" s="54">
        <v>0.1944444444</v>
      </c>
      <c r="D813" s="83">
        <v>7</v>
      </c>
      <c r="E813" s="84">
        <v>36</v>
      </c>
    </row>
    <row r="814" spans="1:5">
      <c r="A814">
        <v>518</v>
      </c>
      <c r="B814">
        <v>4</v>
      </c>
      <c r="C814" s="54">
        <v>0</v>
      </c>
      <c r="D814" s="83">
        <v>0</v>
      </c>
      <c r="E814" s="84">
        <v>6</v>
      </c>
    </row>
    <row r="815" spans="1:5">
      <c r="A815">
        <v>519</v>
      </c>
      <c r="B815">
        <v>1</v>
      </c>
      <c r="C815" s="54">
        <v>2.3864511200000001E-2</v>
      </c>
      <c r="D815" s="83">
        <v>31</v>
      </c>
      <c r="E815" s="84">
        <v>1299</v>
      </c>
    </row>
    <row r="816" spans="1:5">
      <c r="A816">
        <v>519</v>
      </c>
      <c r="B816">
        <v>2</v>
      </c>
      <c r="C816" s="54">
        <v>5.1881993899999999E-2</v>
      </c>
      <c r="D816" s="83">
        <v>51</v>
      </c>
      <c r="E816" s="84">
        <v>983</v>
      </c>
    </row>
    <row r="817" spans="1:5">
      <c r="A817">
        <v>519</v>
      </c>
      <c r="B817">
        <v>3</v>
      </c>
      <c r="C817" s="54">
        <v>0.17142857140000001</v>
      </c>
      <c r="D817" s="83">
        <v>18</v>
      </c>
      <c r="E817" s="84">
        <v>105</v>
      </c>
    </row>
    <row r="818" spans="1:5">
      <c r="A818">
        <v>519</v>
      </c>
      <c r="B818">
        <v>4</v>
      </c>
      <c r="C818" s="54">
        <v>0.14285714290000001</v>
      </c>
      <c r="D818" s="83">
        <v>1</v>
      </c>
      <c r="E818" s="84">
        <v>7</v>
      </c>
    </row>
    <row r="819" spans="1:5">
      <c r="A819">
        <v>530</v>
      </c>
      <c r="B819">
        <v>1</v>
      </c>
      <c r="C819" s="54">
        <v>7.1428571400000002E-2</v>
      </c>
      <c r="D819" s="83">
        <v>1</v>
      </c>
      <c r="E819" s="84">
        <v>14</v>
      </c>
    </row>
    <row r="820" spans="1:5">
      <c r="A820">
        <v>530</v>
      </c>
      <c r="B820">
        <v>2</v>
      </c>
      <c r="C820" s="54">
        <v>9.0909090900000003E-2</v>
      </c>
      <c r="D820" s="83">
        <v>5</v>
      </c>
      <c r="E820" s="84">
        <v>55</v>
      </c>
    </row>
    <row r="821" spans="1:5">
      <c r="A821">
        <v>530</v>
      </c>
      <c r="B821">
        <v>3</v>
      </c>
      <c r="C821" s="54">
        <v>0.33548387099999999</v>
      </c>
      <c r="D821" s="83">
        <v>52</v>
      </c>
      <c r="E821" s="84">
        <v>155</v>
      </c>
    </row>
    <row r="822" spans="1:5">
      <c r="A822">
        <v>530</v>
      </c>
      <c r="B822">
        <v>4</v>
      </c>
      <c r="C822" s="54">
        <v>0.34482758619999998</v>
      </c>
      <c r="D822" s="83">
        <v>10</v>
      </c>
      <c r="E822" s="84">
        <v>29</v>
      </c>
    </row>
    <row r="823" spans="1:5">
      <c r="A823">
        <v>531</v>
      </c>
      <c r="B823">
        <v>1</v>
      </c>
      <c r="C823" s="54">
        <v>7.3825503400000006E-2</v>
      </c>
      <c r="D823" s="83">
        <v>11</v>
      </c>
      <c r="E823" s="84">
        <v>149</v>
      </c>
    </row>
    <row r="824" spans="1:5">
      <c r="A824">
        <v>531</v>
      </c>
      <c r="B824">
        <v>2</v>
      </c>
      <c r="C824" s="54">
        <v>0.1155555556</v>
      </c>
      <c r="D824" s="83">
        <v>26</v>
      </c>
      <c r="E824" s="84">
        <v>225</v>
      </c>
    </row>
    <row r="825" spans="1:5">
      <c r="A825">
        <v>531</v>
      </c>
      <c r="B825">
        <v>3</v>
      </c>
      <c r="C825" s="54">
        <v>0.24242424239999999</v>
      </c>
      <c r="D825" s="83">
        <v>32</v>
      </c>
      <c r="E825" s="84">
        <v>132</v>
      </c>
    </row>
    <row r="826" spans="1:5">
      <c r="A826">
        <v>531</v>
      </c>
      <c r="B826">
        <v>4</v>
      </c>
      <c r="C826" s="54">
        <v>0.33333333329999998</v>
      </c>
      <c r="D826" s="83">
        <v>4</v>
      </c>
      <c r="E826" s="84">
        <v>12</v>
      </c>
    </row>
    <row r="827" spans="1:5">
      <c r="A827">
        <v>532</v>
      </c>
      <c r="B827">
        <v>1</v>
      </c>
      <c r="C827" s="54">
        <v>5.45454545E-2</v>
      </c>
      <c r="D827" s="83">
        <v>12</v>
      </c>
      <c r="E827" s="84">
        <v>220</v>
      </c>
    </row>
    <row r="828" spans="1:5">
      <c r="A828">
        <v>532</v>
      </c>
      <c r="B828">
        <v>2</v>
      </c>
      <c r="C828" s="54">
        <v>8.4000000000000005E-2</v>
      </c>
      <c r="D828" s="83">
        <v>21</v>
      </c>
      <c r="E828" s="84">
        <v>250</v>
      </c>
    </row>
    <row r="829" spans="1:5">
      <c r="A829">
        <v>532</v>
      </c>
      <c r="B829">
        <v>3</v>
      </c>
      <c r="C829" s="54">
        <v>0.15686274510000001</v>
      </c>
      <c r="D829" s="83">
        <v>8</v>
      </c>
      <c r="E829" s="84">
        <v>51</v>
      </c>
    </row>
    <row r="830" spans="1:5">
      <c r="A830">
        <v>532</v>
      </c>
      <c r="B830">
        <v>4</v>
      </c>
      <c r="C830" s="54">
        <v>0.4</v>
      </c>
      <c r="D830" s="83">
        <v>2</v>
      </c>
      <c r="E830" s="84">
        <v>5</v>
      </c>
    </row>
    <row r="831" spans="1:5">
      <c r="A831">
        <v>540</v>
      </c>
      <c r="B831">
        <v>1</v>
      </c>
      <c r="C831" s="54">
        <v>1.21501592E-2</v>
      </c>
      <c r="D831" s="83">
        <v>145</v>
      </c>
      <c r="E831" s="84">
        <v>11934</v>
      </c>
    </row>
    <row r="832" spans="1:5">
      <c r="A832">
        <v>540</v>
      </c>
      <c r="B832">
        <v>2</v>
      </c>
      <c r="C832" s="54">
        <v>2.00473166E-2</v>
      </c>
      <c r="D832" s="83">
        <v>161</v>
      </c>
      <c r="E832" s="84">
        <v>8031</v>
      </c>
    </row>
    <row r="833" spans="1:5">
      <c r="A833">
        <v>540</v>
      </c>
      <c r="B833">
        <v>3</v>
      </c>
      <c r="C833" s="54">
        <v>3.4128562000000001E-2</v>
      </c>
      <c r="D833" s="83">
        <v>103</v>
      </c>
      <c r="E833" s="84">
        <v>3018</v>
      </c>
    </row>
    <row r="834" spans="1:5">
      <c r="A834">
        <v>540</v>
      </c>
      <c r="B834">
        <v>4</v>
      </c>
      <c r="C834" s="54">
        <v>9.8901098899999998E-2</v>
      </c>
      <c r="D834" s="83">
        <v>9</v>
      </c>
      <c r="E834" s="84">
        <v>91</v>
      </c>
    </row>
    <row r="835" spans="1:5">
      <c r="A835">
        <v>541</v>
      </c>
      <c r="B835">
        <v>1</v>
      </c>
      <c r="C835" s="54">
        <v>5.7142857000000002E-3</v>
      </c>
      <c r="D835" s="83">
        <v>1</v>
      </c>
      <c r="E835" s="84">
        <v>175</v>
      </c>
    </row>
    <row r="836" spans="1:5">
      <c r="A836">
        <v>541</v>
      </c>
      <c r="B836">
        <v>2</v>
      </c>
      <c r="C836" s="54">
        <v>1.2E-2</v>
      </c>
      <c r="D836" s="83">
        <v>3</v>
      </c>
      <c r="E836" s="84">
        <v>250</v>
      </c>
    </row>
    <row r="837" spans="1:5">
      <c r="A837">
        <v>541</v>
      </c>
      <c r="B837">
        <v>3</v>
      </c>
      <c r="C837" s="54">
        <v>3.7383177599999998E-2</v>
      </c>
      <c r="D837" s="83">
        <v>4</v>
      </c>
      <c r="E837" s="84">
        <v>107</v>
      </c>
    </row>
    <row r="838" spans="1:5">
      <c r="A838">
        <v>541</v>
      </c>
      <c r="B838">
        <v>4</v>
      </c>
      <c r="C838" s="54">
        <v>0</v>
      </c>
      <c r="D838" s="83">
        <v>0</v>
      </c>
      <c r="E838" s="84">
        <v>2</v>
      </c>
    </row>
    <row r="839" spans="1:5">
      <c r="A839">
        <v>542</v>
      </c>
      <c r="B839">
        <v>1</v>
      </c>
      <c r="C839" s="54">
        <v>4.5454545499999999E-2</v>
      </c>
      <c r="D839" s="83">
        <v>1</v>
      </c>
      <c r="E839" s="84">
        <v>22</v>
      </c>
    </row>
    <row r="840" spans="1:5">
      <c r="A840">
        <v>542</v>
      </c>
      <c r="B840">
        <v>2</v>
      </c>
      <c r="C840" s="54">
        <v>0</v>
      </c>
      <c r="D840" s="83">
        <v>0</v>
      </c>
      <c r="E840" s="84">
        <v>88</v>
      </c>
    </row>
    <row r="841" spans="1:5">
      <c r="A841">
        <v>542</v>
      </c>
      <c r="B841">
        <v>3</v>
      </c>
      <c r="C841" s="54">
        <v>0</v>
      </c>
      <c r="D841" s="83">
        <v>0</v>
      </c>
      <c r="E841" s="84">
        <v>34</v>
      </c>
    </row>
    <row r="842" spans="1:5">
      <c r="A842">
        <v>542</v>
      </c>
      <c r="B842">
        <v>4</v>
      </c>
      <c r="C842" s="54">
        <v>0.2</v>
      </c>
      <c r="D842" s="83">
        <v>1</v>
      </c>
      <c r="E842" s="84">
        <v>5</v>
      </c>
    </row>
    <row r="843" spans="1:5">
      <c r="A843">
        <v>544</v>
      </c>
      <c r="B843">
        <v>1</v>
      </c>
      <c r="C843" s="54">
        <v>1.33333333E-2</v>
      </c>
      <c r="D843" s="83">
        <v>1</v>
      </c>
      <c r="E843" s="84">
        <v>75</v>
      </c>
    </row>
    <row r="844" spans="1:5">
      <c r="A844">
        <v>544</v>
      </c>
      <c r="B844">
        <v>2</v>
      </c>
      <c r="C844" s="54">
        <v>3.6496350400000002E-2</v>
      </c>
      <c r="D844" s="83">
        <v>5</v>
      </c>
      <c r="E844" s="84">
        <v>137</v>
      </c>
    </row>
    <row r="845" spans="1:5">
      <c r="A845">
        <v>544</v>
      </c>
      <c r="B845">
        <v>3</v>
      </c>
      <c r="C845" s="54">
        <v>5.71428571E-2</v>
      </c>
      <c r="D845" s="83">
        <v>4</v>
      </c>
      <c r="E845" s="84">
        <v>70</v>
      </c>
    </row>
    <row r="846" spans="1:5">
      <c r="A846">
        <v>544</v>
      </c>
      <c r="B846">
        <v>4</v>
      </c>
      <c r="C846" s="54">
        <v>0.18181818180000001</v>
      </c>
      <c r="D846" s="83">
        <v>2</v>
      </c>
      <c r="E846" s="84">
        <v>11</v>
      </c>
    </row>
    <row r="847" spans="1:5">
      <c r="A847">
        <v>545</v>
      </c>
      <c r="B847">
        <v>1</v>
      </c>
      <c r="C847" s="54">
        <v>4.5454545499999999E-2</v>
      </c>
      <c r="D847" s="83">
        <v>3</v>
      </c>
      <c r="E847" s="84">
        <v>66</v>
      </c>
    </row>
    <row r="848" spans="1:5">
      <c r="A848">
        <v>545</v>
      </c>
      <c r="B848">
        <v>2</v>
      </c>
      <c r="C848" s="54">
        <v>1.7094017100000001E-2</v>
      </c>
      <c r="D848" s="83">
        <v>2</v>
      </c>
      <c r="E848" s="84">
        <v>117</v>
      </c>
    </row>
    <row r="849" spans="1:5">
      <c r="A849">
        <v>545</v>
      </c>
      <c r="B849">
        <v>3</v>
      </c>
      <c r="C849" s="54">
        <v>1.9607843100000001E-2</v>
      </c>
      <c r="D849" s="83">
        <v>1</v>
      </c>
      <c r="E849" s="84">
        <v>51</v>
      </c>
    </row>
    <row r="850" spans="1:5">
      <c r="A850">
        <v>546</v>
      </c>
      <c r="B850">
        <v>1</v>
      </c>
      <c r="C850" s="54">
        <v>0.1066666667</v>
      </c>
      <c r="D850" s="83">
        <v>8</v>
      </c>
      <c r="E850" s="84">
        <v>75</v>
      </c>
    </row>
    <row r="851" spans="1:5">
      <c r="A851">
        <v>546</v>
      </c>
      <c r="B851">
        <v>2</v>
      </c>
      <c r="C851" s="54">
        <v>0.1097560976</v>
      </c>
      <c r="D851" s="83">
        <v>9</v>
      </c>
      <c r="E851" s="84">
        <v>82</v>
      </c>
    </row>
    <row r="852" spans="1:5">
      <c r="A852">
        <v>546</v>
      </c>
      <c r="B852">
        <v>3</v>
      </c>
      <c r="C852" s="54">
        <v>0.15</v>
      </c>
      <c r="D852" s="83">
        <v>3</v>
      </c>
      <c r="E852" s="84">
        <v>20</v>
      </c>
    </row>
    <row r="853" spans="1:5">
      <c r="A853">
        <v>546</v>
      </c>
      <c r="B853">
        <v>4</v>
      </c>
      <c r="C853" s="54">
        <v>0.16666666669999999</v>
      </c>
      <c r="D853" s="83">
        <v>1</v>
      </c>
      <c r="E853" s="84">
        <v>6</v>
      </c>
    </row>
    <row r="854" spans="1:5">
      <c r="A854">
        <v>560</v>
      </c>
      <c r="B854">
        <v>1</v>
      </c>
      <c r="C854" s="54">
        <v>4.4232394E-3</v>
      </c>
      <c r="D854" s="83">
        <v>89</v>
      </c>
      <c r="E854" s="84">
        <v>20121</v>
      </c>
    </row>
    <row r="855" spans="1:5">
      <c r="A855">
        <v>560</v>
      </c>
      <c r="B855">
        <v>2</v>
      </c>
      <c r="C855" s="54">
        <v>8.4390425000000005E-3</v>
      </c>
      <c r="D855" s="83">
        <v>159</v>
      </c>
      <c r="E855" s="84">
        <v>18841</v>
      </c>
    </row>
    <row r="856" spans="1:5">
      <c r="A856">
        <v>560</v>
      </c>
      <c r="B856">
        <v>3</v>
      </c>
      <c r="C856" s="54">
        <v>1.7301038099999999E-2</v>
      </c>
      <c r="D856" s="83">
        <v>55</v>
      </c>
      <c r="E856" s="84">
        <v>3179</v>
      </c>
    </row>
    <row r="857" spans="1:5">
      <c r="A857">
        <v>560</v>
      </c>
      <c r="B857">
        <v>4</v>
      </c>
      <c r="C857" s="54">
        <v>0</v>
      </c>
      <c r="D857" s="83">
        <v>0</v>
      </c>
      <c r="E857" s="84">
        <v>27</v>
      </c>
    </row>
    <row r="858" spans="1:5">
      <c r="A858">
        <v>561</v>
      </c>
      <c r="B858">
        <v>1</v>
      </c>
      <c r="C858" s="54">
        <v>1.4814814799999999E-2</v>
      </c>
      <c r="D858" s="83">
        <v>4</v>
      </c>
      <c r="E858" s="84">
        <v>270</v>
      </c>
    </row>
    <row r="859" spans="1:5">
      <c r="A859">
        <v>561</v>
      </c>
      <c r="B859">
        <v>2</v>
      </c>
      <c r="C859" s="54">
        <v>6.0215053800000001E-2</v>
      </c>
      <c r="D859" s="83">
        <v>28</v>
      </c>
      <c r="E859" s="84">
        <v>465</v>
      </c>
    </row>
    <row r="860" spans="1:5">
      <c r="A860">
        <v>561</v>
      </c>
      <c r="B860">
        <v>3</v>
      </c>
      <c r="C860" s="54">
        <v>6.6246056799999994E-2</v>
      </c>
      <c r="D860" s="83">
        <v>21</v>
      </c>
      <c r="E860" s="84">
        <v>317</v>
      </c>
    </row>
    <row r="861" spans="1:5">
      <c r="A861">
        <v>561</v>
      </c>
      <c r="B861">
        <v>4</v>
      </c>
      <c r="C861" s="54">
        <v>6.6666666700000002E-2</v>
      </c>
      <c r="D861" s="83">
        <v>3</v>
      </c>
      <c r="E861" s="84">
        <v>45</v>
      </c>
    </row>
    <row r="862" spans="1:5">
      <c r="A862">
        <v>563</v>
      </c>
      <c r="B862">
        <v>1</v>
      </c>
      <c r="C862" s="54">
        <v>7.7551020400000004E-2</v>
      </c>
      <c r="D862" s="83">
        <v>19</v>
      </c>
      <c r="E862" s="84">
        <v>245</v>
      </c>
    </row>
    <row r="863" spans="1:5">
      <c r="A863">
        <v>563</v>
      </c>
      <c r="B863">
        <v>2</v>
      </c>
      <c r="C863" s="54">
        <v>9.65517241E-2</v>
      </c>
      <c r="D863" s="83">
        <v>28</v>
      </c>
      <c r="E863" s="84">
        <v>290</v>
      </c>
    </row>
    <row r="864" spans="1:5">
      <c r="A864">
        <v>563</v>
      </c>
      <c r="B864">
        <v>3</v>
      </c>
      <c r="C864" s="54">
        <v>6.5573770500000003E-2</v>
      </c>
      <c r="D864" s="83">
        <v>4</v>
      </c>
      <c r="E864" s="84">
        <v>61</v>
      </c>
    </row>
    <row r="865" spans="1:5">
      <c r="A865">
        <v>564</v>
      </c>
      <c r="B865">
        <v>1</v>
      </c>
      <c r="C865" s="54">
        <v>1.9801980199999999E-2</v>
      </c>
      <c r="D865" s="83">
        <v>2</v>
      </c>
      <c r="E865" s="84">
        <v>101</v>
      </c>
    </row>
    <row r="866" spans="1:5">
      <c r="A866">
        <v>564</v>
      </c>
      <c r="B866">
        <v>2</v>
      </c>
      <c r="C866" s="54">
        <v>4.5045044999999999E-2</v>
      </c>
      <c r="D866" s="83">
        <v>5</v>
      </c>
      <c r="E866" s="84">
        <v>111</v>
      </c>
    </row>
    <row r="867" spans="1:5">
      <c r="A867">
        <v>564</v>
      </c>
      <c r="B867">
        <v>3</v>
      </c>
      <c r="C867" s="54">
        <v>0.11111111110000001</v>
      </c>
      <c r="D867" s="83">
        <v>3</v>
      </c>
      <c r="E867" s="84">
        <v>27</v>
      </c>
    </row>
    <row r="868" spans="1:5">
      <c r="A868">
        <v>564</v>
      </c>
      <c r="B868">
        <v>4</v>
      </c>
      <c r="C868" s="54">
        <v>0</v>
      </c>
      <c r="D868" s="83">
        <v>0</v>
      </c>
      <c r="E868" s="84">
        <v>2</v>
      </c>
    </row>
    <row r="869" spans="1:5">
      <c r="A869">
        <v>565</v>
      </c>
      <c r="B869">
        <v>1</v>
      </c>
      <c r="C869" s="54">
        <v>0</v>
      </c>
      <c r="D869" s="83">
        <v>0</v>
      </c>
      <c r="E869" s="84">
        <v>12</v>
      </c>
    </row>
    <row r="870" spans="1:5">
      <c r="A870">
        <v>565</v>
      </c>
      <c r="B870">
        <v>2</v>
      </c>
      <c r="C870" s="54">
        <v>5.5555555600000001E-2</v>
      </c>
      <c r="D870" s="83">
        <v>1</v>
      </c>
      <c r="E870" s="84">
        <v>18</v>
      </c>
    </row>
    <row r="871" spans="1:5">
      <c r="A871">
        <v>566</v>
      </c>
      <c r="B871">
        <v>1</v>
      </c>
      <c r="C871" s="54">
        <v>7.0325900499999996E-2</v>
      </c>
      <c r="D871" s="83">
        <v>41</v>
      </c>
      <c r="E871" s="84">
        <v>583</v>
      </c>
    </row>
    <row r="872" spans="1:5">
      <c r="A872">
        <v>566</v>
      </c>
      <c r="B872">
        <v>2</v>
      </c>
      <c r="C872" s="54">
        <v>0.11522287639999999</v>
      </c>
      <c r="D872" s="83">
        <v>137</v>
      </c>
      <c r="E872" s="84">
        <v>1189</v>
      </c>
    </row>
    <row r="873" spans="1:5">
      <c r="A873">
        <v>566</v>
      </c>
      <c r="B873">
        <v>3</v>
      </c>
      <c r="C873" s="54">
        <v>0.18537074149999999</v>
      </c>
      <c r="D873" s="83">
        <v>185</v>
      </c>
      <c r="E873" s="84">
        <v>998</v>
      </c>
    </row>
    <row r="874" spans="1:5">
      <c r="A874">
        <v>566</v>
      </c>
      <c r="B874">
        <v>4</v>
      </c>
      <c r="C874" s="54">
        <v>0.14814814809999999</v>
      </c>
      <c r="D874" s="83">
        <v>4</v>
      </c>
      <c r="E874" s="84">
        <v>27</v>
      </c>
    </row>
    <row r="875" spans="1:5">
      <c r="A875">
        <v>580</v>
      </c>
      <c r="B875">
        <v>2</v>
      </c>
      <c r="C875" s="54">
        <v>0</v>
      </c>
      <c r="D875" s="83">
        <v>0</v>
      </c>
      <c r="E875" s="84">
        <v>2</v>
      </c>
    </row>
    <row r="876" spans="1:5">
      <c r="A876">
        <v>580</v>
      </c>
      <c r="B876">
        <v>4</v>
      </c>
      <c r="C876" s="54">
        <v>0</v>
      </c>
      <c r="D876" s="83">
        <v>0</v>
      </c>
      <c r="E876" s="84">
        <v>2</v>
      </c>
    </row>
    <row r="877" spans="1:5">
      <c r="A877">
        <v>581</v>
      </c>
      <c r="B877">
        <v>1</v>
      </c>
      <c r="C877" s="54">
        <v>3.0927835099999999E-2</v>
      </c>
      <c r="D877" s="83">
        <v>3</v>
      </c>
      <c r="E877" s="84">
        <v>97</v>
      </c>
    </row>
    <row r="878" spans="1:5">
      <c r="A878">
        <v>581</v>
      </c>
      <c r="B878">
        <v>2</v>
      </c>
      <c r="C878" s="54">
        <v>2.33918129E-2</v>
      </c>
      <c r="D878" s="83">
        <v>4</v>
      </c>
      <c r="E878" s="84">
        <v>171</v>
      </c>
    </row>
    <row r="879" spans="1:5">
      <c r="A879">
        <v>581</v>
      </c>
      <c r="B879">
        <v>3</v>
      </c>
      <c r="C879" s="54">
        <v>3.5714285700000001E-2</v>
      </c>
      <c r="D879" s="83">
        <v>3</v>
      </c>
      <c r="E879" s="84">
        <v>84</v>
      </c>
    </row>
    <row r="880" spans="1:5">
      <c r="A880">
        <v>581</v>
      </c>
      <c r="B880">
        <v>4</v>
      </c>
      <c r="C880" s="54">
        <v>4.2253521099999997E-2</v>
      </c>
      <c r="D880" s="83">
        <v>3</v>
      </c>
      <c r="E880" s="84">
        <v>71</v>
      </c>
    </row>
    <row r="881" spans="1:5">
      <c r="A881">
        <v>583</v>
      </c>
      <c r="B881">
        <v>3</v>
      </c>
      <c r="C881" s="54">
        <v>0.5</v>
      </c>
      <c r="D881" s="83">
        <v>2</v>
      </c>
      <c r="E881" s="84">
        <v>4</v>
      </c>
    </row>
    <row r="882" spans="1:5">
      <c r="A882">
        <v>583</v>
      </c>
      <c r="B882">
        <v>4</v>
      </c>
      <c r="C882" s="54">
        <v>0.125</v>
      </c>
      <c r="D882" s="83">
        <v>1</v>
      </c>
      <c r="E882" s="84">
        <v>8</v>
      </c>
    </row>
    <row r="883" spans="1:5">
      <c r="A883">
        <v>588</v>
      </c>
      <c r="B883">
        <v>3</v>
      </c>
      <c r="C883" s="54">
        <v>0.2</v>
      </c>
      <c r="D883" s="83">
        <v>1</v>
      </c>
      <c r="E883" s="84">
        <v>5</v>
      </c>
    </row>
    <row r="884" spans="1:5">
      <c r="A884">
        <v>588</v>
      </c>
      <c r="B884">
        <v>4</v>
      </c>
      <c r="C884" s="54">
        <v>0.1320754717</v>
      </c>
      <c r="D884" s="83">
        <v>7</v>
      </c>
      <c r="E884" s="84">
        <v>53</v>
      </c>
    </row>
    <row r="885" spans="1:5">
      <c r="A885">
        <v>589</v>
      </c>
      <c r="B885">
        <v>1</v>
      </c>
      <c r="C885" s="54">
        <v>0</v>
      </c>
      <c r="D885" s="83">
        <v>0</v>
      </c>
      <c r="E885" s="84">
        <v>2</v>
      </c>
    </row>
    <row r="886" spans="1:5">
      <c r="A886">
        <v>589</v>
      </c>
      <c r="B886">
        <v>2</v>
      </c>
      <c r="C886" s="54">
        <v>0.25</v>
      </c>
      <c r="D886" s="83">
        <v>1</v>
      </c>
      <c r="E886" s="84">
        <v>4</v>
      </c>
    </row>
    <row r="887" spans="1:5">
      <c r="A887">
        <v>589</v>
      </c>
      <c r="B887">
        <v>3</v>
      </c>
      <c r="C887" s="54">
        <v>0.14285714290000001</v>
      </c>
      <c r="D887" s="83">
        <v>3</v>
      </c>
      <c r="E887" s="84">
        <v>21</v>
      </c>
    </row>
    <row r="888" spans="1:5">
      <c r="A888">
        <v>589</v>
      </c>
      <c r="B888">
        <v>4</v>
      </c>
      <c r="C888" s="54">
        <v>0</v>
      </c>
      <c r="D888" s="83">
        <v>0</v>
      </c>
      <c r="E888" s="84">
        <v>13</v>
      </c>
    </row>
    <row r="889" spans="1:5">
      <c r="A889">
        <v>591</v>
      </c>
      <c r="B889">
        <v>2</v>
      </c>
      <c r="C889" s="54">
        <v>0</v>
      </c>
      <c r="D889" s="83">
        <v>0</v>
      </c>
      <c r="E889" s="84">
        <v>3</v>
      </c>
    </row>
    <row r="890" spans="1:5">
      <c r="A890">
        <v>591</v>
      </c>
      <c r="B890">
        <v>3</v>
      </c>
      <c r="C890" s="54">
        <v>8.3333333300000006E-2</v>
      </c>
      <c r="D890" s="83">
        <v>1</v>
      </c>
      <c r="E890" s="84">
        <v>12</v>
      </c>
    </row>
    <row r="891" spans="1:5">
      <c r="A891">
        <v>591</v>
      </c>
      <c r="B891">
        <v>4</v>
      </c>
      <c r="C891" s="54">
        <v>9.6153846200000004E-2</v>
      </c>
      <c r="D891" s="83">
        <v>5</v>
      </c>
      <c r="E891" s="84">
        <v>52</v>
      </c>
    </row>
    <row r="892" spans="1:5">
      <c r="A892">
        <v>593</v>
      </c>
      <c r="B892">
        <v>2</v>
      </c>
      <c r="C892" s="54">
        <v>0</v>
      </c>
      <c r="D892" s="83">
        <v>0</v>
      </c>
      <c r="E892" s="84">
        <v>16</v>
      </c>
    </row>
    <row r="893" spans="1:5">
      <c r="A893">
        <v>593</v>
      </c>
      <c r="B893">
        <v>3</v>
      </c>
      <c r="C893" s="54">
        <v>0.11428571429999999</v>
      </c>
      <c r="D893" s="83">
        <v>8</v>
      </c>
      <c r="E893" s="84">
        <v>70</v>
      </c>
    </row>
    <row r="894" spans="1:5">
      <c r="A894">
        <v>593</v>
      </c>
      <c r="B894">
        <v>4</v>
      </c>
      <c r="C894" s="54">
        <v>9.0909090900000003E-2</v>
      </c>
      <c r="D894" s="83">
        <v>8</v>
      </c>
      <c r="E894" s="84">
        <v>88</v>
      </c>
    </row>
    <row r="895" spans="1:5">
      <c r="A895">
        <v>602</v>
      </c>
      <c r="B895">
        <v>1</v>
      </c>
      <c r="C895" s="54">
        <v>0</v>
      </c>
      <c r="D895" s="83">
        <v>0</v>
      </c>
      <c r="E895" s="84">
        <v>2</v>
      </c>
    </row>
    <row r="896" spans="1:5">
      <c r="A896">
        <v>602</v>
      </c>
      <c r="B896">
        <v>2</v>
      </c>
      <c r="C896" s="54">
        <v>0.1153846154</v>
      </c>
      <c r="D896" s="83">
        <v>3</v>
      </c>
      <c r="E896" s="84">
        <v>26</v>
      </c>
    </row>
    <row r="897" spans="1:5">
      <c r="A897">
        <v>602</v>
      </c>
      <c r="B897">
        <v>3</v>
      </c>
      <c r="C897" s="54">
        <v>0.05</v>
      </c>
      <c r="D897" s="83">
        <v>5</v>
      </c>
      <c r="E897" s="84">
        <v>100</v>
      </c>
    </row>
    <row r="898" spans="1:5">
      <c r="A898">
        <v>602</v>
      </c>
      <c r="B898">
        <v>4</v>
      </c>
      <c r="C898" s="54">
        <v>0.1176470588</v>
      </c>
      <c r="D898" s="83">
        <v>4</v>
      </c>
      <c r="E898" s="84">
        <v>34</v>
      </c>
    </row>
    <row r="899" spans="1:5">
      <c r="A899">
        <v>603</v>
      </c>
      <c r="B899">
        <v>1</v>
      </c>
      <c r="C899" s="54">
        <v>0</v>
      </c>
      <c r="D899" s="83">
        <v>0</v>
      </c>
      <c r="E899" s="84">
        <v>7</v>
      </c>
    </row>
    <row r="900" spans="1:5">
      <c r="A900">
        <v>603</v>
      </c>
      <c r="B900">
        <v>2</v>
      </c>
      <c r="C900" s="54">
        <v>0</v>
      </c>
      <c r="D900" s="83">
        <v>0</v>
      </c>
      <c r="E900" s="84">
        <v>12</v>
      </c>
    </row>
    <row r="901" spans="1:5">
      <c r="A901">
        <v>603</v>
      </c>
      <c r="B901">
        <v>3</v>
      </c>
      <c r="C901" s="54">
        <v>9.0909090900000003E-2</v>
      </c>
      <c r="D901" s="83">
        <v>1</v>
      </c>
      <c r="E901" s="84">
        <v>11</v>
      </c>
    </row>
    <row r="902" spans="1:5">
      <c r="A902">
        <v>603</v>
      </c>
      <c r="B902">
        <v>4</v>
      </c>
      <c r="C902" s="54">
        <v>0</v>
      </c>
      <c r="D902" s="83">
        <v>0</v>
      </c>
      <c r="E902" s="84">
        <v>3</v>
      </c>
    </row>
    <row r="903" spans="1:5">
      <c r="A903">
        <v>607</v>
      </c>
      <c r="B903">
        <v>1</v>
      </c>
      <c r="C903" s="54">
        <v>0</v>
      </c>
      <c r="D903" s="83">
        <v>0</v>
      </c>
      <c r="E903" s="84">
        <v>7</v>
      </c>
    </row>
    <row r="904" spans="1:5">
      <c r="A904">
        <v>607</v>
      </c>
      <c r="B904">
        <v>2</v>
      </c>
      <c r="C904" s="54">
        <v>0.1</v>
      </c>
      <c r="D904" s="83">
        <v>5</v>
      </c>
      <c r="E904" s="84">
        <v>50</v>
      </c>
    </row>
    <row r="905" spans="1:5">
      <c r="A905">
        <v>607</v>
      </c>
      <c r="B905">
        <v>3</v>
      </c>
      <c r="C905" s="54">
        <v>4.16666667E-2</v>
      </c>
      <c r="D905" s="83">
        <v>4</v>
      </c>
      <c r="E905" s="84">
        <v>96</v>
      </c>
    </row>
    <row r="906" spans="1:5">
      <c r="A906">
        <v>607</v>
      </c>
      <c r="B906">
        <v>4</v>
      </c>
      <c r="C906" s="54">
        <v>3.4482758600000003E-2</v>
      </c>
      <c r="D906" s="83">
        <v>1</v>
      </c>
      <c r="E906" s="84">
        <v>29</v>
      </c>
    </row>
    <row r="907" spans="1:5">
      <c r="A907">
        <v>608</v>
      </c>
      <c r="B907">
        <v>1</v>
      </c>
      <c r="C907" s="54">
        <v>0</v>
      </c>
      <c r="D907" s="83">
        <v>0</v>
      </c>
      <c r="E907" s="84">
        <v>20</v>
      </c>
    </row>
    <row r="908" spans="1:5">
      <c r="A908">
        <v>608</v>
      </c>
      <c r="B908">
        <v>2</v>
      </c>
      <c r="C908" s="54">
        <v>5.1282051299999999E-2</v>
      </c>
      <c r="D908" s="83">
        <v>2</v>
      </c>
      <c r="E908" s="84">
        <v>39</v>
      </c>
    </row>
    <row r="909" spans="1:5">
      <c r="A909">
        <v>608</v>
      </c>
      <c r="B909">
        <v>3</v>
      </c>
      <c r="C909" s="54">
        <v>0</v>
      </c>
      <c r="D909" s="83">
        <v>0</v>
      </c>
      <c r="E909" s="84">
        <v>24</v>
      </c>
    </row>
    <row r="910" spans="1:5">
      <c r="A910">
        <v>608</v>
      </c>
      <c r="B910">
        <v>4</v>
      </c>
      <c r="C910" s="54">
        <v>0</v>
      </c>
      <c r="D910" s="83">
        <v>0</v>
      </c>
      <c r="E910" s="84">
        <v>2</v>
      </c>
    </row>
    <row r="911" spans="1:5">
      <c r="A911">
        <v>609</v>
      </c>
      <c r="B911">
        <v>2</v>
      </c>
      <c r="C911" s="54">
        <v>0</v>
      </c>
      <c r="D911" s="83">
        <v>0</v>
      </c>
      <c r="E911" s="84">
        <v>3</v>
      </c>
    </row>
    <row r="912" spans="1:5">
      <c r="A912">
        <v>609</v>
      </c>
      <c r="B912">
        <v>3</v>
      </c>
      <c r="C912" s="54">
        <v>0.2</v>
      </c>
      <c r="D912" s="83">
        <v>2</v>
      </c>
      <c r="E912" s="84">
        <v>10</v>
      </c>
    </row>
    <row r="913" spans="1:5">
      <c r="A913">
        <v>609</v>
      </c>
      <c r="B913">
        <v>4</v>
      </c>
      <c r="C913" s="54">
        <v>0.34375</v>
      </c>
      <c r="D913" s="83">
        <v>11</v>
      </c>
      <c r="E913" s="84">
        <v>32</v>
      </c>
    </row>
    <row r="914" spans="1:5">
      <c r="A914">
        <v>611</v>
      </c>
      <c r="B914">
        <v>1</v>
      </c>
      <c r="C914" s="54">
        <v>0</v>
      </c>
      <c r="D914" s="83">
        <v>0</v>
      </c>
      <c r="E914" s="84">
        <v>16</v>
      </c>
    </row>
    <row r="915" spans="1:5">
      <c r="A915">
        <v>611</v>
      </c>
      <c r="B915">
        <v>2</v>
      </c>
      <c r="C915" s="54">
        <v>2.08333333E-2</v>
      </c>
      <c r="D915" s="83">
        <v>1</v>
      </c>
      <c r="E915" s="84">
        <v>48</v>
      </c>
    </row>
    <row r="916" spans="1:5">
      <c r="A916">
        <v>611</v>
      </c>
      <c r="B916">
        <v>3</v>
      </c>
      <c r="C916" s="54">
        <v>3.4883720899999998E-2</v>
      </c>
      <c r="D916" s="83">
        <v>3</v>
      </c>
      <c r="E916" s="84">
        <v>86</v>
      </c>
    </row>
    <row r="917" spans="1:5">
      <c r="A917">
        <v>611</v>
      </c>
      <c r="B917">
        <v>4</v>
      </c>
      <c r="C917" s="54">
        <v>7.1428571400000002E-2</v>
      </c>
      <c r="D917" s="83">
        <v>1</v>
      </c>
      <c r="E917" s="84">
        <v>14</v>
      </c>
    </row>
    <row r="918" spans="1:5">
      <c r="A918">
        <v>612</v>
      </c>
      <c r="B918">
        <v>1</v>
      </c>
      <c r="C918" s="54">
        <v>0</v>
      </c>
      <c r="D918" s="83">
        <v>0</v>
      </c>
      <c r="E918" s="84">
        <v>37</v>
      </c>
    </row>
    <row r="919" spans="1:5">
      <c r="A919">
        <v>612</v>
      </c>
      <c r="B919">
        <v>2</v>
      </c>
      <c r="C919" s="54">
        <v>4.2016806699999999E-2</v>
      </c>
      <c r="D919" s="83">
        <v>5</v>
      </c>
      <c r="E919" s="84">
        <v>119</v>
      </c>
    </row>
    <row r="920" spans="1:5">
      <c r="A920">
        <v>612</v>
      </c>
      <c r="B920">
        <v>3</v>
      </c>
      <c r="C920" s="54">
        <v>7.6190476199999996E-2</v>
      </c>
      <c r="D920" s="83">
        <v>8</v>
      </c>
      <c r="E920" s="84">
        <v>105</v>
      </c>
    </row>
    <row r="921" spans="1:5">
      <c r="A921">
        <v>612</v>
      </c>
      <c r="B921">
        <v>4</v>
      </c>
      <c r="C921" s="54">
        <v>0.1</v>
      </c>
      <c r="D921" s="83">
        <v>2</v>
      </c>
      <c r="E921" s="84">
        <v>20</v>
      </c>
    </row>
    <row r="922" spans="1:5">
      <c r="A922">
        <v>613</v>
      </c>
      <c r="B922">
        <v>1</v>
      </c>
      <c r="C922" s="54">
        <v>4.16666667E-2</v>
      </c>
      <c r="D922" s="83">
        <v>1</v>
      </c>
      <c r="E922" s="84">
        <v>24</v>
      </c>
    </row>
    <row r="923" spans="1:5">
      <c r="A923">
        <v>613</v>
      </c>
      <c r="B923">
        <v>2</v>
      </c>
      <c r="C923" s="54">
        <v>0</v>
      </c>
      <c r="D923" s="83">
        <v>0</v>
      </c>
      <c r="E923" s="84">
        <v>23</v>
      </c>
    </row>
    <row r="924" spans="1:5">
      <c r="A924">
        <v>613</v>
      </c>
      <c r="B924">
        <v>3</v>
      </c>
      <c r="C924" s="54">
        <v>0</v>
      </c>
      <c r="D924" s="83">
        <v>0</v>
      </c>
      <c r="E924" s="84">
        <v>19</v>
      </c>
    </row>
    <row r="925" spans="1:5">
      <c r="A925">
        <v>613</v>
      </c>
      <c r="B925">
        <v>4</v>
      </c>
      <c r="C925" s="54">
        <v>0</v>
      </c>
      <c r="D925" s="83">
        <v>0</v>
      </c>
      <c r="E925" s="84">
        <v>3</v>
      </c>
    </row>
    <row r="926" spans="1:5">
      <c r="A926">
        <v>614</v>
      </c>
      <c r="B926">
        <v>1</v>
      </c>
      <c r="C926" s="54">
        <v>3.3962264200000002E-2</v>
      </c>
      <c r="D926" s="83">
        <v>9</v>
      </c>
      <c r="E926" s="84">
        <v>265</v>
      </c>
    </row>
    <row r="927" spans="1:5">
      <c r="A927">
        <v>614</v>
      </c>
      <c r="B927">
        <v>2</v>
      </c>
      <c r="C927" s="54">
        <v>1.82648402E-2</v>
      </c>
      <c r="D927" s="83">
        <v>4</v>
      </c>
      <c r="E927" s="84">
        <v>219</v>
      </c>
    </row>
    <row r="928" spans="1:5">
      <c r="A928">
        <v>614</v>
      </c>
      <c r="B928">
        <v>3</v>
      </c>
      <c r="C928" s="54">
        <v>5.5555555600000001E-2</v>
      </c>
      <c r="D928" s="83">
        <v>3</v>
      </c>
      <c r="E928" s="84">
        <v>54</v>
      </c>
    </row>
    <row r="929" spans="1:5">
      <c r="A929">
        <v>614</v>
      </c>
      <c r="B929">
        <v>4</v>
      </c>
      <c r="C929" s="54">
        <v>0</v>
      </c>
      <c r="D929" s="83">
        <v>0</v>
      </c>
      <c r="E929" s="84">
        <v>5</v>
      </c>
    </row>
    <row r="930" spans="1:5">
      <c r="A930">
        <v>621</v>
      </c>
      <c r="B930">
        <v>1</v>
      </c>
      <c r="C930" s="54">
        <v>7.4999999999999997E-2</v>
      </c>
      <c r="D930" s="83">
        <v>3</v>
      </c>
      <c r="E930" s="84">
        <v>40</v>
      </c>
    </row>
    <row r="931" spans="1:5">
      <c r="A931">
        <v>621</v>
      </c>
      <c r="B931">
        <v>2</v>
      </c>
      <c r="C931" s="54">
        <v>3.2258064500000003E-2</v>
      </c>
      <c r="D931" s="83">
        <v>2</v>
      </c>
      <c r="E931" s="84">
        <v>62</v>
      </c>
    </row>
    <row r="932" spans="1:5">
      <c r="A932">
        <v>621</v>
      </c>
      <c r="B932">
        <v>3</v>
      </c>
      <c r="C932" s="54">
        <v>1.5873015899999999E-2</v>
      </c>
      <c r="D932" s="83">
        <v>1</v>
      </c>
      <c r="E932" s="84">
        <v>63</v>
      </c>
    </row>
    <row r="933" spans="1:5">
      <c r="A933">
        <v>621</v>
      </c>
      <c r="B933">
        <v>4</v>
      </c>
      <c r="C933" s="54">
        <v>9.0909090900000003E-2</v>
      </c>
      <c r="D933" s="83">
        <v>2</v>
      </c>
      <c r="E933" s="84">
        <v>22</v>
      </c>
    </row>
    <row r="934" spans="1:5">
      <c r="A934">
        <v>622</v>
      </c>
      <c r="B934">
        <v>1</v>
      </c>
      <c r="C934" s="54">
        <v>6.6666666700000002E-2</v>
      </c>
      <c r="D934" s="83">
        <v>5</v>
      </c>
      <c r="E934" s="84">
        <v>75</v>
      </c>
    </row>
    <row r="935" spans="1:5">
      <c r="A935">
        <v>622</v>
      </c>
      <c r="B935">
        <v>2</v>
      </c>
      <c r="C935" s="54">
        <v>1.8691588799999999E-2</v>
      </c>
      <c r="D935" s="83">
        <v>2</v>
      </c>
      <c r="E935" s="84">
        <v>107</v>
      </c>
    </row>
    <row r="936" spans="1:5">
      <c r="A936">
        <v>622</v>
      </c>
      <c r="B936">
        <v>3</v>
      </c>
      <c r="C936" s="54">
        <v>8.6956521699999997E-2</v>
      </c>
      <c r="D936" s="83">
        <v>6</v>
      </c>
      <c r="E936" s="84">
        <v>69</v>
      </c>
    </row>
    <row r="937" spans="1:5">
      <c r="A937">
        <v>622</v>
      </c>
      <c r="B937">
        <v>4</v>
      </c>
      <c r="C937" s="54">
        <v>0</v>
      </c>
      <c r="D937" s="83">
        <v>0</v>
      </c>
      <c r="E937" s="84">
        <v>8</v>
      </c>
    </row>
    <row r="938" spans="1:5">
      <c r="A938">
        <v>623</v>
      </c>
      <c r="B938">
        <v>1</v>
      </c>
      <c r="C938" s="54">
        <v>2.1739130400000001E-2</v>
      </c>
      <c r="D938" s="83">
        <v>1</v>
      </c>
      <c r="E938" s="84">
        <v>46</v>
      </c>
    </row>
    <row r="939" spans="1:5">
      <c r="A939">
        <v>623</v>
      </c>
      <c r="B939">
        <v>2</v>
      </c>
      <c r="C939" s="54">
        <v>0</v>
      </c>
      <c r="D939" s="83">
        <v>0</v>
      </c>
      <c r="E939" s="84">
        <v>37</v>
      </c>
    </row>
    <row r="940" spans="1:5">
      <c r="A940">
        <v>623</v>
      </c>
      <c r="B940">
        <v>3</v>
      </c>
      <c r="C940" s="54">
        <v>0.1</v>
      </c>
      <c r="D940" s="83">
        <v>1</v>
      </c>
      <c r="E940" s="84">
        <v>10</v>
      </c>
    </row>
    <row r="941" spans="1:5">
      <c r="A941">
        <v>623</v>
      </c>
      <c r="B941">
        <v>4</v>
      </c>
      <c r="C941" s="54">
        <v>0</v>
      </c>
      <c r="D941" s="83">
        <v>0</v>
      </c>
      <c r="E941" s="84">
        <v>2</v>
      </c>
    </row>
    <row r="942" spans="1:5">
      <c r="A942">
        <v>625</v>
      </c>
      <c r="B942">
        <v>1</v>
      </c>
      <c r="C942" s="54">
        <v>1.6233766199999999E-2</v>
      </c>
      <c r="D942" s="83">
        <v>5</v>
      </c>
      <c r="E942" s="84">
        <v>308</v>
      </c>
    </row>
    <row r="943" spans="1:5">
      <c r="A943">
        <v>625</v>
      </c>
      <c r="B943">
        <v>2</v>
      </c>
      <c r="C943" s="54">
        <v>5.31914894E-2</v>
      </c>
      <c r="D943" s="83">
        <v>5</v>
      </c>
      <c r="E943" s="84">
        <v>94</v>
      </c>
    </row>
    <row r="944" spans="1:5">
      <c r="A944">
        <v>625</v>
      </c>
      <c r="B944">
        <v>3</v>
      </c>
      <c r="C944" s="54">
        <v>3.2258064500000003E-2</v>
      </c>
      <c r="D944" s="83">
        <v>1</v>
      </c>
      <c r="E944" s="84">
        <v>31</v>
      </c>
    </row>
    <row r="945" spans="1:5">
      <c r="A945">
        <v>625</v>
      </c>
      <c r="B945">
        <v>4</v>
      </c>
      <c r="C945" s="54">
        <v>0</v>
      </c>
      <c r="D945" s="83">
        <v>0</v>
      </c>
      <c r="E945" s="84">
        <v>2</v>
      </c>
    </row>
    <row r="946" spans="1:5">
      <c r="A946">
        <v>626</v>
      </c>
      <c r="B946">
        <v>1</v>
      </c>
      <c r="C946" s="54">
        <v>3.2697547700000003E-2</v>
      </c>
      <c r="D946" s="83">
        <v>36</v>
      </c>
      <c r="E946" s="84">
        <v>1101</v>
      </c>
    </row>
    <row r="947" spans="1:5">
      <c r="A947">
        <v>626</v>
      </c>
      <c r="B947">
        <v>2</v>
      </c>
      <c r="C947" s="54">
        <v>3.0746705700000002E-2</v>
      </c>
      <c r="D947" s="83">
        <v>21</v>
      </c>
      <c r="E947" s="84">
        <v>683</v>
      </c>
    </row>
    <row r="948" spans="1:5">
      <c r="A948">
        <v>626</v>
      </c>
      <c r="B948">
        <v>3</v>
      </c>
      <c r="C948" s="54">
        <v>1.6E-2</v>
      </c>
      <c r="D948" s="83">
        <v>10</v>
      </c>
      <c r="E948" s="84">
        <v>625</v>
      </c>
    </row>
    <row r="949" spans="1:5">
      <c r="A949">
        <v>630</v>
      </c>
      <c r="B949">
        <v>3</v>
      </c>
      <c r="C949" s="54">
        <v>0</v>
      </c>
      <c r="D949" s="83">
        <v>0</v>
      </c>
      <c r="E949" s="84">
        <v>6</v>
      </c>
    </row>
    <row r="950" spans="1:5">
      <c r="A950">
        <v>630</v>
      </c>
      <c r="B950">
        <v>4</v>
      </c>
      <c r="C950" s="54">
        <v>0.2</v>
      </c>
      <c r="D950" s="83">
        <v>6</v>
      </c>
      <c r="E950" s="84">
        <v>30</v>
      </c>
    </row>
    <row r="951" spans="1:5">
      <c r="A951">
        <v>631</v>
      </c>
      <c r="B951">
        <v>1</v>
      </c>
      <c r="C951" s="54">
        <v>0</v>
      </c>
      <c r="D951" s="83">
        <v>0</v>
      </c>
      <c r="E951" s="84">
        <v>5</v>
      </c>
    </row>
    <row r="952" spans="1:5">
      <c r="A952">
        <v>631</v>
      </c>
      <c r="B952">
        <v>2</v>
      </c>
      <c r="C952" s="54">
        <v>6.6666666700000002E-2</v>
      </c>
      <c r="D952" s="83">
        <v>1</v>
      </c>
      <c r="E952" s="84">
        <v>15</v>
      </c>
    </row>
    <row r="953" spans="1:5">
      <c r="A953">
        <v>631</v>
      </c>
      <c r="B953">
        <v>3</v>
      </c>
      <c r="C953" s="54">
        <v>0.27272727270000002</v>
      </c>
      <c r="D953" s="83">
        <v>6</v>
      </c>
      <c r="E953" s="84">
        <v>22</v>
      </c>
    </row>
    <row r="954" spans="1:5">
      <c r="A954">
        <v>631</v>
      </c>
      <c r="B954">
        <v>4</v>
      </c>
      <c r="C954" s="54">
        <v>0.1351351351</v>
      </c>
      <c r="D954" s="83">
        <v>5</v>
      </c>
      <c r="E954" s="84">
        <v>37</v>
      </c>
    </row>
    <row r="955" spans="1:5">
      <c r="A955">
        <v>633</v>
      </c>
      <c r="B955">
        <v>1</v>
      </c>
      <c r="C955" s="54">
        <v>2.4390243900000001E-2</v>
      </c>
      <c r="D955" s="83">
        <v>17</v>
      </c>
      <c r="E955" s="84">
        <v>697</v>
      </c>
    </row>
    <row r="956" spans="1:5">
      <c r="A956">
        <v>633</v>
      </c>
      <c r="B956">
        <v>2</v>
      </c>
      <c r="C956" s="54">
        <v>2.3054755E-2</v>
      </c>
      <c r="D956" s="83">
        <v>8</v>
      </c>
      <c r="E956" s="84">
        <v>347</v>
      </c>
    </row>
    <row r="957" spans="1:5">
      <c r="A957">
        <v>633</v>
      </c>
      <c r="B957">
        <v>3</v>
      </c>
      <c r="C957" s="54">
        <v>3.8709677400000003E-2</v>
      </c>
      <c r="D957" s="83">
        <v>6</v>
      </c>
      <c r="E957" s="84">
        <v>155</v>
      </c>
    </row>
    <row r="958" spans="1:5">
      <c r="A958">
        <v>633</v>
      </c>
      <c r="B958">
        <v>4</v>
      </c>
      <c r="C958" s="54">
        <v>6.1538461500000002E-2</v>
      </c>
      <c r="D958" s="83">
        <v>4</v>
      </c>
      <c r="E958" s="84">
        <v>65</v>
      </c>
    </row>
    <row r="959" spans="1:5">
      <c r="A959">
        <v>634</v>
      </c>
      <c r="B959">
        <v>1</v>
      </c>
      <c r="C959" s="54">
        <v>2.42718447E-2</v>
      </c>
      <c r="D959" s="83">
        <v>5</v>
      </c>
      <c r="E959" s="84">
        <v>206</v>
      </c>
    </row>
    <row r="960" spans="1:5">
      <c r="A960">
        <v>634</v>
      </c>
      <c r="B960">
        <v>2</v>
      </c>
      <c r="C960" s="54">
        <v>5.6657223999999999E-3</v>
      </c>
      <c r="D960" s="83">
        <v>2</v>
      </c>
      <c r="E960" s="84">
        <v>353</v>
      </c>
    </row>
    <row r="961" spans="1:5">
      <c r="A961">
        <v>634</v>
      </c>
      <c r="B961">
        <v>3</v>
      </c>
      <c r="C961" s="54">
        <v>1.14942529E-2</v>
      </c>
      <c r="D961" s="83">
        <v>3</v>
      </c>
      <c r="E961" s="84">
        <v>261</v>
      </c>
    </row>
    <row r="962" spans="1:5">
      <c r="A962">
        <v>634</v>
      </c>
      <c r="B962">
        <v>4</v>
      </c>
      <c r="C962" s="54">
        <v>2.5000000000000001E-2</v>
      </c>
      <c r="D962" s="83">
        <v>1</v>
      </c>
      <c r="E962" s="84">
        <v>40</v>
      </c>
    </row>
    <row r="963" spans="1:5">
      <c r="A963">
        <v>636</v>
      </c>
      <c r="B963">
        <v>1</v>
      </c>
      <c r="C963" s="54">
        <v>1.3227513200000001E-2</v>
      </c>
      <c r="D963" s="83">
        <v>5</v>
      </c>
      <c r="E963" s="84">
        <v>378</v>
      </c>
    </row>
    <row r="964" spans="1:5">
      <c r="A964">
        <v>636</v>
      </c>
      <c r="B964">
        <v>2</v>
      </c>
      <c r="C964" s="54">
        <v>2.0661156999999999E-2</v>
      </c>
      <c r="D964" s="83">
        <v>5</v>
      </c>
      <c r="E964" s="84">
        <v>242</v>
      </c>
    </row>
    <row r="965" spans="1:5">
      <c r="A965">
        <v>636</v>
      </c>
      <c r="B965">
        <v>3</v>
      </c>
      <c r="C965" s="54">
        <v>1.5384615399999999E-2</v>
      </c>
      <c r="D965" s="83">
        <v>1</v>
      </c>
      <c r="E965" s="84">
        <v>65</v>
      </c>
    </row>
    <row r="966" spans="1:5">
      <c r="A966">
        <v>636</v>
      </c>
      <c r="B966">
        <v>4</v>
      </c>
      <c r="C966" s="54">
        <v>0</v>
      </c>
      <c r="D966" s="83">
        <v>0</v>
      </c>
      <c r="E966" s="84">
        <v>8</v>
      </c>
    </row>
    <row r="967" spans="1:5">
      <c r="A967">
        <v>639</v>
      </c>
      <c r="B967">
        <v>1</v>
      </c>
      <c r="C967" s="54">
        <v>1.9539078200000001E-2</v>
      </c>
      <c r="D967" s="83">
        <v>39</v>
      </c>
      <c r="E967" s="84">
        <v>1996</v>
      </c>
    </row>
    <row r="968" spans="1:5">
      <c r="A968">
        <v>639</v>
      </c>
      <c r="B968">
        <v>2</v>
      </c>
      <c r="C968" s="54">
        <v>2.6666666700000001E-2</v>
      </c>
      <c r="D968" s="83">
        <v>12</v>
      </c>
      <c r="E968" s="84">
        <v>450</v>
      </c>
    </row>
    <row r="969" spans="1:5">
      <c r="A969">
        <v>639</v>
      </c>
      <c r="B969">
        <v>3</v>
      </c>
      <c r="C969" s="54">
        <v>2.6785714299999999E-2</v>
      </c>
      <c r="D969" s="83">
        <v>3</v>
      </c>
      <c r="E969" s="84">
        <v>112</v>
      </c>
    </row>
    <row r="970" spans="1:5">
      <c r="A970">
        <v>639</v>
      </c>
      <c r="B970">
        <v>4</v>
      </c>
      <c r="C970" s="54">
        <v>0</v>
      </c>
      <c r="D970" s="83">
        <v>0</v>
      </c>
      <c r="E970" s="84">
        <v>13</v>
      </c>
    </row>
    <row r="971" spans="1:5">
      <c r="A971">
        <v>640</v>
      </c>
      <c r="B971">
        <v>1</v>
      </c>
      <c r="C971" s="54">
        <v>1.8630950800000001E-2</v>
      </c>
      <c r="D971" s="83">
        <v>715</v>
      </c>
      <c r="E971" s="84">
        <v>38377</v>
      </c>
    </row>
    <row r="972" spans="1:5">
      <c r="A972">
        <v>640</v>
      </c>
      <c r="B972">
        <v>2</v>
      </c>
      <c r="C972" s="54">
        <v>2.0142524700000001E-2</v>
      </c>
      <c r="D972" s="83">
        <v>277</v>
      </c>
      <c r="E972" s="84">
        <v>13752</v>
      </c>
    </row>
    <row r="973" spans="1:5">
      <c r="A973">
        <v>640</v>
      </c>
      <c r="B973">
        <v>3</v>
      </c>
      <c r="C973" s="54">
        <v>2.47116969E-2</v>
      </c>
      <c r="D973" s="83">
        <v>105</v>
      </c>
      <c r="E973" s="84">
        <v>4249</v>
      </c>
    </row>
    <row r="974" spans="1:5">
      <c r="A974">
        <v>650</v>
      </c>
      <c r="B974">
        <v>1</v>
      </c>
      <c r="C974" s="54">
        <v>0</v>
      </c>
      <c r="D974" s="83">
        <v>0</v>
      </c>
      <c r="E974" s="84">
        <v>15</v>
      </c>
    </row>
    <row r="975" spans="1:5">
      <c r="A975">
        <v>650</v>
      </c>
      <c r="B975">
        <v>2</v>
      </c>
      <c r="C975" s="54">
        <v>0.1923076923</v>
      </c>
      <c r="D975" s="83">
        <v>5</v>
      </c>
      <c r="E975" s="84">
        <v>26</v>
      </c>
    </row>
    <row r="976" spans="1:5">
      <c r="A976">
        <v>650</v>
      </c>
      <c r="B976">
        <v>3</v>
      </c>
      <c r="C976" s="54">
        <v>0.18181818180000001</v>
      </c>
      <c r="D976" s="83">
        <v>6</v>
      </c>
      <c r="E976" s="84">
        <v>33</v>
      </c>
    </row>
    <row r="977" spans="1:5">
      <c r="A977">
        <v>650</v>
      </c>
      <c r="B977">
        <v>4</v>
      </c>
      <c r="C977" s="54">
        <v>0.22222222220000001</v>
      </c>
      <c r="D977" s="83">
        <v>2</v>
      </c>
      <c r="E977" s="84">
        <v>9</v>
      </c>
    </row>
    <row r="978" spans="1:5">
      <c r="A978">
        <v>651</v>
      </c>
      <c r="B978">
        <v>1</v>
      </c>
      <c r="C978" s="54">
        <v>0.11111111110000001</v>
      </c>
      <c r="D978" s="83">
        <v>4</v>
      </c>
      <c r="E978" s="84">
        <v>36</v>
      </c>
    </row>
    <row r="979" spans="1:5">
      <c r="A979">
        <v>651</v>
      </c>
      <c r="B979">
        <v>2</v>
      </c>
      <c r="C979" s="54">
        <v>0.1875</v>
      </c>
      <c r="D979" s="83">
        <v>9</v>
      </c>
      <c r="E979" s="84">
        <v>48</v>
      </c>
    </row>
    <row r="980" spans="1:5">
      <c r="A980">
        <v>651</v>
      </c>
      <c r="B980">
        <v>3</v>
      </c>
      <c r="C980" s="54">
        <v>0.23529411759999999</v>
      </c>
      <c r="D980" s="83">
        <v>8</v>
      </c>
      <c r="E980" s="84">
        <v>34</v>
      </c>
    </row>
    <row r="981" spans="1:5">
      <c r="A981">
        <v>651</v>
      </c>
      <c r="B981">
        <v>4</v>
      </c>
      <c r="C981" s="54">
        <v>0.5</v>
      </c>
      <c r="D981" s="83">
        <v>2</v>
      </c>
      <c r="E981" s="84">
        <v>4</v>
      </c>
    </row>
    <row r="982" spans="1:5">
      <c r="A982">
        <v>660</v>
      </c>
      <c r="B982">
        <v>1</v>
      </c>
      <c r="C982" s="54">
        <v>0.1052631579</v>
      </c>
      <c r="D982" s="83">
        <v>8</v>
      </c>
      <c r="E982" s="84">
        <v>76</v>
      </c>
    </row>
    <row r="983" spans="1:5">
      <c r="A983">
        <v>660</v>
      </c>
      <c r="B983">
        <v>2</v>
      </c>
      <c r="C983" s="54">
        <v>0.2131386861</v>
      </c>
      <c r="D983" s="83">
        <v>146</v>
      </c>
      <c r="E983" s="84">
        <v>685</v>
      </c>
    </row>
    <row r="984" spans="1:5">
      <c r="A984">
        <v>660</v>
      </c>
      <c r="B984">
        <v>3</v>
      </c>
      <c r="C984" s="54">
        <v>0.28376963350000001</v>
      </c>
      <c r="D984" s="83">
        <v>271</v>
      </c>
      <c r="E984" s="84">
        <v>955</v>
      </c>
    </row>
    <row r="985" spans="1:5">
      <c r="A985">
        <v>660</v>
      </c>
      <c r="B985">
        <v>4</v>
      </c>
      <c r="C985" s="54">
        <v>0.36231884060000003</v>
      </c>
      <c r="D985" s="83">
        <v>75</v>
      </c>
      <c r="E985" s="84">
        <v>207</v>
      </c>
    </row>
    <row r="986" spans="1:5">
      <c r="A986">
        <v>661</v>
      </c>
      <c r="B986">
        <v>1</v>
      </c>
      <c r="C986" s="54">
        <v>0.15079365080000001</v>
      </c>
      <c r="D986" s="83">
        <v>19</v>
      </c>
      <c r="E986" s="84">
        <v>126</v>
      </c>
    </row>
    <row r="987" spans="1:5">
      <c r="A987">
        <v>661</v>
      </c>
      <c r="B987">
        <v>2</v>
      </c>
      <c r="C987" s="54">
        <v>0.19004524889999999</v>
      </c>
      <c r="D987" s="83">
        <v>42</v>
      </c>
      <c r="E987" s="84">
        <v>221</v>
      </c>
    </row>
    <row r="988" spans="1:5">
      <c r="A988">
        <v>661</v>
      </c>
      <c r="B988">
        <v>3</v>
      </c>
      <c r="C988" s="54">
        <v>0.2427184466</v>
      </c>
      <c r="D988" s="83">
        <v>50</v>
      </c>
      <c r="E988" s="84">
        <v>206</v>
      </c>
    </row>
    <row r="989" spans="1:5">
      <c r="A989">
        <v>661</v>
      </c>
      <c r="B989">
        <v>4</v>
      </c>
      <c r="C989" s="54">
        <v>0.30555555559999997</v>
      </c>
      <c r="D989" s="83">
        <v>11</v>
      </c>
      <c r="E989" s="84">
        <v>36</v>
      </c>
    </row>
    <row r="990" spans="1:5">
      <c r="A990">
        <v>662</v>
      </c>
      <c r="B990">
        <v>1</v>
      </c>
      <c r="C990" s="54">
        <v>0.33447684389999999</v>
      </c>
      <c r="D990" s="83">
        <v>195</v>
      </c>
      <c r="E990" s="84">
        <v>583</v>
      </c>
    </row>
    <row r="991" spans="1:5">
      <c r="A991">
        <v>662</v>
      </c>
      <c r="B991">
        <v>2</v>
      </c>
      <c r="C991" s="54">
        <v>0.42135289320000002</v>
      </c>
      <c r="D991" s="83">
        <v>517</v>
      </c>
      <c r="E991" s="84">
        <v>1227</v>
      </c>
    </row>
    <row r="992" spans="1:5">
      <c r="A992">
        <v>662</v>
      </c>
      <c r="B992">
        <v>3</v>
      </c>
      <c r="C992" s="54">
        <v>0.41530054640000003</v>
      </c>
      <c r="D992" s="83">
        <v>228</v>
      </c>
      <c r="E992" s="84">
        <v>549</v>
      </c>
    </row>
    <row r="993" spans="1:5">
      <c r="A993">
        <v>662</v>
      </c>
      <c r="B993">
        <v>4</v>
      </c>
      <c r="C993" s="54">
        <v>0.2807017544</v>
      </c>
      <c r="D993" s="83">
        <v>16</v>
      </c>
      <c r="E993" s="84">
        <v>57</v>
      </c>
    </row>
    <row r="994" spans="1:5">
      <c r="A994">
        <v>663</v>
      </c>
      <c r="B994">
        <v>1</v>
      </c>
      <c r="C994" s="54">
        <v>0.10285132380000001</v>
      </c>
      <c r="D994" s="83">
        <v>101</v>
      </c>
      <c r="E994" s="84">
        <v>982</v>
      </c>
    </row>
    <row r="995" spans="1:5">
      <c r="A995">
        <v>663</v>
      </c>
      <c r="B995">
        <v>2</v>
      </c>
      <c r="C995" s="54">
        <v>0.1499356499</v>
      </c>
      <c r="D995" s="83">
        <v>233</v>
      </c>
      <c r="E995" s="84">
        <v>1554</v>
      </c>
    </row>
    <row r="996" spans="1:5">
      <c r="A996">
        <v>663</v>
      </c>
      <c r="B996">
        <v>3</v>
      </c>
      <c r="C996" s="54">
        <v>0.26400000000000001</v>
      </c>
      <c r="D996" s="83">
        <v>396</v>
      </c>
      <c r="E996" s="84">
        <v>1500</v>
      </c>
    </row>
    <row r="997" spans="1:5">
      <c r="A997">
        <v>663</v>
      </c>
      <c r="B997">
        <v>4</v>
      </c>
      <c r="C997" s="54">
        <v>0.3357142857</v>
      </c>
      <c r="D997" s="83">
        <v>47</v>
      </c>
      <c r="E997" s="84">
        <v>140</v>
      </c>
    </row>
    <row r="998" spans="1:5">
      <c r="A998">
        <v>680</v>
      </c>
      <c r="B998">
        <v>1</v>
      </c>
      <c r="C998" s="54">
        <v>8.3333333300000006E-2</v>
      </c>
      <c r="D998" s="83">
        <v>4</v>
      </c>
      <c r="E998" s="84">
        <v>48</v>
      </c>
    </row>
    <row r="999" spans="1:5">
      <c r="A999">
        <v>680</v>
      </c>
      <c r="B999">
        <v>2</v>
      </c>
      <c r="C999" s="54">
        <v>0.1094890511</v>
      </c>
      <c r="D999" s="83">
        <v>15</v>
      </c>
      <c r="E999" s="84">
        <v>137</v>
      </c>
    </row>
    <row r="1000" spans="1:5">
      <c r="A1000">
        <v>680</v>
      </c>
      <c r="B1000">
        <v>3</v>
      </c>
      <c r="C1000" s="54">
        <v>0.25</v>
      </c>
      <c r="D1000" s="83">
        <v>25</v>
      </c>
      <c r="E1000" s="84">
        <v>100</v>
      </c>
    </row>
    <row r="1001" spans="1:5">
      <c r="A1001">
        <v>680</v>
      </c>
      <c r="B1001">
        <v>4</v>
      </c>
      <c r="C1001" s="54">
        <v>0.40540540539999997</v>
      </c>
      <c r="D1001" s="83">
        <v>15</v>
      </c>
      <c r="E1001" s="84">
        <v>37</v>
      </c>
    </row>
    <row r="1002" spans="1:5">
      <c r="A1002">
        <v>681</v>
      </c>
      <c r="B1002">
        <v>1</v>
      </c>
      <c r="C1002" s="54">
        <v>6.8965517200000007E-2</v>
      </c>
      <c r="D1002" s="83">
        <v>8</v>
      </c>
      <c r="E1002" s="84">
        <v>116</v>
      </c>
    </row>
    <row r="1003" spans="1:5">
      <c r="A1003">
        <v>681</v>
      </c>
      <c r="B1003">
        <v>2</v>
      </c>
      <c r="C1003" s="54">
        <v>0.1162790698</v>
      </c>
      <c r="D1003" s="83">
        <v>15</v>
      </c>
      <c r="E1003" s="84">
        <v>129</v>
      </c>
    </row>
    <row r="1004" spans="1:5">
      <c r="A1004">
        <v>681</v>
      </c>
      <c r="B1004">
        <v>3</v>
      </c>
      <c r="C1004" s="54">
        <v>0.3362831858</v>
      </c>
      <c r="D1004" s="83">
        <v>38</v>
      </c>
      <c r="E1004" s="84">
        <v>113</v>
      </c>
    </row>
    <row r="1005" spans="1:5">
      <c r="A1005">
        <v>681</v>
      </c>
      <c r="B1005">
        <v>4</v>
      </c>
      <c r="C1005" s="54">
        <v>0.30952380950000002</v>
      </c>
      <c r="D1005" s="83">
        <v>13</v>
      </c>
      <c r="E1005" s="84">
        <v>42</v>
      </c>
    </row>
    <row r="1006" spans="1:5">
      <c r="A1006">
        <v>690</v>
      </c>
      <c r="B1006">
        <v>1</v>
      </c>
      <c r="C1006" s="54">
        <v>0.375</v>
      </c>
      <c r="D1006" s="83">
        <v>6</v>
      </c>
      <c r="E1006" s="84">
        <v>16</v>
      </c>
    </row>
    <row r="1007" spans="1:5">
      <c r="A1007">
        <v>690</v>
      </c>
      <c r="B1007">
        <v>2</v>
      </c>
      <c r="C1007" s="54">
        <v>0.30909090909999998</v>
      </c>
      <c r="D1007" s="83">
        <v>17</v>
      </c>
      <c r="E1007" s="84">
        <v>55</v>
      </c>
    </row>
    <row r="1008" spans="1:5">
      <c r="A1008">
        <v>690</v>
      </c>
      <c r="B1008">
        <v>3</v>
      </c>
      <c r="C1008" s="54">
        <v>0.28160919540000001</v>
      </c>
      <c r="D1008" s="83">
        <v>49</v>
      </c>
      <c r="E1008" s="84">
        <v>174</v>
      </c>
    </row>
    <row r="1009" spans="1:5">
      <c r="A1009">
        <v>690</v>
      </c>
      <c r="B1009">
        <v>4</v>
      </c>
      <c r="C1009" s="54">
        <v>0.16806722690000001</v>
      </c>
      <c r="D1009" s="83">
        <v>20</v>
      </c>
      <c r="E1009" s="84">
        <v>119</v>
      </c>
    </row>
    <row r="1010" spans="1:5">
      <c r="A1010">
        <v>691</v>
      </c>
      <c r="B1010">
        <v>1</v>
      </c>
      <c r="C1010" s="54">
        <v>9.4339622600000006E-2</v>
      </c>
      <c r="D1010" s="83">
        <v>5</v>
      </c>
      <c r="E1010" s="84">
        <v>53</v>
      </c>
    </row>
    <row r="1011" spans="1:5">
      <c r="A1011">
        <v>691</v>
      </c>
      <c r="B1011">
        <v>2</v>
      </c>
      <c r="C1011" s="54">
        <v>0.26794258370000001</v>
      </c>
      <c r="D1011" s="83">
        <v>56</v>
      </c>
      <c r="E1011" s="84">
        <v>209</v>
      </c>
    </row>
    <row r="1012" spans="1:5">
      <c r="A1012">
        <v>691</v>
      </c>
      <c r="B1012">
        <v>3</v>
      </c>
      <c r="C1012" s="54">
        <v>0.23384615380000001</v>
      </c>
      <c r="D1012" s="83">
        <v>76</v>
      </c>
      <c r="E1012" s="84">
        <v>325</v>
      </c>
    </row>
    <row r="1013" spans="1:5">
      <c r="A1013">
        <v>691</v>
      </c>
      <c r="B1013">
        <v>4</v>
      </c>
      <c r="C1013" s="54">
        <v>0.28125</v>
      </c>
      <c r="D1013" s="83">
        <v>36</v>
      </c>
      <c r="E1013" s="84">
        <v>128</v>
      </c>
    </row>
    <row r="1014" spans="1:5">
      <c r="A1014">
        <v>692</v>
      </c>
      <c r="B1014">
        <v>1</v>
      </c>
      <c r="C1014" s="54">
        <v>0.2</v>
      </c>
      <c r="D1014" s="83">
        <v>1</v>
      </c>
      <c r="E1014" s="84">
        <v>5</v>
      </c>
    </row>
    <row r="1015" spans="1:5">
      <c r="A1015">
        <v>692</v>
      </c>
      <c r="B1015">
        <v>2</v>
      </c>
      <c r="C1015" s="54">
        <v>0.22222222220000001</v>
      </c>
      <c r="D1015" s="83">
        <v>2</v>
      </c>
      <c r="E1015" s="84">
        <v>9</v>
      </c>
    </row>
    <row r="1016" spans="1:5">
      <c r="A1016">
        <v>692</v>
      </c>
      <c r="B1016">
        <v>3</v>
      </c>
      <c r="C1016" s="54">
        <v>0.1333333333</v>
      </c>
      <c r="D1016" s="83">
        <v>2</v>
      </c>
      <c r="E1016" s="84">
        <v>15</v>
      </c>
    </row>
    <row r="1017" spans="1:5">
      <c r="A1017">
        <v>692</v>
      </c>
      <c r="B1017">
        <v>4</v>
      </c>
      <c r="C1017" s="54">
        <v>0.25</v>
      </c>
      <c r="D1017" s="83">
        <v>1</v>
      </c>
      <c r="E1017" s="84">
        <v>4</v>
      </c>
    </row>
    <row r="1018" spans="1:5">
      <c r="A1018">
        <v>693</v>
      </c>
      <c r="B1018">
        <v>1</v>
      </c>
      <c r="C1018" s="54">
        <v>8.8607594900000003E-2</v>
      </c>
      <c r="D1018" s="83">
        <v>21</v>
      </c>
      <c r="E1018" s="84">
        <v>237</v>
      </c>
    </row>
    <row r="1019" spans="1:5">
      <c r="A1019">
        <v>693</v>
      </c>
      <c r="B1019">
        <v>2</v>
      </c>
      <c r="C1019" s="54">
        <v>0.1507327285</v>
      </c>
      <c r="D1019" s="83">
        <v>216</v>
      </c>
      <c r="E1019" s="84">
        <v>1433</v>
      </c>
    </row>
    <row r="1020" spans="1:5">
      <c r="A1020">
        <v>693</v>
      </c>
      <c r="B1020">
        <v>3</v>
      </c>
      <c r="C1020" s="54">
        <v>0.23378212970000001</v>
      </c>
      <c r="D1020" s="83">
        <v>191</v>
      </c>
      <c r="E1020" s="84">
        <v>817</v>
      </c>
    </row>
    <row r="1021" spans="1:5">
      <c r="A1021">
        <v>693</v>
      </c>
      <c r="B1021">
        <v>4</v>
      </c>
      <c r="C1021" s="54">
        <v>0.34586466170000002</v>
      </c>
      <c r="D1021" s="83">
        <v>46</v>
      </c>
      <c r="E1021" s="84">
        <v>133</v>
      </c>
    </row>
    <row r="1022" spans="1:5">
      <c r="A1022">
        <v>694</v>
      </c>
      <c r="B1022">
        <v>1</v>
      </c>
      <c r="C1022" s="54">
        <v>0.21428571430000001</v>
      </c>
      <c r="D1022" s="83">
        <v>3</v>
      </c>
      <c r="E1022" s="84">
        <v>14</v>
      </c>
    </row>
    <row r="1023" spans="1:5">
      <c r="A1023">
        <v>694</v>
      </c>
      <c r="B1023">
        <v>2</v>
      </c>
      <c r="C1023" s="54">
        <v>0.25925925929999999</v>
      </c>
      <c r="D1023" s="83">
        <v>42</v>
      </c>
      <c r="E1023" s="84">
        <v>162</v>
      </c>
    </row>
    <row r="1024" spans="1:5">
      <c r="A1024">
        <v>694</v>
      </c>
      <c r="B1024">
        <v>3</v>
      </c>
      <c r="C1024" s="54">
        <v>0.28220858900000001</v>
      </c>
      <c r="D1024" s="83">
        <v>92</v>
      </c>
      <c r="E1024" s="84">
        <v>326</v>
      </c>
    </row>
    <row r="1025" spans="1:5">
      <c r="A1025">
        <v>694</v>
      </c>
      <c r="B1025">
        <v>4</v>
      </c>
      <c r="C1025" s="54">
        <v>0.4222222222</v>
      </c>
      <c r="D1025" s="83">
        <v>19</v>
      </c>
      <c r="E1025" s="84">
        <v>45</v>
      </c>
    </row>
    <row r="1026" spans="1:5">
      <c r="A1026">
        <v>710</v>
      </c>
      <c r="B1026">
        <v>1</v>
      </c>
      <c r="C1026" s="54">
        <v>3.4482758600000003E-2</v>
      </c>
      <c r="D1026" s="83">
        <v>2</v>
      </c>
      <c r="E1026" s="84">
        <v>58</v>
      </c>
    </row>
    <row r="1027" spans="1:5">
      <c r="A1027">
        <v>710</v>
      </c>
      <c r="B1027">
        <v>2</v>
      </c>
      <c r="C1027" s="54">
        <v>8.0419580399999996E-2</v>
      </c>
      <c r="D1027" s="83">
        <v>23</v>
      </c>
      <c r="E1027" s="84">
        <v>286</v>
      </c>
    </row>
    <row r="1028" spans="1:5">
      <c r="A1028">
        <v>710</v>
      </c>
      <c r="B1028">
        <v>3</v>
      </c>
      <c r="C1028" s="54">
        <v>0.19007490639999999</v>
      </c>
      <c r="D1028" s="83">
        <v>203</v>
      </c>
      <c r="E1028" s="84">
        <v>1068</v>
      </c>
    </row>
    <row r="1029" spans="1:5">
      <c r="A1029">
        <v>710</v>
      </c>
      <c r="B1029">
        <v>4</v>
      </c>
      <c r="C1029" s="54">
        <v>0.26252019389999998</v>
      </c>
      <c r="D1029" s="83">
        <v>325</v>
      </c>
      <c r="E1029" s="84">
        <v>1238</v>
      </c>
    </row>
    <row r="1030" spans="1:5">
      <c r="A1030">
        <v>711</v>
      </c>
      <c r="B1030">
        <v>1</v>
      </c>
      <c r="C1030" s="54">
        <v>8.4615384599999996E-2</v>
      </c>
      <c r="D1030" s="83">
        <v>11</v>
      </c>
      <c r="E1030" s="84">
        <v>130</v>
      </c>
    </row>
    <row r="1031" spans="1:5">
      <c r="A1031">
        <v>711</v>
      </c>
      <c r="B1031">
        <v>2</v>
      </c>
      <c r="C1031" s="54">
        <v>0.1139534884</v>
      </c>
      <c r="D1031" s="83">
        <v>49</v>
      </c>
      <c r="E1031" s="84">
        <v>430</v>
      </c>
    </row>
    <row r="1032" spans="1:5">
      <c r="A1032">
        <v>711</v>
      </c>
      <c r="B1032">
        <v>3</v>
      </c>
      <c r="C1032" s="54">
        <v>0.2271604938</v>
      </c>
      <c r="D1032" s="83">
        <v>92</v>
      </c>
      <c r="E1032" s="84">
        <v>405</v>
      </c>
    </row>
    <row r="1033" spans="1:5">
      <c r="A1033">
        <v>711</v>
      </c>
      <c r="B1033">
        <v>4</v>
      </c>
      <c r="C1033" s="54">
        <v>0.33157894739999999</v>
      </c>
      <c r="D1033" s="83">
        <v>63</v>
      </c>
      <c r="E1033" s="84">
        <v>190</v>
      </c>
    </row>
    <row r="1034" spans="1:5">
      <c r="A1034">
        <v>720</v>
      </c>
      <c r="B1034">
        <v>1</v>
      </c>
      <c r="C1034" s="54">
        <v>2.6525198900000001E-2</v>
      </c>
      <c r="D1034" s="83">
        <v>10</v>
      </c>
      <c r="E1034" s="84">
        <v>377</v>
      </c>
    </row>
    <row r="1035" spans="1:5">
      <c r="A1035">
        <v>720</v>
      </c>
      <c r="B1035">
        <v>2</v>
      </c>
      <c r="C1035" s="54">
        <v>9.0659340699999993E-2</v>
      </c>
      <c r="D1035" s="83">
        <v>330</v>
      </c>
      <c r="E1035" s="84">
        <v>3640</v>
      </c>
    </row>
    <row r="1036" spans="1:5">
      <c r="A1036">
        <v>720</v>
      </c>
      <c r="B1036">
        <v>3</v>
      </c>
      <c r="C1036" s="54">
        <v>0.19428439729999999</v>
      </c>
      <c r="D1036" s="83">
        <v>1686</v>
      </c>
      <c r="E1036" s="84">
        <v>8678</v>
      </c>
    </row>
    <row r="1037" spans="1:5">
      <c r="A1037">
        <v>720</v>
      </c>
      <c r="B1037">
        <v>4</v>
      </c>
      <c r="C1037" s="54">
        <v>0.25459715640000002</v>
      </c>
      <c r="D1037" s="83">
        <v>1343</v>
      </c>
      <c r="E1037" s="84">
        <v>5275</v>
      </c>
    </row>
    <row r="1038" spans="1:5">
      <c r="A1038">
        <v>721</v>
      </c>
      <c r="B1038">
        <v>1</v>
      </c>
      <c r="C1038" s="54">
        <v>0.1096605744</v>
      </c>
      <c r="D1038" s="83">
        <v>42</v>
      </c>
      <c r="E1038" s="84">
        <v>383</v>
      </c>
    </row>
    <row r="1039" spans="1:5">
      <c r="A1039">
        <v>721</v>
      </c>
      <c r="B1039">
        <v>2</v>
      </c>
      <c r="C1039" s="54">
        <v>0.16458852869999999</v>
      </c>
      <c r="D1039" s="83">
        <v>198</v>
      </c>
      <c r="E1039" s="84">
        <v>1203</v>
      </c>
    </row>
    <row r="1040" spans="1:5">
      <c r="A1040">
        <v>721</v>
      </c>
      <c r="B1040">
        <v>3</v>
      </c>
      <c r="C1040" s="54">
        <v>0.23606082549999999</v>
      </c>
      <c r="D1040" s="83">
        <v>326</v>
      </c>
      <c r="E1040" s="84">
        <v>1381</v>
      </c>
    </row>
    <row r="1041" spans="1:5">
      <c r="A1041">
        <v>721</v>
      </c>
      <c r="B1041">
        <v>4</v>
      </c>
      <c r="C1041" s="54">
        <v>0.3263009845</v>
      </c>
      <c r="D1041" s="83">
        <v>232</v>
      </c>
      <c r="E1041" s="84">
        <v>711</v>
      </c>
    </row>
    <row r="1042" spans="1:5">
      <c r="A1042">
        <v>722</v>
      </c>
      <c r="B1042">
        <v>1</v>
      </c>
      <c r="C1042" s="54">
        <v>5.2631578900000003E-2</v>
      </c>
      <c r="D1042" s="83">
        <v>11</v>
      </c>
      <c r="E1042" s="84">
        <v>209</v>
      </c>
    </row>
    <row r="1043" spans="1:5">
      <c r="A1043">
        <v>722</v>
      </c>
      <c r="B1043">
        <v>2</v>
      </c>
      <c r="C1043" s="54">
        <v>0.1608910891</v>
      </c>
      <c r="D1043" s="83">
        <v>65</v>
      </c>
      <c r="E1043" s="84">
        <v>404</v>
      </c>
    </row>
    <row r="1044" spans="1:5">
      <c r="A1044">
        <v>722</v>
      </c>
      <c r="B1044">
        <v>3</v>
      </c>
      <c r="C1044" s="54">
        <v>0.2318435754</v>
      </c>
      <c r="D1044" s="83">
        <v>83</v>
      </c>
      <c r="E1044" s="84">
        <v>358</v>
      </c>
    </row>
    <row r="1045" spans="1:5">
      <c r="A1045">
        <v>722</v>
      </c>
      <c r="B1045">
        <v>4</v>
      </c>
      <c r="C1045" s="54">
        <v>0.36111111109999999</v>
      </c>
      <c r="D1045" s="83">
        <v>13</v>
      </c>
      <c r="E1045" s="84">
        <v>36</v>
      </c>
    </row>
    <row r="1046" spans="1:5">
      <c r="A1046">
        <v>723</v>
      </c>
      <c r="B1046">
        <v>1</v>
      </c>
      <c r="C1046" s="54">
        <v>1.5625E-2</v>
      </c>
      <c r="D1046" s="83">
        <v>2</v>
      </c>
      <c r="E1046" s="84">
        <v>128</v>
      </c>
    </row>
    <row r="1047" spans="1:5">
      <c r="A1047">
        <v>723</v>
      </c>
      <c r="B1047">
        <v>2</v>
      </c>
      <c r="C1047" s="54">
        <v>6.8062827199999995E-2</v>
      </c>
      <c r="D1047" s="83">
        <v>26</v>
      </c>
      <c r="E1047" s="84">
        <v>382</v>
      </c>
    </row>
    <row r="1048" spans="1:5">
      <c r="A1048">
        <v>723</v>
      </c>
      <c r="B1048">
        <v>3</v>
      </c>
      <c r="C1048" s="54">
        <v>0.10452961669999999</v>
      </c>
      <c r="D1048" s="83">
        <v>30</v>
      </c>
      <c r="E1048" s="84">
        <v>287</v>
      </c>
    </row>
    <row r="1049" spans="1:5">
      <c r="A1049">
        <v>723</v>
      </c>
      <c r="B1049">
        <v>4</v>
      </c>
      <c r="C1049" s="54">
        <v>0.1875</v>
      </c>
      <c r="D1049" s="83">
        <v>6</v>
      </c>
      <c r="E1049" s="84">
        <v>32</v>
      </c>
    </row>
    <row r="1050" spans="1:5">
      <c r="A1050">
        <v>724</v>
      </c>
      <c r="B1050">
        <v>1</v>
      </c>
      <c r="C1050" s="54">
        <v>8.7209302299999999E-2</v>
      </c>
      <c r="D1050" s="83">
        <v>15</v>
      </c>
      <c r="E1050" s="84">
        <v>172</v>
      </c>
    </row>
    <row r="1051" spans="1:5">
      <c r="A1051">
        <v>724</v>
      </c>
      <c r="B1051">
        <v>2</v>
      </c>
      <c r="C1051" s="54">
        <v>8.7499999999999994E-2</v>
      </c>
      <c r="D1051" s="83">
        <v>21</v>
      </c>
      <c r="E1051" s="84">
        <v>240</v>
      </c>
    </row>
    <row r="1052" spans="1:5">
      <c r="A1052">
        <v>724</v>
      </c>
      <c r="B1052">
        <v>3</v>
      </c>
      <c r="C1052" s="54">
        <v>0.15079365080000001</v>
      </c>
      <c r="D1052" s="83">
        <v>57</v>
      </c>
      <c r="E1052" s="84">
        <v>378</v>
      </c>
    </row>
    <row r="1053" spans="1:5">
      <c r="A1053">
        <v>724</v>
      </c>
      <c r="B1053">
        <v>4</v>
      </c>
      <c r="C1053" s="54">
        <v>0.23770491799999999</v>
      </c>
      <c r="D1053" s="83">
        <v>29</v>
      </c>
      <c r="E1053" s="84">
        <v>122</v>
      </c>
    </row>
    <row r="1054" spans="1:5">
      <c r="A1054">
        <v>740</v>
      </c>
      <c r="B1054">
        <v>1</v>
      </c>
      <c r="C1054" s="54">
        <v>0.16666666669999999</v>
      </c>
      <c r="D1054" s="83">
        <v>1</v>
      </c>
      <c r="E1054" s="84">
        <v>6</v>
      </c>
    </row>
    <row r="1055" spans="1:5">
      <c r="A1055">
        <v>740</v>
      </c>
      <c r="B1055">
        <v>2</v>
      </c>
      <c r="C1055" s="54">
        <v>0.31578947369999999</v>
      </c>
      <c r="D1055" s="83">
        <v>6</v>
      </c>
      <c r="E1055" s="84">
        <v>19</v>
      </c>
    </row>
    <row r="1056" spans="1:5">
      <c r="A1056">
        <v>740</v>
      </c>
      <c r="B1056">
        <v>3</v>
      </c>
      <c r="C1056" s="54">
        <v>0.22222222220000001</v>
      </c>
      <c r="D1056" s="83">
        <v>2</v>
      </c>
      <c r="E1056" s="84">
        <v>9</v>
      </c>
    </row>
    <row r="1057" spans="1:5">
      <c r="A1057">
        <v>740</v>
      </c>
      <c r="B1057">
        <v>4</v>
      </c>
      <c r="C1057" s="54">
        <v>0.33333333329999998</v>
      </c>
      <c r="D1057" s="83">
        <v>1</v>
      </c>
      <c r="E1057" s="84">
        <v>3</v>
      </c>
    </row>
    <row r="1058" spans="1:5">
      <c r="A1058">
        <v>750</v>
      </c>
      <c r="B1058">
        <v>1</v>
      </c>
      <c r="C1058" s="54">
        <v>0.17882689560000001</v>
      </c>
      <c r="D1058" s="83">
        <v>125</v>
      </c>
      <c r="E1058" s="84">
        <v>699</v>
      </c>
    </row>
    <row r="1059" spans="1:5">
      <c r="A1059">
        <v>750</v>
      </c>
      <c r="B1059">
        <v>2</v>
      </c>
      <c r="C1059" s="54">
        <v>0.2432077946</v>
      </c>
      <c r="D1059" s="83">
        <v>1298</v>
      </c>
      <c r="E1059" s="84">
        <v>5337</v>
      </c>
    </row>
    <row r="1060" spans="1:5">
      <c r="A1060">
        <v>750</v>
      </c>
      <c r="B1060">
        <v>3</v>
      </c>
      <c r="C1060" s="54">
        <v>0.2933333333</v>
      </c>
      <c r="D1060" s="83">
        <v>154</v>
      </c>
      <c r="E1060" s="84">
        <v>525</v>
      </c>
    </row>
    <row r="1061" spans="1:5">
      <c r="A1061">
        <v>750</v>
      </c>
      <c r="B1061">
        <v>4</v>
      </c>
      <c r="C1061" s="54">
        <v>0.25</v>
      </c>
      <c r="D1061" s="83">
        <v>7</v>
      </c>
      <c r="E1061" s="84">
        <v>28</v>
      </c>
    </row>
    <row r="1062" spans="1:5">
      <c r="A1062">
        <v>751</v>
      </c>
      <c r="B1062">
        <v>1</v>
      </c>
      <c r="C1062" s="54">
        <v>8.53982301E-2</v>
      </c>
      <c r="D1062" s="83">
        <v>193</v>
      </c>
      <c r="E1062" s="84">
        <v>2260</v>
      </c>
    </row>
    <row r="1063" spans="1:5">
      <c r="A1063">
        <v>751</v>
      </c>
      <c r="B1063">
        <v>2</v>
      </c>
      <c r="C1063" s="54">
        <v>0.15944779980000001</v>
      </c>
      <c r="D1063" s="83">
        <v>924</v>
      </c>
      <c r="E1063" s="84">
        <v>5795</v>
      </c>
    </row>
    <row r="1064" spans="1:5">
      <c r="A1064">
        <v>751</v>
      </c>
      <c r="B1064">
        <v>3</v>
      </c>
      <c r="C1064" s="54">
        <v>0.20661157020000001</v>
      </c>
      <c r="D1064" s="83">
        <v>150</v>
      </c>
      <c r="E1064" s="84">
        <v>726</v>
      </c>
    </row>
    <row r="1065" spans="1:5">
      <c r="A1065">
        <v>751</v>
      </c>
      <c r="B1065">
        <v>4</v>
      </c>
      <c r="C1065" s="54">
        <v>0.1395348837</v>
      </c>
      <c r="D1065" s="83">
        <v>24</v>
      </c>
      <c r="E1065" s="84">
        <v>172</v>
      </c>
    </row>
    <row r="1066" spans="1:5">
      <c r="A1066">
        <v>752</v>
      </c>
      <c r="B1066">
        <v>1</v>
      </c>
      <c r="C1066" s="54">
        <v>0</v>
      </c>
      <c r="D1066" s="83">
        <v>0</v>
      </c>
      <c r="E1066" s="84">
        <v>11</v>
      </c>
    </row>
    <row r="1067" spans="1:5">
      <c r="A1067">
        <v>752</v>
      </c>
      <c r="B1067">
        <v>2</v>
      </c>
      <c r="C1067" s="54">
        <v>0.16216216219999999</v>
      </c>
      <c r="D1067" s="83">
        <v>6</v>
      </c>
      <c r="E1067" s="84">
        <v>37</v>
      </c>
    </row>
    <row r="1068" spans="1:5">
      <c r="A1068">
        <v>752</v>
      </c>
      <c r="B1068">
        <v>3</v>
      </c>
      <c r="C1068" s="54">
        <v>0.33333333329999998</v>
      </c>
      <c r="D1068" s="83">
        <v>3</v>
      </c>
      <c r="E1068" s="84">
        <v>9</v>
      </c>
    </row>
    <row r="1069" spans="1:5">
      <c r="A1069">
        <v>753</v>
      </c>
      <c r="B1069">
        <v>1</v>
      </c>
      <c r="C1069" s="54">
        <v>0.13828337869999999</v>
      </c>
      <c r="D1069" s="83">
        <v>406</v>
      </c>
      <c r="E1069" s="84">
        <v>2936</v>
      </c>
    </row>
    <row r="1070" spans="1:5">
      <c r="A1070">
        <v>753</v>
      </c>
      <c r="B1070">
        <v>2</v>
      </c>
      <c r="C1070" s="54">
        <v>0.2107023411</v>
      </c>
      <c r="D1070" s="83">
        <v>1638</v>
      </c>
      <c r="E1070" s="84">
        <v>7774</v>
      </c>
    </row>
    <row r="1071" spans="1:5">
      <c r="A1071">
        <v>753</v>
      </c>
      <c r="B1071">
        <v>3</v>
      </c>
      <c r="C1071" s="54">
        <v>0.33279220780000002</v>
      </c>
      <c r="D1071" s="83">
        <v>205</v>
      </c>
      <c r="E1071" s="84">
        <v>616</v>
      </c>
    </row>
    <row r="1072" spans="1:5">
      <c r="A1072">
        <v>753</v>
      </c>
      <c r="B1072">
        <v>4</v>
      </c>
      <c r="C1072" s="54">
        <v>7.1428571400000002E-2</v>
      </c>
      <c r="D1072" s="83">
        <v>5</v>
      </c>
      <c r="E1072" s="84">
        <v>70</v>
      </c>
    </row>
    <row r="1073" spans="1:5">
      <c r="A1073">
        <v>754</v>
      </c>
      <c r="B1073">
        <v>1</v>
      </c>
      <c r="C1073" s="54">
        <v>0.1073264781</v>
      </c>
      <c r="D1073" s="83">
        <v>167</v>
      </c>
      <c r="E1073" s="84">
        <v>1556</v>
      </c>
    </row>
    <row r="1074" spans="1:5">
      <c r="A1074">
        <v>754</v>
      </c>
      <c r="B1074">
        <v>2</v>
      </c>
      <c r="C1074" s="54">
        <v>0.16225165559999999</v>
      </c>
      <c r="D1074" s="83">
        <v>245</v>
      </c>
      <c r="E1074" s="84">
        <v>1510</v>
      </c>
    </row>
    <row r="1075" spans="1:5">
      <c r="A1075">
        <v>754</v>
      </c>
      <c r="B1075">
        <v>3</v>
      </c>
      <c r="C1075" s="54">
        <v>0.22608695649999999</v>
      </c>
      <c r="D1075" s="83">
        <v>26</v>
      </c>
      <c r="E1075" s="84">
        <v>115</v>
      </c>
    </row>
    <row r="1076" spans="1:5">
      <c r="A1076">
        <v>754</v>
      </c>
      <c r="B1076">
        <v>4</v>
      </c>
      <c r="C1076" s="54">
        <v>0.25</v>
      </c>
      <c r="D1076" s="83">
        <v>1</v>
      </c>
      <c r="E1076" s="84">
        <v>4</v>
      </c>
    </row>
    <row r="1077" spans="1:5">
      <c r="A1077">
        <v>755</v>
      </c>
      <c r="B1077">
        <v>1</v>
      </c>
      <c r="C1077" s="54">
        <v>7.5268817200000004E-2</v>
      </c>
      <c r="D1077" s="83">
        <v>49</v>
      </c>
      <c r="E1077" s="84">
        <v>651</v>
      </c>
    </row>
    <row r="1078" spans="1:5">
      <c r="A1078">
        <v>755</v>
      </c>
      <c r="B1078">
        <v>2</v>
      </c>
      <c r="C1078" s="54">
        <v>0.1743119266</v>
      </c>
      <c r="D1078" s="83">
        <v>57</v>
      </c>
      <c r="E1078" s="84">
        <v>327</v>
      </c>
    </row>
    <row r="1079" spans="1:5">
      <c r="A1079">
        <v>755</v>
      </c>
      <c r="B1079">
        <v>3</v>
      </c>
      <c r="C1079" s="54">
        <v>0.2105263158</v>
      </c>
      <c r="D1079" s="83">
        <v>12</v>
      </c>
      <c r="E1079" s="84">
        <v>57</v>
      </c>
    </row>
    <row r="1080" spans="1:5">
      <c r="A1080">
        <v>756</v>
      </c>
      <c r="B1080">
        <v>1</v>
      </c>
      <c r="C1080" s="54">
        <v>9.3294460600000004E-2</v>
      </c>
      <c r="D1080" s="83">
        <v>32</v>
      </c>
      <c r="E1080" s="84">
        <v>343</v>
      </c>
    </row>
    <row r="1081" spans="1:5">
      <c r="A1081">
        <v>756</v>
      </c>
      <c r="B1081">
        <v>2</v>
      </c>
      <c r="C1081" s="54">
        <v>0.13636363639999999</v>
      </c>
      <c r="D1081" s="83">
        <v>30</v>
      </c>
      <c r="E1081" s="84">
        <v>220</v>
      </c>
    </row>
    <row r="1082" spans="1:5">
      <c r="A1082">
        <v>756</v>
      </c>
      <c r="B1082">
        <v>3</v>
      </c>
      <c r="C1082" s="54">
        <v>0.2105263158</v>
      </c>
      <c r="D1082" s="83">
        <v>16</v>
      </c>
      <c r="E1082" s="84">
        <v>76</v>
      </c>
    </row>
    <row r="1083" spans="1:5">
      <c r="A1083">
        <v>756</v>
      </c>
      <c r="B1083">
        <v>4</v>
      </c>
      <c r="C1083" s="54">
        <v>0.5</v>
      </c>
      <c r="D1083" s="83">
        <v>1</v>
      </c>
      <c r="E1083" s="84">
        <v>2</v>
      </c>
    </row>
    <row r="1084" spans="1:5">
      <c r="A1084">
        <v>757</v>
      </c>
      <c r="B1084">
        <v>1</v>
      </c>
      <c r="C1084" s="54">
        <v>7.35294118E-2</v>
      </c>
      <c r="D1084" s="83">
        <v>5</v>
      </c>
      <c r="E1084" s="84">
        <v>68</v>
      </c>
    </row>
    <row r="1085" spans="1:5">
      <c r="A1085">
        <v>757</v>
      </c>
      <c r="B1085">
        <v>2</v>
      </c>
      <c r="C1085" s="54">
        <v>0.12864077669999999</v>
      </c>
      <c r="D1085" s="83">
        <v>53</v>
      </c>
      <c r="E1085" s="84">
        <v>412</v>
      </c>
    </row>
    <row r="1086" spans="1:5">
      <c r="A1086">
        <v>757</v>
      </c>
      <c r="B1086">
        <v>3</v>
      </c>
      <c r="C1086" s="54">
        <v>0.13623188410000001</v>
      </c>
      <c r="D1086" s="83">
        <v>47</v>
      </c>
      <c r="E1086" s="84">
        <v>345</v>
      </c>
    </row>
    <row r="1087" spans="1:5">
      <c r="A1087">
        <v>757</v>
      </c>
      <c r="B1087">
        <v>4</v>
      </c>
      <c r="C1087" s="54">
        <v>0.25</v>
      </c>
      <c r="D1087" s="83">
        <v>3</v>
      </c>
      <c r="E1087" s="84">
        <v>12</v>
      </c>
    </row>
    <row r="1088" spans="1:5">
      <c r="A1088">
        <v>758</v>
      </c>
      <c r="B1088">
        <v>1</v>
      </c>
      <c r="C1088" s="54">
        <v>7.5949367099999998E-2</v>
      </c>
      <c r="D1088" s="83">
        <v>6</v>
      </c>
      <c r="E1088" s="84">
        <v>79</v>
      </c>
    </row>
    <row r="1089" spans="1:5">
      <c r="A1089">
        <v>758</v>
      </c>
      <c r="B1089">
        <v>2</v>
      </c>
      <c r="C1089" s="54">
        <v>9.7826087000000006E-2</v>
      </c>
      <c r="D1089" s="83">
        <v>18</v>
      </c>
      <c r="E1089" s="84">
        <v>184</v>
      </c>
    </row>
    <row r="1090" spans="1:5">
      <c r="A1090">
        <v>758</v>
      </c>
      <c r="B1090">
        <v>3</v>
      </c>
      <c r="C1090" s="54">
        <v>0</v>
      </c>
      <c r="D1090" s="83">
        <v>0</v>
      </c>
      <c r="E1090" s="84">
        <v>29</v>
      </c>
    </row>
    <row r="1091" spans="1:5">
      <c r="A1091">
        <v>759</v>
      </c>
      <c r="B1091">
        <v>1</v>
      </c>
      <c r="C1091" s="54">
        <v>0</v>
      </c>
      <c r="D1091" s="83">
        <v>0</v>
      </c>
      <c r="E1091" s="84">
        <v>3</v>
      </c>
    </row>
    <row r="1092" spans="1:5">
      <c r="A1092">
        <v>759</v>
      </c>
      <c r="B1092">
        <v>2</v>
      </c>
      <c r="C1092" s="54">
        <v>3.3333333299999997E-2</v>
      </c>
      <c r="D1092" s="83">
        <v>1</v>
      </c>
      <c r="E1092" s="84">
        <v>30</v>
      </c>
    </row>
    <row r="1093" spans="1:5">
      <c r="A1093">
        <v>759</v>
      </c>
      <c r="B1093">
        <v>3</v>
      </c>
      <c r="C1093" s="54">
        <v>0.22580645160000001</v>
      </c>
      <c r="D1093" s="83">
        <v>7</v>
      </c>
      <c r="E1093" s="84">
        <v>31</v>
      </c>
    </row>
    <row r="1094" spans="1:5">
      <c r="A1094">
        <v>759</v>
      </c>
      <c r="B1094">
        <v>4</v>
      </c>
      <c r="C1094" s="54">
        <v>0</v>
      </c>
      <c r="D1094" s="83">
        <v>0</v>
      </c>
      <c r="E1094" s="84">
        <v>4</v>
      </c>
    </row>
    <row r="1095" spans="1:5">
      <c r="A1095">
        <v>760</v>
      </c>
      <c r="B1095">
        <v>1</v>
      </c>
      <c r="C1095" s="54">
        <v>7.4074074099999998E-2</v>
      </c>
      <c r="D1095" s="83">
        <v>2</v>
      </c>
      <c r="E1095" s="84">
        <v>27</v>
      </c>
    </row>
    <row r="1096" spans="1:5">
      <c r="A1096">
        <v>760</v>
      </c>
      <c r="B1096">
        <v>2</v>
      </c>
      <c r="C1096" s="54">
        <v>7.6190476199999996E-2</v>
      </c>
      <c r="D1096" s="83">
        <v>8</v>
      </c>
      <c r="E1096" s="84">
        <v>105</v>
      </c>
    </row>
    <row r="1097" spans="1:5">
      <c r="A1097">
        <v>760</v>
      </c>
      <c r="B1097">
        <v>3</v>
      </c>
      <c r="C1097" s="54">
        <v>0.22222222220000001</v>
      </c>
      <c r="D1097" s="83">
        <v>4</v>
      </c>
      <c r="E1097" s="84">
        <v>18</v>
      </c>
    </row>
    <row r="1098" spans="1:5">
      <c r="A1098">
        <v>760</v>
      </c>
      <c r="B1098">
        <v>4</v>
      </c>
      <c r="C1098" s="54">
        <v>0.5</v>
      </c>
      <c r="D1098" s="83">
        <v>1</v>
      </c>
      <c r="E1098" s="84">
        <v>2</v>
      </c>
    </row>
    <row r="1099" spans="1:5">
      <c r="A1099">
        <v>770</v>
      </c>
      <c r="B1099">
        <v>1</v>
      </c>
      <c r="C1099" s="54">
        <v>0.2459016393</v>
      </c>
      <c r="D1099" s="83">
        <v>45</v>
      </c>
      <c r="E1099" s="84">
        <v>183</v>
      </c>
    </row>
    <row r="1100" spans="1:5">
      <c r="A1100">
        <v>770</v>
      </c>
      <c r="B1100">
        <v>2</v>
      </c>
      <c r="C1100" s="54">
        <v>0.2307692308</v>
      </c>
      <c r="D1100" s="83">
        <v>135</v>
      </c>
      <c r="E1100" s="84">
        <v>585</v>
      </c>
    </row>
    <row r="1101" spans="1:5">
      <c r="A1101">
        <v>770</v>
      </c>
      <c r="B1101">
        <v>3</v>
      </c>
      <c r="C1101" s="54">
        <v>0.35664335660000002</v>
      </c>
      <c r="D1101" s="83">
        <v>51</v>
      </c>
      <c r="E1101" s="84">
        <v>143</v>
      </c>
    </row>
    <row r="1102" spans="1:5">
      <c r="A1102">
        <v>770</v>
      </c>
      <c r="B1102">
        <v>4</v>
      </c>
      <c r="C1102" s="54">
        <v>0.28571428570000001</v>
      </c>
      <c r="D1102" s="83">
        <v>2</v>
      </c>
      <c r="E1102" s="84">
        <v>7</v>
      </c>
    </row>
    <row r="1103" spans="1:5">
      <c r="A1103">
        <v>772</v>
      </c>
      <c r="B1103">
        <v>1</v>
      </c>
      <c r="C1103" s="54">
        <v>0</v>
      </c>
      <c r="D1103" s="83">
        <v>0</v>
      </c>
      <c r="E1103" s="84">
        <v>4</v>
      </c>
    </row>
    <row r="1104" spans="1:5">
      <c r="A1104">
        <v>772</v>
      </c>
      <c r="B1104">
        <v>2</v>
      </c>
      <c r="C1104" s="54">
        <v>0</v>
      </c>
      <c r="D1104" s="83">
        <v>0</v>
      </c>
      <c r="E1104" s="84">
        <v>3</v>
      </c>
    </row>
    <row r="1105" spans="1:5">
      <c r="A1105">
        <v>772</v>
      </c>
      <c r="B1105">
        <v>3</v>
      </c>
      <c r="C1105" s="54">
        <v>1</v>
      </c>
      <c r="D1105" s="83">
        <v>2</v>
      </c>
      <c r="E1105" s="84">
        <v>2</v>
      </c>
    </row>
    <row r="1106" spans="1:5">
      <c r="A1106">
        <v>773</v>
      </c>
      <c r="B1106">
        <v>1</v>
      </c>
      <c r="C1106" s="54">
        <v>7.9503105599999999E-2</v>
      </c>
      <c r="D1106" s="83">
        <v>64</v>
      </c>
      <c r="E1106" s="84">
        <v>805</v>
      </c>
    </row>
    <row r="1107" spans="1:5">
      <c r="A1107">
        <v>773</v>
      </c>
      <c r="B1107">
        <v>2</v>
      </c>
      <c r="C1107" s="54">
        <v>0.13545816729999999</v>
      </c>
      <c r="D1107" s="83">
        <v>272</v>
      </c>
      <c r="E1107" s="84">
        <v>2008</v>
      </c>
    </row>
    <row r="1108" spans="1:5">
      <c r="A1108">
        <v>773</v>
      </c>
      <c r="B1108">
        <v>3</v>
      </c>
      <c r="C1108" s="54">
        <v>0.2272727273</v>
      </c>
      <c r="D1108" s="83">
        <v>85</v>
      </c>
      <c r="E1108" s="84">
        <v>374</v>
      </c>
    </row>
    <row r="1109" spans="1:5">
      <c r="A1109">
        <v>773</v>
      </c>
      <c r="B1109">
        <v>4</v>
      </c>
      <c r="C1109" s="54">
        <v>0.1875</v>
      </c>
      <c r="D1109" s="83">
        <v>3</v>
      </c>
      <c r="E1109" s="84">
        <v>16</v>
      </c>
    </row>
    <row r="1110" spans="1:5">
      <c r="A1110">
        <v>774</v>
      </c>
      <c r="B1110">
        <v>1</v>
      </c>
      <c r="C1110" s="54">
        <v>0</v>
      </c>
      <c r="D1110" s="83">
        <v>0</v>
      </c>
      <c r="E1110" s="84">
        <v>5</v>
      </c>
    </row>
    <row r="1111" spans="1:5">
      <c r="A1111">
        <v>774</v>
      </c>
      <c r="B1111">
        <v>2</v>
      </c>
      <c r="C1111" s="54">
        <v>0.21243523319999999</v>
      </c>
      <c r="D1111" s="83">
        <v>41</v>
      </c>
      <c r="E1111" s="84">
        <v>193</v>
      </c>
    </row>
    <row r="1112" spans="1:5">
      <c r="A1112">
        <v>774</v>
      </c>
      <c r="B1112">
        <v>3</v>
      </c>
      <c r="C1112" s="54">
        <v>0.23456790120000001</v>
      </c>
      <c r="D1112" s="83">
        <v>19</v>
      </c>
      <c r="E1112" s="84">
        <v>81</v>
      </c>
    </row>
    <row r="1113" spans="1:5">
      <c r="A1113">
        <v>774</v>
      </c>
      <c r="B1113">
        <v>4</v>
      </c>
      <c r="C1113" s="54">
        <v>0.4615384615</v>
      </c>
      <c r="D1113" s="83">
        <v>6</v>
      </c>
      <c r="E1113" s="84">
        <v>13</v>
      </c>
    </row>
    <row r="1114" spans="1:5">
      <c r="A1114">
        <v>775</v>
      </c>
      <c r="B1114">
        <v>1</v>
      </c>
      <c r="C1114" s="54">
        <v>0.14143094840000001</v>
      </c>
      <c r="D1114" s="83">
        <v>85</v>
      </c>
      <c r="E1114" s="84">
        <v>601</v>
      </c>
    </row>
    <row r="1115" spans="1:5">
      <c r="A1115">
        <v>775</v>
      </c>
      <c r="B1115">
        <v>2</v>
      </c>
      <c r="C1115" s="54">
        <v>0.1941747573</v>
      </c>
      <c r="D1115" s="83">
        <v>440</v>
      </c>
      <c r="E1115" s="84">
        <v>2266</v>
      </c>
    </row>
    <row r="1116" spans="1:5">
      <c r="A1116">
        <v>775</v>
      </c>
      <c r="B1116">
        <v>3</v>
      </c>
      <c r="C1116" s="54">
        <v>0.1964944649</v>
      </c>
      <c r="D1116" s="83">
        <v>213</v>
      </c>
      <c r="E1116" s="84">
        <v>1084</v>
      </c>
    </row>
    <row r="1117" spans="1:5">
      <c r="A1117">
        <v>775</v>
      </c>
      <c r="B1117">
        <v>4</v>
      </c>
      <c r="C1117" s="54">
        <v>0.16666666669999999</v>
      </c>
      <c r="D1117" s="83">
        <v>21</v>
      </c>
      <c r="E1117" s="84">
        <v>126</v>
      </c>
    </row>
    <row r="1118" spans="1:5">
      <c r="A1118">
        <v>776</v>
      </c>
      <c r="B1118">
        <v>1</v>
      </c>
      <c r="C1118" s="54">
        <v>0.1343283582</v>
      </c>
      <c r="D1118" s="83">
        <v>9</v>
      </c>
      <c r="E1118" s="84">
        <v>67</v>
      </c>
    </row>
    <row r="1119" spans="1:5">
      <c r="A1119">
        <v>776</v>
      </c>
      <c r="B1119">
        <v>2</v>
      </c>
      <c r="C1119" s="54">
        <v>0.14225941419999999</v>
      </c>
      <c r="D1119" s="83">
        <v>34</v>
      </c>
      <c r="E1119" s="84">
        <v>239</v>
      </c>
    </row>
    <row r="1120" spans="1:5">
      <c r="A1120">
        <v>776</v>
      </c>
      <c r="B1120">
        <v>3</v>
      </c>
      <c r="C1120" s="54">
        <v>0.15441176470000001</v>
      </c>
      <c r="D1120" s="83">
        <v>21</v>
      </c>
      <c r="E1120" s="84">
        <v>136</v>
      </c>
    </row>
    <row r="1121" spans="1:5">
      <c r="A1121">
        <v>776</v>
      </c>
      <c r="B1121">
        <v>4</v>
      </c>
      <c r="C1121" s="54">
        <v>0.25</v>
      </c>
      <c r="D1121" s="83">
        <v>3</v>
      </c>
      <c r="E1121" s="84">
        <v>12</v>
      </c>
    </row>
    <row r="1122" spans="1:5">
      <c r="A1122">
        <v>791</v>
      </c>
      <c r="B1122">
        <v>1</v>
      </c>
      <c r="C1122" s="54">
        <v>6.7961165000000004E-2</v>
      </c>
      <c r="D1122" s="83">
        <v>14</v>
      </c>
      <c r="E1122" s="84">
        <v>206</v>
      </c>
    </row>
    <row r="1123" spans="1:5">
      <c r="A1123">
        <v>791</v>
      </c>
      <c r="B1123">
        <v>2</v>
      </c>
      <c r="C1123" s="54">
        <v>0.14777327940000001</v>
      </c>
      <c r="D1123" s="83">
        <v>73</v>
      </c>
      <c r="E1123" s="84">
        <v>494</v>
      </c>
    </row>
    <row r="1124" spans="1:5">
      <c r="A1124">
        <v>791</v>
      </c>
      <c r="B1124">
        <v>3</v>
      </c>
      <c r="C1124" s="54">
        <v>0.20812182739999999</v>
      </c>
      <c r="D1124" s="83">
        <v>82</v>
      </c>
      <c r="E1124" s="84">
        <v>394</v>
      </c>
    </row>
    <row r="1125" spans="1:5">
      <c r="A1125">
        <v>791</v>
      </c>
      <c r="B1125">
        <v>4</v>
      </c>
      <c r="C1125" s="54">
        <v>0.3301886792</v>
      </c>
      <c r="D1125" s="83">
        <v>35</v>
      </c>
      <c r="E1125" s="84">
        <v>106</v>
      </c>
    </row>
    <row r="1126" spans="1:5">
      <c r="A1126">
        <v>811</v>
      </c>
      <c r="B1126">
        <v>1</v>
      </c>
      <c r="C1126" s="54">
        <v>2.8089887599999998E-2</v>
      </c>
      <c r="D1126" s="83">
        <v>5</v>
      </c>
      <c r="E1126" s="84">
        <v>178</v>
      </c>
    </row>
    <row r="1127" spans="1:5">
      <c r="A1127">
        <v>811</v>
      </c>
      <c r="B1127">
        <v>2</v>
      </c>
      <c r="C1127" s="54">
        <v>8.5470085500000001E-2</v>
      </c>
      <c r="D1127" s="83">
        <v>30</v>
      </c>
      <c r="E1127" s="84">
        <v>351</v>
      </c>
    </row>
    <row r="1128" spans="1:5">
      <c r="A1128">
        <v>811</v>
      </c>
      <c r="B1128">
        <v>3</v>
      </c>
      <c r="C1128" s="54">
        <v>0.1219512195</v>
      </c>
      <c r="D1128" s="83">
        <v>20</v>
      </c>
      <c r="E1128" s="84">
        <v>164</v>
      </c>
    </row>
    <row r="1129" spans="1:5">
      <c r="A1129">
        <v>811</v>
      </c>
      <c r="B1129">
        <v>4</v>
      </c>
      <c r="C1129" s="54">
        <v>0.18518518519999999</v>
      </c>
      <c r="D1129" s="83">
        <v>5</v>
      </c>
      <c r="E1129" s="84">
        <v>27</v>
      </c>
    </row>
    <row r="1130" spans="1:5">
      <c r="A1130">
        <v>812</v>
      </c>
      <c r="B1130">
        <v>1</v>
      </c>
      <c r="C1130" s="54">
        <v>8.2191780800000003E-2</v>
      </c>
      <c r="D1130" s="83">
        <v>18</v>
      </c>
      <c r="E1130" s="84">
        <v>219</v>
      </c>
    </row>
    <row r="1131" spans="1:5">
      <c r="A1131">
        <v>812</v>
      </c>
      <c r="B1131">
        <v>2</v>
      </c>
      <c r="C1131" s="54">
        <v>0.106870229</v>
      </c>
      <c r="D1131" s="83">
        <v>98</v>
      </c>
      <c r="E1131" s="84">
        <v>917</v>
      </c>
    </row>
    <row r="1132" spans="1:5">
      <c r="A1132">
        <v>812</v>
      </c>
      <c r="B1132">
        <v>3</v>
      </c>
      <c r="C1132" s="54">
        <v>0.15077605320000001</v>
      </c>
      <c r="D1132" s="83">
        <v>136</v>
      </c>
      <c r="E1132" s="84">
        <v>902</v>
      </c>
    </row>
    <row r="1133" spans="1:5">
      <c r="A1133">
        <v>812</v>
      </c>
      <c r="B1133">
        <v>4</v>
      </c>
      <c r="C1133" s="54">
        <v>0.16608996540000001</v>
      </c>
      <c r="D1133" s="83">
        <v>48</v>
      </c>
      <c r="E1133" s="84">
        <v>289</v>
      </c>
    </row>
    <row r="1134" spans="1:5">
      <c r="A1134">
        <v>813</v>
      </c>
      <c r="B1134">
        <v>1</v>
      </c>
      <c r="C1134" s="54">
        <v>0.1343283582</v>
      </c>
      <c r="D1134" s="83">
        <v>36</v>
      </c>
      <c r="E1134" s="84">
        <v>268</v>
      </c>
    </row>
    <row r="1135" spans="1:5">
      <c r="A1135">
        <v>813</v>
      </c>
      <c r="B1135">
        <v>2</v>
      </c>
      <c r="C1135" s="54">
        <v>0.17596566520000001</v>
      </c>
      <c r="D1135" s="83">
        <v>123</v>
      </c>
      <c r="E1135" s="84">
        <v>699</v>
      </c>
    </row>
    <row r="1136" spans="1:5">
      <c r="A1136">
        <v>813</v>
      </c>
      <c r="B1136">
        <v>3</v>
      </c>
      <c r="C1136" s="54">
        <v>0.2257525084</v>
      </c>
      <c r="D1136" s="83">
        <v>135</v>
      </c>
      <c r="E1136" s="84">
        <v>598</v>
      </c>
    </row>
    <row r="1137" spans="1:5">
      <c r="A1137">
        <v>813</v>
      </c>
      <c r="B1137">
        <v>4</v>
      </c>
      <c r="C1137" s="54">
        <v>0.28155339810000002</v>
      </c>
      <c r="D1137" s="83">
        <v>29</v>
      </c>
      <c r="E1137" s="84">
        <v>103</v>
      </c>
    </row>
    <row r="1138" spans="1:5">
      <c r="A1138">
        <v>815</v>
      </c>
      <c r="B1138">
        <v>1</v>
      </c>
      <c r="C1138" s="54">
        <v>5.4794520499999999E-2</v>
      </c>
      <c r="D1138" s="83">
        <v>4</v>
      </c>
      <c r="E1138" s="84">
        <v>73</v>
      </c>
    </row>
    <row r="1139" spans="1:5">
      <c r="A1139">
        <v>815</v>
      </c>
      <c r="B1139">
        <v>2</v>
      </c>
      <c r="C1139" s="54">
        <v>8.4905660399999999E-2</v>
      </c>
      <c r="D1139" s="83">
        <v>9</v>
      </c>
      <c r="E1139" s="84">
        <v>106</v>
      </c>
    </row>
    <row r="1140" spans="1:5">
      <c r="A1140">
        <v>815</v>
      </c>
      <c r="B1140">
        <v>3</v>
      </c>
      <c r="C1140" s="54">
        <v>0.11458333330000001</v>
      </c>
      <c r="D1140" s="83">
        <v>11</v>
      </c>
      <c r="E1140" s="84">
        <v>96</v>
      </c>
    </row>
    <row r="1141" spans="1:5">
      <c r="A1141">
        <v>815</v>
      </c>
      <c r="B1141">
        <v>4</v>
      </c>
      <c r="C1141" s="54">
        <v>0.16</v>
      </c>
      <c r="D1141" s="83">
        <v>4</v>
      </c>
      <c r="E1141" s="84">
        <v>25</v>
      </c>
    </row>
    <row r="1142" spans="1:5">
      <c r="A1142">
        <v>816</v>
      </c>
      <c r="B1142">
        <v>1</v>
      </c>
      <c r="C1142" s="54">
        <v>9.0909090900000003E-2</v>
      </c>
      <c r="D1142" s="83">
        <v>14</v>
      </c>
      <c r="E1142" s="84">
        <v>154</v>
      </c>
    </row>
    <row r="1143" spans="1:5">
      <c r="A1143">
        <v>816</v>
      </c>
      <c r="B1143">
        <v>2</v>
      </c>
      <c r="C1143" s="54">
        <v>0.11</v>
      </c>
      <c r="D1143" s="83">
        <v>44</v>
      </c>
      <c r="E1143" s="84">
        <v>400</v>
      </c>
    </row>
    <row r="1144" spans="1:5">
      <c r="A1144">
        <v>816</v>
      </c>
      <c r="B1144">
        <v>3</v>
      </c>
      <c r="C1144" s="54">
        <v>0.17669172929999999</v>
      </c>
      <c r="D1144" s="83">
        <v>94</v>
      </c>
      <c r="E1144" s="84">
        <v>532</v>
      </c>
    </row>
    <row r="1145" spans="1:5">
      <c r="A1145">
        <v>816</v>
      </c>
      <c r="B1145">
        <v>4</v>
      </c>
      <c r="C1145" s="54">
        <v>0.14347826089999999</v>
      </c>
      <c r="D1145" s="83">
        <v>33</v>
      </c>
      <c r="E1145" s="84">
        <v>230</v>
      </c>
    </row>
    <row r="1146" spans="1:5">
      <c r="A1146">
        <v>841</v>
      </c>
      <c r="B1146">
        <v>3</v>
      </c>
      <c r="C1146" s="54">
        <v>0</v>
      </c>
      <c r="D1146" s="83">
        <v>0</v>
      </c>
      <c r="E1146" s="84">
        <v>3</v>
      </c>
    </row>
    <row r="1147" spans="1:5">
      <c r="A1147">
        <v>841</v>
      </c>
      <c r="B1147">
        <v>4</v>
      </c>
      <c r="C1147" s="54">
        <v>0</v>
      </c>
      <c r="D1147" s="83">
        <v>0</v>
      </c>
      <c r="E1147" s="84">
        <v>6</v>
      </c>
    </row>
    <row r="1148" spans="1:5">
      <c r="A1148">
        <v>842</v>
      </c>
      <c r="B1148">
        <v>1</v>
      </c>
      <c r="C1148" s="54">
        <v>0.05</v>
      </c>
      <c r="D1148" s="83">
        <v>1</v>
      </c>
      <c r="E1148" s="84">
        <v>20</v>
      </c>
    </row>
    <row r="1149" spans="1:5">
      <c r="A1149">
        <v>842</v>
      </c>
      <c r="B1149">
        <v>2</v>
      </c>
      <c r="C1149" s="54">
        <v>5.71428571E-2</v>
      </c>
      <c r="D1149" s="83">
        <v>2</v>
      </c>
      <c r="E1149" s="84">
        <v>35</v>
      </c>
    </row>
    <row r="1150" spans="1:5">
      <c r="A1150">
        <v>842</v>
      </c>
      <c r="B1150">
        <v>3</v>
      </c>
      <c r="C1150" s="54">
        <v>0.14285714290000001</v>
      </c>
      <c r="D1150" s="83">
        <v>4</v>
      </c>
      <c r="E1150" s="84">
        <v>28</v>
      </c>
    </row>
    <row r="1151" spans="1:5">
      <c r="A1151">
        <v>842</v>
      </c>
      <c r="B1151">
        <v>4</v>
      </c>
      <c r="C1151" s="54">
        <v>0.14285714290000001</v>
      </c>
      <c r="D1151" s="83">
        <v>1</v>
      </c>
      <c r="E1151" s="84">
        <v>7</v>
      </c>
    </row>
    <row r="1152" spans="1:5">
      <c r="A1152">
        <v>843</v>
      </c>
      <c r="B1152">
        <v>1</v>
      </c>
      <c r="C1152" s="54">
        <v>0.1538461538</v>
      </c>
      <c r="D1152" s="83">
        <v>2</v>
      </c>
      <c r="E1152" s="84">
        <v>13</v>
      </c>
    </row>
    <row r="1153" spans="1:5">
      <c r="A1153">
        <v>843</v>
      </c>
      <c r="B1153">
        <v>2</v>
      </c>
      <c r="C1153" s="54">
        <v>0.16666666669999999</v>
      </c>
      <c r="D1153" s="83">
        <v>3</v>
      </c>
      <c r="E1153" s="84">
        <v>18</v>
      </c>
    </row>
    <row r="1154" spans="1:5">
      <c r="A1154">
        <v>843</v>
      </c>
      <c r="B1154">
        <v>3</v>
      </c>
      <c r="C1154" s="54">
        <v>0.28571428570000001</v>
      </c>
      <c r="D1154" s="83">
        <v>4</v>
      </c>
      <c r="E1154" s="84">
        <v>14</v>
      </c>
    </row>
    <row r="1155" spans="1:5">
      <c r="A1155">
        <v>843</v>
      </c>
      <c r="B1155">
        <v>4</v>
      </c>
      <c r="C1155" s="54">
        <v>0</v>
      </c>
      <c r="D1155" s="83">
        <v>0</v>
      </c>
      <c r="E1155" s="84">
        <v>3</v>
      </c>
    </row>
    <row r="1156" spans="1:5">
      <c r="A1156">
        <v>844</v>
      </c>
      <c r="B1156">
        <v>1</v>
      </c>
      <c r="C1156" s="54">
        <v>4.5685279199999998E-2</v>
      </c>
      <c r="D1156" s="83">
        <v>9</v>
      </c>
      <c r="E1156" s="84">
        <v>197</v>
      </c>
    </row>
    <row r="1157" spans="1:5">
      <c r="A1157">
        <v>844</v>
      </c>
      <c r="B1157">
        <v>2</v>
      </c>
      <c r="C1157" s="54">
        <v>7.2580645200000002E-2</v>
      </c>
      <c r="D1157" s="83">
        <v>9</v>
      </c>
      <c r="E1157" s="84">
        <v>124</v>
      </c>
    </row>
    <row r="1158" spans="1:5">
      <c r="A1158">
        <v>844</v>
      </c>
      <c r="B1158">
        <v>3</v>
      </c>
      <c r="C1158" s="54">
        <v>2.85714286E-2</v>
      </c>
      <c r="D1158" s="83">
        <v>1</v>
      </c>
      <c r="E1158" s="84">
        <v>35</v>
      </c>
    </row>
    <row r="1159" spans="1:5">
      <c r="A1159">
        <v>844</v>
      </c>
      <c r="B1159">
        <v>4</v>
      </c>
      <c r="C1159" s="54">
        <v>0.33333333329999998</v>
      </c>
      <c r="D1159" s="83">
        <v>1</v>
      </c>
      <c r="E1159" s="84">
        <v>3</v>
      </c>
    </row>
    <row r="1160" spans="1:5">
      <c r="A1160">
        <v>850</v>
      </c>
      <c r="B1160">
        <v>1</v>
      </c>
      <c r="C1160" s="54">
        <v>7.5268817200000004E-2</v>
      </c>
      <c r="D1160" s="83">
        <v>14</v>
      </c>
      <c r="E1160" s="84">
        <v>186</v>
      </c>
    </row>
    <row r="1161" spans="1:5">
      <c r="A1161">
        <v>850</v>
      </c>
      <c r="B1161">
        <v>2</v>
      </c>
      <c r="C1161" s="54">
        <v>9.7435897399999999E-2</v>
      </c>
      <c r="D1161" s="83">
        <v>19</v>
      </c>
      <c r="E1161" s="84">
        <v>195</v>
      </c>
    </row>
    <row r="1162" spans="1:5">
      <c r="A1162">
        <v>850</v>
      </c>
      <c r="B1162">
        <v>3</v>
      </c>
      <c r="C1162" s="54">
        <v>0.1764705882</v>
      </c>
      <c r="D1162" s="83">
        <v>15</v>
      </c>
      <c r="E1162" s="84">
        <v>85</v>
      </c>
    </row>
    <row r="1163" spans="1:5">
      <c r="A1163">
        <v>850</v>
      </c>
      <c r="B1163">
        <v>4</v>
      </c>
      <c r="C1163" s="54">
        <v>0.3076923077</v>
      </c>
      <c r="D1163" s="83">
        <v>4</v>
      </c>
      <c r="E1163" s="84">
        <v>13</v>
      </c>
    </row>
    <row r="1164" spans="1:5">
      <c r="A1164">
        <v>860</v>
      </c>
      <c r="B1164">
        <v>1</v>
      </c>
      <c r="C1164" s="54">
        <v>5.0793650799999999E-2</v>
      </c>
      <c r="D1164" s="83">
        <v>16</v>
      </c>
      <c r="E1164" s="84">
        <v>315</v>
      </c>
    </row>
    <row r="1165" spans="1:5">
      <c r="A1165">
        <v>860</v>
      </c>
      <c r="B1165">
        <v>2</v>
      </c>
      <c r="C1165" s="54">
        <v>7.9970919700000004E-2</v>
      </c>
      <c r="D1165" s="83">
        <v>220</v>
      </c>
      <c r="E1165" s="84">
        <v>2751</v>
      </c>
    </row>
    <row r="1166" spans="1:5">
      <c r="A1166">
        <v>860</v>
      </c>
      <c r="B1166">
        <v>3</v>
      </c>
      <c r="C1166" s="54">
        <v>0.14648871939999999</v>
      </c>
      <c r="D1166" s="83">
        <v>461</v>
      </c>
      <c r="E1166" s="84">
        <v>3147</v>
      </c>
    </row>
    <row r="1167" spans="1:5">
      <c r="A1167">
        <v>860</v>
      </c>
      <c r="B1167">
        <v>4</v>
      </c>
      <c r="C1167" s="54">
        <v>0.20729366599999999</v>
      </c>
      <c r="D1167" s="83">
        <v>108</v>
      </c>
      <c r="E1167" s="84">
        <v>521</v>
      </c>
    </row>
    <row r="1168" spans="1:5">
      <c r="A1168">
        <v>861</v>
      </c>
      <c r="B1168">
        <v>1</v>
      </c>
      <c r="C1168" s="54">
        <v>0.11276595740000001</v>
      </c>
      <c r="D1168" s="83">
        <v>53</v>
      </c>
      <c r="E1168" s="84">
        <v>470</v>
      </c>
    </row>
    <row r="1169" spans="1:5">
      <c r="A1169">
        <v>861</v>
      </c>
      <c r="B1169">
        <v>2</v>
      </c>
      <c r="C1169" s="54">
        <v>0.16645807260000001</v>
      </c>
      <c r="D1169" s="83">
        <v>266</v>
      </c>
      <c r="E1169" s="84">
        <v>1598</v>
      </c>
    </row>
    <row r="1170" spans="1:5">
      <c r="A1170">
        <v>861</v>
      </c>
      <c r="B1170">
        <v>3</v>
      </c>
      <c r="C1170" s="54">
        <v>0.21792618629999999</v>
      </c>
      <c r="D1170" s="83">
        <v>248</v>
      </c>
      <c r="E1170" s="84">
        <v>1138</v>
      </c>
    </row>
    <row r="1171" spans="1:5">
      <c r="A1171">
        <v>861</v>
      </c>
      <c r="B1171">
        <v>4</v>
      </c>
      <c r="C1171" s="54">
        <v>0.32222222220000002</v>
      </c>
      <c r="D1171" s="83">
        <v>29</v>
      </c>
      <c r="E1171" s="84">
        <v>90</v>
      </c>
    </row>
    <row r="1172" spans="1:5">
      <c r="A1172">
        <v>862</v>
      </c>
      <c r="B1172">
        <v>1</v>
      </c>
      <c r="C1172" s="54">
        <v>0.2666666667</v>
      </c>
      <c r="D1172" s="83">
        <v>4</v>
      </c>
      <c r="E1172" s="84">
        <v>15</v>
      </c>
    </row>
    <row r="1173" spans="1:5">
      <c r="A1173">
        <v>862</v>
      </c>
      <c r="B1173">
        <v>2</v>
      </c>
      <c r="C1173" s="54">
        <v>0.14814814809999999</v>
      </c>
      <c r="D1173" s="83">
        <v>4</v>
      </c>
      <c r="E1173" s="84">
        <v>27</v>
      </c>
    </row>
    <row r="1174" spans="1:5">
      <c r="A1174">
        <v>862</v>
      </c>
      <c r="B1174">
        <v>3</v>
      </c>
      <c r="C1174" s="54">
        <v>0.1904761905</v>
      </c>
      <c r="D1174" s="83">
        <v>4</v>
      </c>
      <c r="E1174" s="84">
        <v>21</v>
      </c>
    </row>
    <row r="1175" spans="1:5">
      <c r="A1175">
        <v>863</v>
      </c>
      <c r="B1175">
        <v>1</v>
      </c>
      <c r="C1175" s="54">
        <v>0</v>
      </c>
      <c r="D1175" s="83">
        <v>0</v>
      </c>
      <c r="E1175" s="84">
        <v>6</v>
      </c>
    </row>
    <row r="1176" spans="1:5">
      <c r="A1176">
        <v>863</v>
      </c>
      <c r="B1176">
        <v>2</v>
      </c>
      <c r="C1176" s="54">
        <v>0.18181818180000001</v>
      </c>
      <c r="D1176" s="83">
        <v>4</v>
      </c>
      <c r="E1176" s="84">
        <v>22</v>
      </c>
    </row>
    <row r="1177" spans="1:5">
      <c r="A1177">
        <v>863</v>
      </c>
      <c r="B1177">
        <v>3</v>
      </c>
      <c r="C1177" s="54">
        <v>0.125</v>
      </c>
      <c r="D1177" s="83">
        <v>3</v>
      </c>
      <c r="E1177" s="84">
        <v>24</v>
      </c>
    </row>
    <row r="1178" spans="1:5">
      <c r="A1178">
        <v>863</v>
      </c>
      <c r="B1178">
        <v>4</v>
      </c>
      <c r="C1178" s="54">
        <v>8.3333333300000006E-2</v>
      </c>
      <c r="D1178" s="83">
        <v>1</v>
      </c>
      <c r="E1178" s="84">
        <v>12</v>
      </c>
    </row>
    <row r="1179" spans="1:5">
      <c r="A1179">
        <v>890</v>
      </c>
      <c r="B1179">
        <v>2</v>
      </c>
      <c r="C1179" s="54">
        <v>0.31578947369999999</v>
      </c>
      <c r="D1179" s="83">
        <v>6</v>
      </c>
      <c r="E1179" s="84">
        <v>19</v>
      </c>
    </row>
    <row r="1180" spans="1:5">
      <c r="A1180">
        <v>890</v>
      </c>
      <c r="B1180">
        <v>3</v>
      </c>
      <c r="C1180" s="54">
        <v>0.31621621620000001</v>
      </c>
      <c r="D1180" s="83">
        <v>117</v>
      </c>
      <c r="E1180" s="84">
        <v>370</v>
      </c>
    </row>
    <row r="1181" spans="1:5">
      <c r="A1181">
        <v>890</v>
      </c>
      <c r="B1181">
        <v>4</v>
      </c>
      <c r="C1181" s="54">
        <v>0.35924369750000001</v>
      </c>
      <c r="D1181" s="83">
        <v>171</v>
      </c>
      <c r="E1181" s="84">
        <v>476</v>
      </c>
    </row>
    <row r="1182" spans="1:5">
      <c r="A1182">
        <v>892</v>
      </c>
      <c r="B1182">
        <v>1</v>
      </c>
      <c r="C1182" s="54">
        <v>0</v>
      </c>
      <c r="D1182" s="83">
        <v>0</v>
      </c>
      <c r="E1182" s="84">
        <v>4</v>
      </c>
    </row>
    <row r="1183" spans="1:5">
      <c r="A1183">
        <v>892</v>
      </c>
      <c r="B1183">
        <v>2</v>
      </c>
      <c r="C1183" s="54">
        <v>0.1891891892</v>
      </c>
      <c r="D1183" s="83">
        <v>28</v>
      </c>
      <c r="E1183" s="84">
        <v>148</v>
      </c>
    </row>
    <row r="1184" spans="1:5">
      <c r="A1184">
        <v>892</v>
      </c>
      <c r="B1184">
        <v>3</v>
      </c>
      <c r="C1184" s="54">
        <v>0.30518518519999999</v>
      </c>
      <c r="D1184" s="83">
        <v>206</v>
      </c>
      <c r="E1184" s="84">
        <v>675</v>
      </c>
    </row>
    <row r="1185" spans="1:5">
      <c r="A1185">
        <v>892</v>
      </c>
      <c r="B1185">
        <v>4</v>
      </c>
      <c r="C1185" s="54">
        <v>0.39230769230000001</v>
      </c>
      <c r="D1185" s="83">
        <v>51</v>
      </c>
      <c r="E1185" s="84">
        <v>130</v>
      </c>
    </row>
    <row r="1186" spans="1:5">
      <c r="A1186">
        <v>893</v>
      </c>
      <c r="B1186">
        <v>1</v>
      </c>
      <c r="C1186" s="54">
        <v>0.2</v>
      </c>
      <c r="D1186" s="83">
        <v>1</v>
      </c>
      <c r="E1186" s="84">
        <v>5</v>
      </c>
    </row>
    <row r="1187" spans="1:5">
      <c r="A1187">
        <v>893</v>
      </c>
      <c r="B1187">
        <v>2</v>
      </c>
      <c r="C1187" s="54">
        <v>0.23214285709999999</v>
      </c>
      <c r="D1187" s="83">
        <v>26</v>
      </c>
      <c r="E1187" s="84">
        <v>112</v>
      </c>
    </row>
    <row r="1188" spans="1:5">
      <c r="A1188">
        <v>893</v>
      </c>
      <c r="B1188">
        <v>3</v>
      </c>
      <c r="C1188" s="54">
        <v>0.2912621359</v>
      </c>
      <c r="D1188" s="83">
        <v>30</v>
      </c>
      <c r="E1188" s="84">
        <v>103</v>
      </c>
    </row>
    <row r="1189" spans="1:5">
      <c r="A1189">
        <v>893</v>
      </c>
      <c r="B1189">
        <v>4</v>
      </c>
      <c r="C1189" s="54">
        <v>0.4</v>
      </c>
      <c r="D1189" s="83">
        <v>2</v>
      </c>
      <c r="E1189" s="84">
        <v>5</v>
      </c>
    </row>
    <row r="1190" spans="1:5">
      <c r="A1190">
        <v>894</v>
      </c>
      <c r="B1190">
        <v>1</v>
      </c>
      <c r="C1190" s="54">
        <v>0.15</v>
      </c>
      <c r="D1190" s="83">
        <v>6</v>
      </c>
      <c r="E1190" s="84">
        <v>40</v>
      </c>
    </row>
    <row r="1191" spans="1:5">
      <c r="A1191">
        <v>894</v>
      </c>
      <c r="B1191">
        <v>2</v>
      </c>
      <c r="C1191" s="54">
        <v>0.19157088119999999</v>
      </c>
      <c r="D1191" s="83">
        <v>50</v>
      </c>
      <c r="E1191" s="84">
        <v>261</v>
      </c>
    </row>
    <row r="1192" spans="1:5">
      <c r="A1192">
        <v>894</v>
      </c>
      <c r="B1192">
        <v>3</v>
      </c>
      <c r="C1192" s="54">
        <v>0.28767123290000002</v>
      </c>
      <c r="D1192" s="83">
        <v>42</v>
      </c>
      <c r="E1192" s="84">
        <v>146</v>
      </c>
    </row>
    <row r="1193" spans="1:5">
      <c r="A1193">
        <v>894</v>
      </c>
      <c r="B1193">
        <v>4</v>
      </c>
      <c r="C1193" s="54">
        <v>0.2</v>
      </c>
      <c r="D1193" s="83">
        <v>1</v>
      </c>
      <c r="E1193" s="84">
        <v>5</v>
      </c>
    </row>
    <row r="1194" spans="1:5">
      <c r="A1194">
        <v>910</v>
      </c>
      <c r="B1194">
        <v>3</v>
      </c>
      <c r="C1194" s="54">
        <v>0.16666666669999999</v>
      </c>
      <c r="D1194" s="83">
        <v>1</v>
      </c>
      <c r="E1194" s="84">
        <v>6</v>
      </c>
    </row>
    <row r="1195" spans="1:5">
      <c r="A1195">
        <v>910</v>
      </c>
      <c r="B1195">
        <v>4</v>
      </c>
      <c r="C1195" s="54">
        <v>0.1875</v>
      </c>
      <c r="D1195" s="83">
        <v>3</v>
      </c>
      <c r="E1195" s="84">
        <v>16</v>
      </c>
    </row>
    <row r="1196" spans="1:5">
      <c r="A1196">
        <v>911</v>
      </c>
      <c r="B1196">
        <v>2</v>
      </c>
      <c r="C1196" s="54">
        <v>0</v>
      </c>
      <c r="D1196" s="83">
        <v>0</v>
      </c>
      <c r="E1196" s="84">
        <v>6</v>
      </c>
    </row>
    <row r="1197" spans="1:5">
      <c r="A1197">
        <v>911</v>
      </c>
      <c r="B1197">
        <v>3</v>
      </c>
      <c r="C1197" s="54">
        <v>5.2631578900000003E-2</v>
      </c>
      <c r="D1197" s="83">
        <v>2</v>
      </c>
      <c r="E1197" s="84">
        <v>38</v>
      </c>
    </row>
    <row r="1198" spans="1:5">
      <c r="A1198">
        <v>911</v>
      </c>
      <c r="B1198">
        <v>4</v>
      </c>
      <c r="C1198" s="54">
        <v>0.17567567570000001</v>
      </c>
      <c r="D1198" s="83">
        <v>26</v>
      </c>
      <c r="E1198" s="84">
        <v>148</v>
      </c>
    </row>
    <row r="1199" spans="1:5">
      <c r="A1199">
        <v>912</v>
      </c>
      <c r="B1199">
        <v>2</v>
      </c>
      <c r="C1199" s="54">
        <v>0.14473684210000001</v>
      </c>
      <c r="D1199" s="83">
        <v>11</v>
      </c>
      <c r="E1199" s="84">
        <v>76</v>
      </c>
    </row>
    <row r="1200" spans="1:5">
      <c r="A1200">
        <v>912</v>
      </c>
      <c r="B1200">
        <v>3</v>
      </c>
      <c r="C1200" s="54">
        <v>0.11498257839999999</v>
      </c>
      <c r="D1200" s="83">
        <v>33</v>
      </c>
      <c r="E1200" s="84">
        <v>287</v>
      </c>
    </row>
    <row r="1201" spans="1:5">
      <c r="A1201">
        <v>912</v>
      </c>
      <c r="B1201">
        <v>4</v>
      </c>
      <c r="C1201" s="54">
        <v>0.17073170730000001</v>
      </c>
      <c r="D1201" s="83">
        <v>28</v>
      </c>
      <c r="E1201" s="84">
        <v>164</v>
      </c>
    </row>
    <row r="1202" spans="1:5">
      <c r="A1202">
        <v>930</v>
      </c>
      <c r="B1202">
        <v>2</v>
      </c>
      <c r="C1202" s="54">
        <v>5.8394160600000002E-2</v>
      </c>
      <c r="D1202" s="83">
        <v>8</v>
      </c>
      <c r="E1202" s="84">
        <v>137</v>
      </c>
    </row>
    <row r="1203" spans="1:5">
      <c r="A1203">
        <v>930</v>
      </c>
      <c r="B1203">
        <v>3</v>
      </c>
      <c r="C1203" s="54">
        <v>8.2969432300000007E-2</v>
      </c>
      <c r="D1203" s="83">
        <v>19</v>
      </c>
      <c r="E1203" s="84">
        <v>229</v>
      </c>
    </row>
    <row r="1204" spans="1:5">
      <c r="A1204">
        <v>930</v>
      </c>
      <c r="B1204">
        <v>4</v>
      </c>
      <c r="C1204" s="54">
        <v>0.18181818180000001</v>
      </c>
      <c r="D1204" s="83">
        <v>6</v>
      </c>
      <c r="E1204" s="84">
        <v>33</v>
      </c>
    </row>
    <row r="1205" spans="1:5">
      <c r="A1205">
        <v>950</v>
      </c>
      <c r="B1205">
        <v>1</v>
      </c>
      <c r="C1205" s="54">
        <v>3.2258064500000003E-2</v>
      </c>
      <c r="D1205" s="83">
        <v>2</v>
      </c>
      <c r="E1205" s="84">
        <v>62</v>
      </c>
    </row>
    <row r="1206" spans="1:5">
      <c r="A1206">
        <v>950</v>
      </c>
      <c r="B1206">
        <v>2</v>
      </c>
      <c r="C1206" s="54">
        <v>0.108490566</v>
      </c>
      <c r="D1206" s="83">
        <v>23</v>
      </c>
      <c r="E1206" s="84">
        <v>212</v>
      </c>
    </row>
    <row r="1207" spans="1:5">
      <c r="A1207">
        <v>950</v>
      </c>
      <c r="B1207">
        <v>3</v>
      </c>
      <c r="C1207" s="54">
        <v>0.18630136990000001</v>
      </c>
      <c r="D1207" s="83">
        <v>68</v>
      </c>
      <c r="E1207" s="84">
        <v>365</v>
      </c>
    </row>
    <row r="1208" spans="1:5">
      <c r="A1208">
        <v>950</v>
      </c>
      <c r="B1208">
        <v>4</v>
      </c>
      <c r="C1208" s="54">
        <v>0.32599118939999999</v>
      </c>
      <c r="D1208" s="83">
        <v>74</v>
      </c>
      <c r="E1208" s="84">
        <v>227</v>
      </c>
    </row>
    <row r="1209" spans="1:5">
      <c r="A1209">
        <v>951</v>
      </c>
      <c r="B1209">
        <v>1</v>
      </c>
      <c r="C1209" s="54">
        <v>5.0955413999999997E-2</v>
      </c>
      <c r="D1209" s="83">
        <v>8</v>
      </c>
      <c r="E1209" s="84">
        <v>157</v>
      </c>
    </row>
    <row r="1210" spans="1:5">
      <c r="A1210">
        <v>951</v>
      </c>
      <c r="B1210">
        <v>2</v>
      </c>
      <c r="C1210" s="54">
        <v>0.1383495146</v>
      </c>
      <c r="D1210" s="83">
        <v>57</v>
      </c>
      <c r="E1210" s="84">
        <v>412</v>
      </c>
    </row>
    <row r="1211" spans="1:5">
      <c r="A1211">
        <v>951</v>
      </c>
      <c r="B1211">
        <v>3</v>
      </c>
      <c r="C1211" s="54">
        <v>0.2198473282</v>
      </c>
      <c r="D1211" s="83">
        <v>144</v>
      </c>
      <c r="E1211" s="84">
        <v>655</v>
      </c>
    </row>
    <row r="1212" spans="1:5">
      <c r="A1212">
        <v>951</v>
      </c>
      <c r="B1212">
        <v>4</v>
      </c>
      <c r="C1212" s="54">
        <v>0.27064220179999998</v>
      </c>
      <c r="D1212" s="83">
        <v>59</v>
      </c>
      <c r="E1212" s="84">
        <v>218</v>
      </c>
    </row>
    <row r="1213" spans="1:5">
      <c r="A1213">
        <v>952</v>
      </c>
      <c r="B1213">
        <v>1</v>
      </c>
      <c r="C1213" s="54">
        <v>6.6225165599999997E-2</v>
      </c>
      <c r="D1213" s="83">
        <v>10</v>
      </c>
      <c r="E1213" s="84">
        <v>151</v>
      </c>
    </row>
    <row r="1214" spans="1:5">
      <c r="A1214">
        <v>952</v>
      </c>
      <c r="B1214">
        <v>2</v>
      </c>
      <c r="C1214" s="54">
        <v>0.12749003980000001</v>
      </c>
      <c r="D1214" s="83">
        <v>32</v>
      </c>
      <c r="E1214" s="84">
        <v>251</v>
      </c>
    </row>
    <row r="1215" spans="1:5">
      <c r="A1215">
        <v>952</v>
      </c>
      <c r="B1215">
        <v>3</v>
      </c>
      <c r="C1215" s="54">
        <v>0.20903954799999999</v>
      </c>
      <c r="D1215" s="83">
        <v>74</v>
      </c>
      <c r="E1215" s="84">
        <v>354</v>
      </c>
    </row>
    <row r="1216" spans="1:5">
      <c r="A1216">
        <v>952</v>
      </c>
      <c r="B1216">
        <v>4</v>
      </c>
      <c r="C1216" s="54">
        <v>0.27586206899999999</v>
      </c>
      <c r="D1216" s="83">
        <v>24</v>
      </c>
      <c r="E1216" s="84">
        <v>87</v>
      </c>
    </row>
    <row r="1217" spans="1:5">
      <c r="A1217">
        <v>955</v>
      </c>
      <c r="B1217">
        <v>0</v>
      </c>
      <c r="C1217" s="54">
        <v>0</v>
      </c>
      <c r="D1217" s="83">
        <v>0</v>
      </c>
      <c r="E1217" s="84">
        <v>6</v>
      </c>
    </row>
    <row r="1218" spans="1:5" ht="15" thickBot="1">
      <c r="A1218">
        <v>956</v>
      </c>
      <c r="B1218">
        <v>0</v>
      </c>
      <c r="C1218" s="54">
        <v>5.7324840799999999E-2</v>
      </c>
      <c r="D1218" s="85">
        <v>9</v>
      </c>
      <c r="E1218" s="86">
        <v>157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5"/>
  <sheetViews>
    <sheetView workbookViewId="0">
      <selection activeCell="F18" sqref="F18"/>
    </sheetView>
  </sheetViews>
  <sheetFormatPr defaultColWidth="9.109375" defaultRowHeight="14.4"/>
  <cols>
    <col min="1" max="1" width="18.109375" style="56" customWidth="1"/>
    <col min="2" max="2" width="49.6640625" style="56" customWidth="1"/>
    <col min="3" max="3" width="78.5546875" style="56" customWidth="1"/>
    <col min="4" max="4" width="86.5546875" style="56" customWidth="1"/>
    <col min="5" max="16384" width="9.109375" style="56"/>
  </cols>
  <sheetData>
    <row r="1" spans="1:4" ht="18.600000000000001" thickBot="1">
      <c r="A1"/>
      <c r="B1" s="136" t="s">
        <v>126</v>
      </c>
      <c r="C1" s="136"/>
      <c r="D1" s="136"/>
    </row>
    <row r="2" spans="1:4" ht="18.600000000000001" thickBot="1">
      <c r="A2" s="57" t="s">
        <v>127</v>
      </c>
      <c r="B2" s="58" t="s">
        <v>78</v>
      </c>
      <c r="C2" s="58" t="s">
        <v>79</v>
      </c>
      <c r="D2" s="59" t="s">
        <v>128</v>
      </c>
    </row>
    <row r="3" spans="1:4" ht="15.6">
      <c r="A3" s="137" t="s">
        <v>129</v>
      </c>
      <c r="B3" s="60" t="s">
        <v>80</v>
      </c>
      <c r="C3" s="75" t="s">
        <v>81</v>
      </c>
      <c r="D3" s="75" t="s">
        <v>89</v>
      </c>
    </row>
    <row r="4" spans="1:4" ht="15.6">
      <c r="A4" s="135"/>
      <c r="B4" s="61" t="s">
        <v>124</v>
      </c>
      <c r="C4" s="62" t="s">
        <v>125</v>
      </c>
      <c r="D4" s="62" t="s">
        <v>89</v>
      </c>
    </row>
    <row r="5" spans="1:4" ht="15.6">
      <c r="A5" s="135"/>
      <c r="B5" s="61" t="s">
        <v>161</v>
      </c>
      <c r="C5" s="62" t="s">
        <v>161</v>
      </c>
      <c r="D5" s="62" t="s">
        <v>89</v>
      </c>
    </row>
    <row r="6" spans="1:4" ht="15.6">
      <c r="A6" s="135"/>
      <c r="B6" s="61" t="s">
        <v>82</v>
      </c>
      <c r="C6" s="62" t="s">
        <v>83</v>
      </c>
      <c r="D6" s="62" t="s">
        <v>90</v>
      </c>
    </row>
    <row r="7" spans="1:4" ht="15.6">
      <c r="A7" s="135"/>
      <c r="B7" s="61" t="s">
        <v>84</v>
      </c>
      <c r="C7" s="62" t="s">
        <v>85</v>
      </c>
      <c r="D7" s="62" t="s">
        <v>90</v>
      </c>
    </row>
    <row r="8" spans="1:4" ht="78">
      <c r="A8" s="135"/>
      <c r="B8" s="61" t="s">
        <v>130</v>
      </c>
      <c r="C8" s="62" t="s">
        <v>130</v>
      </c>
      <c r="D8" s="62" t="s">
        <v>131</v>
      </c>
    </row>
    <row r="9" spans="1:4" ht="15.6">
      <c r="A9" s="135"/>
      <c r="B9" s="61" t="s">
        <v>86</v>
      </c>
      <c r="C9" s="62" t="s">
        <v>132</v>
      </c>
      <c r="D9" s="62" t="s">
        <v>91</v>
      </c>
    </row>
    <row r="10" spans="1:4" ht="15.6">
      <c r="A10" s="135"/>
      <c r="B10" s="61" t="s">
        <v>162</v>
      </c>
      <c r="C10" s="62" t="s">
        <v>163</v>
      </c>
      <c r="D10" s="62" t="s">
        <v>164</v>
      </c>
    </row>
    <row r="11" spans="1:4" ht="15.6">
      <c r="A11" s="135"/>
      <c r="B11" s="61" t="s">
        <v>87</v>
      </c>
      <c r="C11" s="62" t="s">
        <v>120</v>
      </c>
      <c r="D11" s="62" t="s">
        <v>92</v>
      </c>
    </row>
    <row r="12" spans="1:4" ht="31.8" thickBot="1">
      <c r="A12" s="138"/>
      <c r="B12" s="63" t="s">
        <v>165</v>
      </c>
      <c r="C12" s="64" t="s">
        <v>133</v>
      </c>
      <c r="D12" s="64" t="s">
        <v>134</v>
      </c>
    </row>
    <row r="13" spans="1:4" s="78" customFormat="1" ht="33" customHeight="1">
      <c r="A13" s="137" t="s">
        <v>221</v>
      </c>
      <c r="B13" s="76" t="s">
        <v>88</v>
      </c>
      <c r="C13" s="77" t="s">
        <v>121</v>
      </c>
      <c r="D13" s="77" t="s">
        <v>215</v>
      </c>
    </row>
    <row r="14" spans="1:4" ht="15.6">
      <c r="A14" s="135"/>
      <c r="B14" s="79" t="s">
        <v>166</v>
      </c>
      <c r="C14" s="62" t="s">
        <v>167</v>
      </c>
      <c r="D14" s="62" t="s">
        <v>168</v>
      </c>
    </row>
    <row r="15" spans="1:4" ht="15.6">
      <c r="A15" s="135"/>
      <c r="B15" s="79" t="s">
        <v>169</v>
      </c>
      <c r="C15" s="62" t="s">
        <v>216</v>
      </c>
      <c r="D15" s="62" t="s">
        <v>170</v>
      </c>
    </row>
    <row r="16" spans="1:4" ht="31.2">
      <c r="A16" s="135"/>
      <c r="B16" s="79" t="s">
        <v>171</v>
      </c>
      <c r="C16" s="62" t="s">
        <v>217</v>
      </c>
      <c r="D16" s="62" t="s">
        <v>170</v>
      </c>
    </row>
    <row r="17" spans="1:4" ht="15.6">
      <c r="A17" s="135"/>
      <c r="B17" s="79" t="s">
        <v>172</v>
      </c>
      <c r="C17" s="62" t="s">
        <v>135</v>
      </c>
      <c r="D17" s="62" t="s">
        <v>218</v>
      </c>
    </row>
    <row r="18" spans="1:4" ht="15.6">
      <c r="A18" s="135"/>
      <c r="B18" s="79" t="s">
        <v>93</v>
      </c>
      <c r="C18" s="62" t="s">
        <v>94</v>
      </c>
      <c r="D18" s="62" t="s">
        <v>218</v>
      </c>
    </row>
    <row r="19" spans="1:4" ht="31.2">
      <c r="A19" s="135"/>
      <c r="B19" s="79" t="s">
        <v>173</v>
      </c>
      <c r="C19" s="62" t="s">
        <v>174</v>
      </c>
      <c r="D19" s="62" t="s">
        <v>218</v>
      </c>
    </row>
    <row r="20" spans="1:4" ht="15.6">
      <c r="A20" s="135"/>
      <c r="B20" s="79" t="s">
        <v>136</v>
      </c>
      <c r="C20" s="62" t="s">
        <v>137</v>
      </c>
      <c r="D20" s="62" t="s">
        <v>219</v>
      </c>
    </row>
    <row r="21" spans="1:4" ht="15.6">
      <c r="A21" s="135"/>
      <c r="B21" s="79" t="s">
        <v>201</v>
      </c>
      <c r="C21" s="62" t="s">
        <v>202</v>
      </c>
      <c r="D21" s="62" t="s">
        <v>222</v>
      </c>
    </row>
    <row r="22" spans="1:4" ht="15.6">
      <c r="A22" s="135"/>
      <c r="B22" s="79" t="s">
        <v>203</v>
      </c>
      <c r="C22" s="62" t="s">
        <v>155</v>
      </c>
      <c r="D22" s="62" t="s">
        <v>222</v>
      </c>
    </row>
    <row r="23" spans="1:4" ht="16.2" thickBot="1">
      <c r="A23" s="138"/>
      <c r="B23" s="91" t="s">
        <v>233</v>
      </c>
      <c r="C23" s="74" t="s">
        <v>234</v>
      </c>
      <c r="D23" s="64" t="s">
        <v>219</v>
      </c>
    </row>
    <row r="24" spans="1:4" ht="15.6">
      <c r="A24" s="139" t="s">
        <v>138</v>
      </c>
      <c r="B24" s="60" t="s">
        <v>139</v>
      </c>
      <c r="C24" s="75" t="s">
        <v>140</v>
      </c>
      <c r="D24" s="75" t="s">
        <v>175</v>
      </c>
    </row>
    <row r="25" spans="1:4" ht="15.6">
      <c r="A25" s="140"/>
      <c r="B25" s="61" t="s">
        <v>141</v>
      </c>
      <c r="C25" s="62" t="s">
        <v>142</v>
      </c>
      <c r="D25" s="62" t="s">
        <v>143</v>
      </c>
    </row>
    <row r="26" spans="1:4" ht="15.75" customHeight="1">
      <c r="A26" s="140"/>
      <c r="B26" s="61" t="s">
        <v>176</v>
      </c>
      <c r="C26" s="62" t="s">
        <v>177</v>
      </c>
      <c r="D26" s="62" t="s">
        <v>178</v>
      </c>
    </row>
    <row r="27" spans="1:4" ht="15.6">
      <c r="A27" s="140"/>
      <c r="B27" s="61" t="s">
        <v>179</v>
      </c>
      <c r="C27" s="62" t="s">
        <v>180</v>
      </c>
      <c r="D27" s="62" t="s">
        <v>178</v>
      </c>
    </row>
    <row r="28" spans="1:4" ht="15.6">
      <c r="A28" s="140"/>
      <c r="B28" s="61" t="s">
        <v>181</v>
      </c>
      <c r="C28" s="62" t="s">
        <v>182</v>
      </c>
      <c r="D28" s="62" t="s">
        <v>178</v>
      </c>
    </row>
    <row r="29" spans="1:4" ht="15.6">
      <c r="A29" s="140"/>
      <c r="B29" s="61" t="s">
        <v>183</v>
      </c>
      <c r="C29" s="62" t="s">
        <v>184</v>
      </c>
      <c r="D29" s="62" t="s">
        <v>178</v>
      </c>
    </row>
    <row r="30" spans="1:4" ht="15.6">
      <c r="A30" s="140"/>
      <c r="B30" s="61" t="s">
        <v>185</v>
      </c>
      <c r="C30" s="62" t="s">
        <v>186</v>
      </c>
      <c r="D30" s="62" t="s">
        <v>178</v>
      </c>
    </row>
    <row r="31" spans="1:4" ht="15" customHeight="1">
      <c r="A31" s="140"/>
      <c r="B31" s="61" t="s">
        <v>187</v>
      </c>
      <c r="C31" s="62" t="s">
        <v>188</v>
      </c>
      <c r="D31" s="62" t="s">
        <v>178</v>
      </c>
    </row>
    <row r="32" spans="1:4" ht="15" customHeight="1">
      <c r="A32" s="140"/>
      <c r="B32" s="61" t="s">
        <v>189</v>
      </c>
      <c r="C32" s="62" t="s">
        <v>190</v>
      </c>
      <c r="D32" s="62" t="s">
        <v>178</v>
      </c>
    </row>
    <row r="33" spans="1:4" ht="15" customHeight="1">
      <c r="A33" s="140"/>
      <c r="B33" s="61" t="s">
        <v>191</v>
      </c>
      <c r="C33" s="62" t="s">
        <v>192</v>
      </c>
      <c r="D33" s="62" t="s">
        <v>178</v>
      </c>
    </row>
    <row r="34" spans="1:4" ht="15.6">
      <c r="A34" s="140"/>
      <c r="B34" s="61" t="s">
        <v>193</v>
      </c>
      <c r="C34" s="62" t="s">
        <v>194</v>
      </c>
      <c r="D34" s="62" t="s">
        <v>178</v>
      </c>
    </row>
    <row r="35" spans="1:4" ht="15.6">
      <c r="A35" s="140"/>
      <c r="B35" s="61" t="s">
        <v>195</v>
      </c>
      <c r="C35" s="62" t="s">
        <v>196</v>
      </c>
      <c r="D35" s="62" t="s">
        <v>178</v>
      </c>
    </row>
    <row r="36" spans="1:4" ht="15.6">
      <c r="A36" s="140"/>
      <c r="B36" s="61" t="s">
        <v>197</v>
      </c>
      <c r="C36" s="62" t="s">
        <v>198</v>
      </c>
      <c r="D36" s="62" t="s">
        <v>178</v>
      </c>
    </row>
    <row r="37" spans="1:4" ht="16.2" thickBot="1">
      <c r="A37" s="141"/>
      <c r="B37" s="65" t="s">
        <v>199</v>
      </c>
      <c r="C37" s="74" t="s">
        <v>200</v>
      </c>
      <c r="D37" s="62" t="s">
        <v>178</v>
      </c>
    </row>
    <row r="38" spans="1:4" ht="31.2">
      <c r="A38" s="135" t="s">
        <v>144</v>
      </c>
      <c r="B38" s="61" t="s">
        <v>145</v>
      </c>
      <c r="C38" s="62" t="s">
        <v>146</v>
      </c>
      <c r="D38" s="75" t="s">
        <v>224</v>
      </c>
    </row>
    <row r="39" spans="1:4" ht="15.6">
      <c r="A39" s="135"/>
      <c r="B39" s="61" t="s">
        <v>147</v>
      </c>
      <c r="C39" s="62" t="s">
        <v>148</v>
      </c>
      <c r="D39" s="62" t="s">
        <v>91</v>
      </c>
    </row>
    <row r="40" spans="1:4" ht="15.6">
      <c r="A40" s="135"/>
      <c r="B40" s="61" t="s">
        <v>149</v>
      </c>
      <c r="C40" s="62" t="s">
        <v>150</v>
      </c>
      <c r="D40" s="62" t="s">
        <v>92</v>
      </c>
    </row>
    <row r="41" spans="1:4" ht="15.6">
      <c r="A41" s="135"/>
      <c r="B41" s="79" t="s">
        <v>225</v>
      </c>
      <c r="C41" s="80" t="s">
        <v>226</v>
      </c>
      <c r="D41" s="80" t="s">
        <v>168</v>
      </c>
    </row>
    <row r="42" spans="1:4" ht="15.6">
      <c r="A42" s="135"/>
      <c r="B42" s="61" t="s">
        <v>151</v>
      </c>
      <c r="C42" s="62" t="s">
        <v>152</v>
      </c>
      <c r="D42" s="62" t="s">
        <v>223</v>
      </c>
    </row>
    <row r="43" spans="1:4" ht="16.2" thickBot="1">
      <c r="A43" s="135"/>
      <c r="B43" s="65" t="s">
        <v>153</v>
      </c>
      <c r="C43" s="74" t="s">
        <v>154</v>
      </c>
      <c r="D43" s="64" t="s">
        <v>220</v>
      </c>
    </row>
    <row r="44" spans="1:4" ht="31.8" thickBot="1">
      <c r="A44" s="66" t="s">
        <v>156</v>
      </c>
      <c r="B44" s="63" t="s">
        <v>157</v>
      </c>
      <c r="C44" s="74" t="s">
        <v>204</v>
      </c>
      <c r="D44" s="64" t="s">
        <v>134</v>
      </c>
    </row>
    <row r="45" spans="1:4">
      <c r="A45" t="s">
        <v>236</v>
      </c>
      <c r="B45"/>
      <c r="C45"/>
      <c r="D45"/>
    </row>
  </sheetData>
  <mergeCells count="5">
    <mergeCell ref="A38:A43"/>
    <mergeCell ref="B1:D1"/>
    <mergeCell ref="A3:A12"/>
    <mergeCell ref="A24:A37"/>
    <mergeCell ref="A13:A23"/>
  </mergeCells>
  <pageMargins left="0.25" right="0.25" top="0.75" bottom="0.75" header="0.3" footer="0.3"/>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D6D6A0A-12D7-4DE0-BB3D-7D9A12B611D3}"/>
</file>

<file path=customXml/itemProps2.xml><?xml version="1.0" encoding="utf-8"?>
<ds:datastoreItem xmlns:ds="http://schemas.openxmlformats.org/officeDocument/2006/customXml" ds:itemID="{33841888-53DE-4314-BD15-071DF1EA3467}"/>
</file>

<file path=customXml/itemProps3.xml><?xml version="1.0" encoding="utf-8"?>
<ds:datastoreItem xmlns:ds="http://schemas.openxmlformats.org/officeDocument/2006/customXml" ds:itemID="{9F0C64DC-C758-451C-B26E-AFCE72BB37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Cover Sheet</vt:lpstr>
      <vt:lpstr>2. CY2013 BASE READMISSIONS</vt:lpstr>
      <vt:lpstr>3. CY2013 vs PERFORMANCE PERIOD</vt:lpstr>
      <vt:lpstr>4. Norms</vt:lpstr>
      <vt:lpstr>5. Data Dictionary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Alyson Schuster</dc:creator>
  <cp:lastModifiedBy>Greg Reeves</cp:lastModifiedBy>
  <cp:lastPrinted>2014-08-20T20:18:00Z</cp:lastPrinted>
  <dcterms:created xsi:type="dcterms:W3CDTF">2014-05-02T17:16:01Z</dcterms:created>
  <dcterms:modified xsi:type="dcterms:W3CDTF">2016-01-06T23:27:22Z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TemplateUrl">
    <vt:lpwstr/>
  </property>
  <property fmtid="{D5CDD505-2E9C-101B-9397-08002B2CF9AE}" pid="4" name="Order">
    <vt:r8>390200</vt:r8>
  </property>
  <property fmtid="{D5CDD505-2E9C-101B-9397-08002B2CF9AE}" pid="5" name="xd_ProgID">
    <vt:lpwstr/>
  </property>
  <property fmtid="{D5CDD505-2E9C-101B-9397-08002B2CF9AE}" pid="6" name="_CopySource">
    <vt:lpwstr>https://pub.md.gov/sites/hscrc/Documents/HSCRC_Initiatives/readmissions/Readmission-Reduction-Progam-Jan-December-2014-Final.xlsx</vt:lpwstr>
  </property>
  <property fmtid="{D5CDD505-2E9C-101B-9397-08002B2CF9AE}" pid="7" name="_SourceUrl">
    <vt:lpwstr/>
  </property>
  <property fmtid="{D5CDD505-2E9C-101B-9397-08002B2CF9AE}" pid="8" name="_SharedFileIndex">
    <vt:lpwstr/>
  </property>
</Properties>
</file>