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TE_SETTING\FY 2018 Model Input\"/>
    </mc:Choice>
  </mc:AlternateContent>
  <bookViews>
    <workbookView xWindow="0" yWindow="0" windowWidth="11655" windowHeight="1365"/>
  </bookViews>
  <sheets>
    <sheet name="PAU Savings Adjustments" sheetId="2" r:id="rId1"/>
    <sheet name="PAU Results" sheetId="1" r:id="rId2"/>
  </sheets>
  <externalReferences>
    <externalReference r:id="rId3"/>
  </externalReferences>
  <definedNames>
    <definedName name="_18old" localSheetId="0">#REF!</definedName>
    <definedName name="_18old">#REF!</definedName>
    <definedName name="_21old" localSheetId="0">#REF!</definedName>
    <definedName name="_21old">#REF!</definedName>
    <definedName name="_21old2" localSheetId="0">#REF!</definedName>
    <definedName name="_21old2">#REF!</definedName>
    <definedName name="_22" localSheetId="0">#REF!</definedName>
    <definedName name="_22">#REF!</definedName>
    <definedName name="_22old" localSheetId="0">#REF!</definedName>
    <definedName name="_22old">#REF!</definedName>
    <definedName name="_bpd723" localSheetId="0">#REF!</definedName>
    <definedName name="_bpd723">#REF!</definedName>
    <definedName name="_xlnm._FilterDatabase" localSheetId="1" hidden="1">'PAU Results'!$A$3:$I$3</definedName>
    <definedName name="_xlnm._FilterDatabase" localSheetId="0" hidden="1">'PAU Savings Adjustments'!$A$3:$L$3</definedName>
    <definedName name="_fy13" localSheetId="0">#REF!</definedName>
    <definedName name="_fy13">#REF!</definedName>
    <definedName name="_fy14" localSheetId="0">#REF!</definedName>
    <definedName name="_fy14">#REF!</definedName>
    <definedName name="_fy15" localSheetId="0">#REF!</definedName>
    <definedName name="_fy15">#REF!</definedName>
    <definedName name="_fy152" localSheetId="0">#REF!</definedName>
    <definedName name="_fy152">#REF!</definedName>
    <definedName name="_p172006" localSheetId="0">#REF!</definedName>
    <definedName name="_p172006">#REF!</definedName>
    <definedName name="all" localSheetId="0">#REF!</definedName>
    <definedName name="all">#REF!</definedName>
    <definedName name="bpd722old" localSheetId="0">#REF!</definedName>
    <definedName name="bpd722old">#REF!</definedName>
    <definedName name="finally">[1]finally!$A$1:$AN$76</definedName>
    <definedName name="imptab17fr" localSheetId="0">#REF!</definedName>
    <definedName name="imptab17fr">#REF!</definedName>
    <definedName name="imptab17fr2">[1]imptab17fr2!$A$1:$AN$76</definedName>
    <definedName name="inlier" localSheetId="0">#REF!</definedName>
    <definedName name="inlier">#REF!</definedName>
    <definedName name="_xlnm.Print_Area" localSheetId="1">'PAU Results'!$A$1:$I$53</definedName>
    <definedName name="_xlnm.Print_Area" localSheetId="0">'PAU Savings Adjustments'!$A$1:$L$54</definedName>
    <definedName name="_xlnm.Print_Area">#REF!</definedName>
    <definedName name="pubout" localSheetId="0">#REF!</definedName>
    <definedName name="pubout">#REF!</definedName>
    <definedName name="rfbn_table">[1]rfbn_table!$A$1:$H$53</definedName>
    <definedName name="rfbnout">[1]rfbnout!$A$1:$K$53</definedName>
    <definedName name="SimAInlier" localSheetId="0">#REF!</definedName>
    <definedName name="SimAInlier">#REF!</definedName>
    <definedName name="SimASSO" localSheetId="0">#REF!</definedName>
    <definedName name="SimASSO">#REF!</definedName>
    <definedName name="Sso" localSheetId="0">#REF!</definedName>
    <definedName name="Sso">#REF!</definedName>
    <definedName name="Stdvars" localSheetId="0">#REF!</definedName>
    <definedName name="Stdvars">#REF!</definedName>
    <definedName name="tableii">[1]tableii!$A$1:$E$76</definedName>
    <definedName name="tesy" localSheetId="0">#REF!</definedName>
    <definedName name="tesy">#REF!</definedName>
    <definedName name="TitleRegion1.A4.H3318.1" localSheetId="0">#REF!</definedName>
    <definedName name="TitleRegion1.A4.H3318.1">#REF!</definedName>
    <definedName name="TitleRegion1.a4.h3362.1" localSheetId="0">#REF!</definedName>
    <definedName name="TitleRegion1.a4.h3362.1">#REF!</definedName>
    <definedName name="totpay17">[1]totpay17!$A$1:$HM$5</definedName>
    <definedName name="wert">#REF!</definedName>
    <definedName name="wertet">#REF!</definedName>
    <definedName name="wertewrt">#REF!</definedName>
    <definedName name="wertwert">#REF!</definedName>
    <definedName name="wertwertwe">#REF!</definedName>
    <definedName name="wfg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2" l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4" i="2"/>
  <c r="C55" i="1" l="1"/>
  <c r="F55" i="1" l="1"/>
  <c r="E55" i="1"/>
  <c r="H55" i="1" s="1"/>
  <c r="D55" i="1"/>
  <c r="G55" i="1" s="1"/>
  <c r="I55" i="1" l="1"/>
</calcChain>
</file>

<file path=xl/sharedStrings.xml><?xml version="1.0" encoding="utf-8"?>
<sst xmlns="http://schemas.openxmlformats.org/spreadsheetml/2006/main" count="149" uniqueCount="93">
  <si>
    <t>HOSPID</t>
  </si>
  <si>
    <t>hospname</t>
  </si>
  <si>
    <t>Readmissions</t>
  </si>
  <si>
    <t>PQI</t>
  </si>
  <si>
    <t>Total Charges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</si>
  <si>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</si>
  <si>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</si>
  <si>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</si>
  <si>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</si>
  <si>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</si>
  <si>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</si>
  <si>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</si>
  <si>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</si>
  <si>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</si>
  <si>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</si>
  <si>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</si>
  <si>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</si>
  <si>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</si>
  <si>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</si>
  <si>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</si>
  <si>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</si>
  <si>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</si>
  <si>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</si>
  <si>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</si>
  <si>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</si>
  <si>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</si>
  <si>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</si>
  <si>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</si>
  <si>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</si>
  <si>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</si>
  <si>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</si>
  <si>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</si>
  <si>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</si>
  <si>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</si>
  <si>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</si>
  <si>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</si>
  <si>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</si>
  <si>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</si>
  <si>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</si>
  <si>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</si>
  <si>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</si>
  <si>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</si>
  <si>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</si>
  <si>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</si>
  <si>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</si>
  <si>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</si>
  <si>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</si>
  <si>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 xml:space="preserve"> </t>
  </si>
  <si>
    <t>FT. WASHINGTON</t>
  </si>
  <si>
    <t>ATLANTIC GENERAL</t>
  </si>
  <si>
    <t>SOUTHERN MARYLAND</t>
  </si>
  <si>
    <t>UM ST. JOSEPH</t>
  </si>
  <si>
    <t>LEVINDALE</t>
  </si>
  <si>
    <t>HOLY CROSS GERMANTOWN</t>
  </si>
  <si>
    <t>HolyCross and GermantownCombined</t>
  </si>
  <si>
    <t xml:space="preserve">A combined PAU percent is used for Holy Cross and Holy Cross Germantown for savings but results are presented separately for reference </t>
  </si>
  <si>
    <t>Hosp ID</t>
  </si>
  <si>
    <t>Hospital Name</t>
  </si>
  <si>
    <t xml:space="preserve"> FY17  Permanent Total Revenue</t>
  </si>
  <si>
    <t xml:space="preserve">CY16 PAU % </t>
  </si>
  <si>
    <t>FY18 PAU Savings Adjustment</t>
  </si>
  <si>
    <t>FY18 PAU Savings Adjustment Before Protections</t>
  </si>
  <si>
    <t>CY 16 % ECMAD Inpatient Medicaid &amp; Self-Pay Charity</t>
  </si>
  <si>
    <t>FY18 PAU Savings Adjust w/ Protection (%)</t>
  </si>
  <si>
    <t>FY 18 PAU Savings with Protections Revenue Impact ($)</t>
  </si>
  <si>
    <t>FY17 PAU Savings Adjustment with Protection ($)</t>
  </si>
  <si>
    <t>Net  Impact to RY 2018 Inflation Factor</t>
  </si>
  <si>
    <t>Net RY 18 Revenue  Impact</t>
  </si>
  <si>
    <t>A</t>
  </si>
  <si>
    <t>B</t>
  </si>
  <si>
    <t>C = B * Savings Adjustment</t>
  </si>
  <si>
    <t>D = A*C</t>
  </si>
  <si>
    <t>E</t>
  </si>
  <si>
    <t>F</t>
  </si>
  <si>
    <t>G = A*F</t>
  </si>
  <si>
    <t>H</t>
  </si>
  <si>
    <t>K = (G-H)/A</t>
  </si>
  <si>
    <t>L=K*C</t>
  </si>
  <si>
    <t>Levindale</t>
  </si>
  <si>
    <t>Top Percentile</t>
  </si>
  <si>
    <t>Percentages have been rounded for display but full numbers may be used in calculations. Final scaling percentages are rounded to two decimal places.</t>
  </si>
  <si>
    <t>PAU Savings Reductions RY 2018</t>
  </si>
  <si>
    <t>Total</t>
  </si>
  <si>
    <t>Statewide Revenue Impact</t>
  </si>
  <si>
    <r>
      <t>Rehab and Ortho Revenue is adjusted to 16% of total FY 17 Permanent Inpatient Revenue</t>
    </r>
    <r>
      <rPr>
        <b/>
        <sz val="12"/>
        <color rgb="FF000000"/>
        <rFont val="Times New Roman"/>
        <family val="1"/>
      </rPr>
      <t> </t>
    </r>
  </si>
  <si>
    <t xml:space="preserve">Hospital  PAU % Charges CY 2016 </t>
  </si>
  <si>
    <t>Total PAU</t>
  </si>
  <si>
    <t>State Total</t>
  </si>
  <si>
    <t>CY16 PAU charges</t>
  </si>
  <si>
    <t>CY16 PAU charges %</t>
  </si>
  <si>
    <t>ü</t>
  </si>
  <si>
    <t>M = G/A</t>
  </si>
  <si>
    <t>Total Adjustment over Entire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</si>
</sst>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##,###,###,###,###,###,##0"/>
    <numFmt numFmtId="166" formatCode="##0.00%"/>
    <numFmt numFmtId="167" formatCode="_(&quot;$&quot;* #,##0_);_(&quot;$&quot;* \(#,##0\);_(&quot;$&quot;* &quot;-&quot;??_);_(@_)"/>
    <numFmt numFmtId="168" formatCode="&quot;$&quot;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FF0000"/>
      <name val="Arial"/>
      <family val="2"/>
    </font>
    <font>
      <b/>
      <sz val="12"/>
      <color indexed="8"/>
      <name val="Wingdings"/>
      <charset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Fill="1" applyAlignment="1"/>
    <xf numFmtId="0" fontId="3" fillId="0" borderId="0" xfId="0" applyFont="1" applyFill="1" applyBorder="1"/>
    <xf numFmtId="0" fontId="3" fillId="0" borderId="0" xfId="0" applyFont="1" applyFill="1"/>
    <xf numFmtId="0" fontId="6" fillId="0" borderId="0" xfId="0" applyFont="1" applyFill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Border="1"/>
    <xf numFmtId="0" fontId="11" fillId="0" borderId="0" xfId="0" applyFont="1" applyFill="1" applyBorder="1"/>
    <xf numFmtId="0" fontId="11" fillId="0" borderId="0" xfId="0" applyFont="1" applyFill="1"/>
    <xf numFmtId="0" fontId="10" fillId="0" borderId="0" xfId="0" applyFont="1" applyBorder="1" applyAlignment="1">
      <alignment vertical="center"/>
    </xf>
    <xf numFmtId="0" fontId="11" fillId="0" borderId="3" xfId="0" applyFont="1" applyBorder="1"/>
    <xf numFmtId="0" fontId="10" fillId="0" borderId="0" xfId="0" applyFont="1" applyBorder="1"/>
    <xf numFmtId="0" fontId="10" fillId="0" borderId="0" xfId="0" applyFont="1"/>
    <xf numFmtId="0" fontId="13" fillId="0" borderId="0" xfId="0" applyFont="1" applyBorder="1" applyAlignment="1">
      <alignment vertical="center"/>
    </xf>
    <xf numFmtId="0" fontId="14" fillId="2" borderId="1" xfId="0" applyFont="1" applyFill="1" applyBorder="1" applyAlignment="1">
      <alignment horizontal="centerContinuous" vertical="center" wrapText="1"/>
    </xf>
    <xf numFmtId="0" fontId="15" fillId="2" borderId="1" xfId="0" applyFont="1" applyFill="1" applyBorder="1" applyAlignment="1">
      <alignment horizontal="centerContinuous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168" fontId="15" fillId="0" borderId="1" xfId="0" applyNumberFormat="1" applyFont="1" applyBorder="1" applyAlignment="1">
      <alignment horizontal="right"/>
    </xf>
    <xf numFmtId="10" fontId="17" fillId="0" borderId="1" xfId="3" applyNumberFormat="1" applyFont="1" applyFill="1" applyBorder="1" applyAlignment="1">
      <alignment horizontal="right" vertical="top"/>
    </xf>
    <xf numFmtId="10" fontId="15" fillId="4" borderId="1" xfId="2" applyNumberFormat="1" applyFont="1" applyFill="1" applyBorder="1" applyAlignment="1">
      <alignment horizontal="right" vertical="top"/>
    </xf>
    <xf numFmtId="164" fontId="17" fillId="0" borderId="1" xfId="1" applyNumberFormat="1" applyFont="1" applyBorder="1" applyAlignment="1">
      <alignment horizontal="right"/>
    </xf>
    <xf numFmtId="10" fontId="18" fillId="0" borderId="1" xfId="2" applyNumberFormat="1" applyFont="1" applyFill="1" applyBorder="1"/>
    <xf numFmtId="10" fontId="17" fillId="0" borderId="1" xfId="2" applyNumberFormat="1" applyFont="1" applyBorder="1"/>
    <xf numFmtId="164" fontId="15" fillId="0" borderId="1" xfId="0" applyNumberFormat="1" applyFont="1" applyBorder="1" applyAlignment="1">
      <alignment horizontal="right"/>
    </xf>
    <xf numFmtId="0" fontId="16" fillId="0" borderId="1" xfId="0" applyFont="1" applyFill="1" applyBorder="1"/>
    <xf numFmtId="164" fontId="15" fillId="0" borderId="1" xfId="0" applyNumberFormat="1" applyFont="1" applyFill="1" applyBorder="1" applyAlignment="1">
      <alignment horizontal="right"/>
    </xf>
    <xf numFmtId="10" fontId="15" fillId="0" borderId="1" xfId="2" applyNumberFormat="1" applyFont="1" applyFill="1" applyBorder="1" applyAlignment="1">
      <alignment horizontal="right" vertical="top"/>
    </xf>
    <xf numFmtId="6" fontId="16" fillId="0" borderId="1" xfId="0" applyNumberFormat="1" applyFont="1" applyBorder="1"/>
    <xf numFmtId="10" fontId="19" fillId="4" borderId="1" xfId="2" applyNumberFormat="1" applyFont="1" applyFill="1" applyBorder="1" applyAlignment="1">
      <alignment horizontal="right" vertical="top"/>
    </xf>
    <xf numFmtId="10" fontId="15" fillId="0" borderId="1" xfId="2" applyNumberFormat="1" applyFont="1" applyFill="1" applyBorder="1"/>
    <xf numFmtId="10" fontId="17" fillId="0" borderId="1" xfId="0" applyNumberFormat="1" applyFont="1" applyBorder="1"/>
    <xf numFmtId="0" fontId="20" fillId="5" borderId="1" xfId="0" applyFont="1" applyFill="1" applyBorder="1" applyAlignment="1"/>
    <xf numFmtId="6" fontId="20" fillId="5" borderId="1" xfId="0" applyNumberFormat="1" applyFont="1" applyFill="1" applyBorder="1" applyAlignment="1"/>
    <xf numFmtId="10" fontId="21" fillId="5" borderId="1" xfId="3" applyNumberFormat="1" applyFont="1" applyFill="1" applyBorder="1" applyAlignment="1">
      <alignment horizontal="right" vertical="top"/>
    </xf>
    <xf numFmtId="10" fontId="14" fillId="5" borderId="1" xfId="2" applyNumberFormat="1" applyFont="1" applyFill="1" applyBorder="1" applyAlignment="1">
      <alignment horizontal="right" vertical="top"/>
    </xf>
    <xf numFmtId="164" fontId="17" fillId="5" borderId="1" xfId="1" applyNumberFormat="1" applyFont="1" applyFill="1" applyBorder="1" applyAlignment="1">
      <alignment horizontal="right"/>
    </xf>
    <xf numFmtId="10" fontId="21" fillId="5" borderId="1" xfId="0" applyNumberFormat="1" applyFont="1" applyFill="1" applyBorder="1"/>
    <xf numFmtId="10" fontId="22" fillId="5" borderId="1" xfId="2" applyNumberFormat="1" applyFont="1" applyFill="1" applyBorder="1"/>
    <xf numFmtId="10" fontId="17" fillId="5" borderId="1" xfId="2" applyNumberFormat="1" applyFont="1" applyFill="1" applyBorder="1"/>
    <xf numFmtId="0" fontId="17" fillId="0" borderId="1" xfId="0" applyFont="1" applyBorder="1"/>
    <xf numFmtId="0" fontId="17" fillId="0" borderId="1" xfId="0" applyFont="1" applyFill="1" applyBorder="1"/>
    <xf numFmtId="0" fontId="17" fillId="0" borderId="1" xfId="0" applyFont="1" applyBorder="1" applyAlignment="1">
      <alignment horizontal="right" vertical="center"/>
    </xf>
    <xf numFmtId="10" fontId="17" fillId="6" borderId="1" xfId="2" applyNumberFormat="1" applyFont="1" applyFill="1" applyBorder="1" applyAlignment="1">
      <alignment horizontal="center" vertical="center"/>
    </xf>
    <xf numFmtId="10" fontId="17" fillId="0" borderId="1" xfId="2" applyNumberFormat="1" applyFont="1" applyFill="1" applyBorder="1" applyAlignment="1">
      <alignment horizontal="center" vertical="center"/>
    </xf>
    <xf numFmtId="6" fontId="17" fillId="0" borderId="1" xfId="0" applyNumberFormat="1" applyFont="1" applyBorder="1"/>
    <xf numFmtId="0" fontId="23" fillId="7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left"/>
    </xf>
    <xf numFmtId="165" fontId="7" fillId="3" borderId="1" xfId="0" applyNumberFormat="1" applyFont="1" applyFill="1" applyBorder="1" applyAlignment="1" applyProtection="1">
      <alignment horizontal="right" wrapText="1"/>
    </xf>
    <xf numFmtId="166" fontId="7" fillId="3" borderId="1" xfId="0" applyNumberFormat="1" applyFont="1" applyFill="1" applyBorder="1" applyAlignment="1" applyProtection="1">
      <alignment horizontal="right" wrapText="1"/>
    </xf>
    <xf numFmtId="10" fontId="5" fillId="0" borderId="1" xfId="0" applyNumberFormat="1" applyFont="1" applyFill="1" applyBorder="1"/>
    <xf numFmtId="167" fontId="5" fillId="0" borderId="1" xfId="0" applyNumberFormat="1" applyFont="1" applyFill="1" applyBorder="1"/>
    <xf numFmtId="10" fontId="5" fillId="0" borderId="1" xfId="2" applyNumberFormat="1" applyFont="1" applyFill="1" applyBorder="1"/>
    <xf numFmtId="0" fontId="9" fillId="0" borderId="1" xfId="0" applyFont="1" applyFill="1" applyBorder="1"/>
    <xf numFmtId="0" fontId="3" fillId="0" borderId="1" xfId="0" applyFont="1" applyFill="1" applyBorder="1"/>
    <xf numFmtId="0" fontId="9" fillId="0" borderId="1" xfId="0" applyFont="1" applyBorder="1"/>
    <xf numFmtId="167" fontId="3" fillId="0" borderId="1" xfId="0" applyNumberFormat="1" applyFont="1" applyFill="1" applyBorder="1"/>
    <xf numFmtId="10" fontId="3" fillId="0" borderId="1" xfId="2" applyNumberFormat="1" applyFont="1" applyFill="1" applyBorder="1"/>
    <xf numFmtId="10" fontId="3" fillId="0" borderId="1" xfId="0" applyNumberFormat="1" applyFont="1" applyFill="1" applyBorder="1"/>
    <xf numFmtId="165" fontId="8" fillId="0" borderId="1" xfId="0" applyNumberFormat="1" applyFont="1" applyFill="1" applyBorder="1" applyAlignment="1" applyProtection="1">
      <alignment horizontal="right" wrapText="1"/>
    </xf>
    <xf numFmtId="166" fontId="8" fillId="0" borderId="1" xfId="0" applyNumberFormat="1" applyFont="1" applyFill="1" applyBorder="1" applyAlignment="1" applyProtection="1">
      <alignment horizontal="right" wrapText="1"/>
    </xf>
    <xf numFmtId="165" fontId="8" fillId="9" borderId="1" xfId="0" applyNumberFormat="1" applyFont="1" applyFill="1" applyBorder="1" applyAlignment="1" applyProtection="1">
      <alignment horizontal="right" wrapText="1"/>
    </xf>
    <xf numFmtId="166" fontId="8" fillId="9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>
      <alignment horizontal="left"/>
    </xf>
    <xf numFmtId="0" fontId="24" fillId="0" borderId="0" xfId="0" applyFont="1" applyBorder="1" applyAlignment="1">
      <alignment horizontal="center" vertical="center"/>
    </xf>
    <xf numFmtId="165" fontId="3" fillId="0" borderId="1" xfId="0" applyNumberFormat="1" applyFont="1" applyFill="1" applyBorder="1"/>
    <xf numFmtId="0" fontId="25" fillId="0" borderId="0" xfId="0" applyFont="1" applyFill="1" applyAlignment="1">
      <alignment horizontal="center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 wrapText="1"/>
    </xf>
    <xf numFmtId="0" fontId="23" fillId="7" borderId="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Percent" xfId="2" builtinId="5"/>
    <cellStyle name="Percent 3 6" xfId="3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E59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9" sqref="J19"/>
    </sheetView>
  </sheetViews>
  <sheetFormatPr defaultColWidth="9.28515625" defaultRowHeight="15" x14ac:dyDescent="0.25"/>
  <cols>
    <col min="1" max="1" width="7.7109375" style="6" customWidth="1"/>
    <col min="2" max="2" width="52.5703125" style="6" customWidth="1"/>
    <col min="3" max="3" width="25.42578125" style="6" customWidth="1"/>
    <col min="4" max="4" width="16" style="9" customWidth="1"/>
    <col min="5" max="5" width="16.7109375" style="6" customWidth="1"/>
    <col min="6" max="6" width="17.85546875" style="6" customWidth="1"/>
    <col min="7" max="8" width="16.42578125" style="6" customWidth="1"/>
    <col min="9" max="9" width="17.7109375" style="6" customWidth="1"/>
    <col min="10" max="10" width="18.7109375" style="6" customWidth="1"/>
    <col min="11" max="11" width="16.42578125" style="6" customWidth="1"/>
    <col min="12" max="12" width="18.28515625" style="6" bestFit="1" customWidth="1"/>
    <col min="13" max="13" width="17.85546875" customWidth="1"/>
    <col min="14" max="14" width="17.7109375" customWidth="1"/>
    <col min="15" max="15" width="16.42578125" customWidth="1"/>
    <col min="16" max="16" width="18.28515625" bestFit="1" customWidth="1"/>
    <col min="25" max="31" width="9.28515625" style="7"/>
    <col min="32" max="240" width="9.28515625" style="6"/>
    <col min="241" max="241" width="11.7109375" style="6" customWidth="1"/>
    <col min="242" max="242" width="28.28515625" style="6" customWidth="1"/>
    <col min="243" max="243" width="25.7109375" style="6" customWidth="1"/>
    <col min="244" max="244" width="16" style="6" customWidth="1"/>
    <col min="245" max="245" width="16.7109375" style="6" customWidth="1"/>
    <col min="246" max="246" width="13.42578125" style="6" customWidth="1"/>
    <col min="247" max="247" width="14.28515625" style="6" customWidth="1"/>
    <col min="248" max="248" width="18.28515625" style="6" customWidth="1"/>
    <col min="249" max="249" width="17.42578125" style="6" bestFit="1" customWidth="1"/>
    <col min="250" max="250" width="18.28515625" style="6" bestFit="1" customWidth="1"/>
    <col min="251" max="496" width="9.28515625" style="6"/>
    <col min="497" max="497" width="11.7109375" style="6" customWidth="1"/>
    <col min="498" max="498" width="28.28515625" style="6" customWidth="1"/>
    <col min="499" max="499" width="25.7109375" style="6" customWidth="1"/>
    <col min="500" max="500" width="16" style="6" customWidth="1"/>
    <col min="501" max="501" width="16.7109375" style="6" customWidth="1"/>
    <col min="502" max="502" width="13.42578125" style="6" customWidth="1"/>
    <col min="503" max="503" width="14.28515625" style="6" customWidth="1"/>
    <col min="504" max="504" width="18.28515625" style="6" customWidth="1"/>
    <col min="505" max="505" width="17.42578125" style="6" bestFit="1" customWidth="1"/>
    <col min="506" max="506" width="18.28515625" style="6" bestFit="1" customWidth="1"/>
    <col min="507" max="752" width="9.28515625" style="6"/>
    <col min="753" max="753" width="11.7109375" style="6" customWidth="1"/>
    <col min="754" max="754" width="28.28515625" style="6" customWidth="1"/>
    <col min="755" max="755" width="25.7109375" style="6" customWidth="1"/>
    <col min="756" max="756" width="16" style="6" customWidth="1"/>
    <col min="757" max="757" width="16.7109375" style="6" customWidth="1"/>
    <col min="758" max="758" width="13.42578125" style="6" customWidth="1"/>
    <col min="759" max="759" width="14.28515625" style="6" customWidth="1"/>
    <col min="760" max="760" width="18.28515625" style="6" customWidth="1"/>
    <col min="761" max="761" width="17.42578125" style="6" bestFit="1" customWidth="1"/>
    <col min="762" max="762" width="18.28515625" style="6" bestFit="1" customWidth="1"/>
    <col min="763" max="1008" width="9.28515625" style="6"/>
    <col min="1009" max="1009" width="11.7109375" style="6" customWidth="1"/>
    <col min="1010" max="1010" width="28.28515625" style="6" customWidth="1"/>
    <col min="1011" max="1011" width="25.7109375" style="6" customWidth="1"/>
    <col min="1012" max="1012" width="16" style="6" customWidth="1"/>
    <col min="1013" max="1013" width="16.7109375" style="6" customWidth="1"/>
    <col min="1014" max="1014" width="13.42578125" style="6" customWidth="1"/>
    <col min="1015" max="1015" width="14.28515625" style="6" customWidth="1"/>
    <col min="1016" max="1016" width="18.28515625" style="6" customWidth="1"/>
    <col min="1017" max="1017" width="17.42578125" style="6" bestFit="1" customWidth="1"/>
    <col min="1018" max="1018" width="18.28515625" style="6" bestFit="1" customWidth="1"/>
    <col min="1019" max="1264" width="9.28515625" style="6"/>
    <col min="1265" max="1265" width="11.7109375" style="6" customWidth="1"/>
    <col min="1266" max="1266" width="28.28515625" style="6" customWidth="1"/>
    <col min="1267" max="1267" width="25.7109375" style="6" customWidth="1"/>
    <col min="1268" max="1268" width="16" style="6" customWidth="1"/>
    <col min="1269" max="1269" width="16.7109375" style="6" customWidth="1"/>
    <col min="1270" max="1270" width="13.42578125" style="6" customWidth="1"/>
    <col min="1271" max="1271" width="14.28515625" style="6" customWidth="1"/>
    <col min="1272" max="1272" width="18.28515625" style="6" customWidth="1"/>
    <col min="1273" max="1273" width="17.42578125" style="6" bestFit="1" customWidth="1"/>
    <col min="1274" max="1274" width="18.28515625" style="6" bestFit="1" customWidth="1"/>
    <col min="1275" max="1520" width="9.28515625" style="6"/>
    <col min="1521" max="1521" width="11.7109375" style="6" customWidth="1"/>
    <col min="1522" max="1522" width="28.28515625" style="6" customWidth="1"/>
    <col min="1523" max="1523" width="25.7109375" style="6" customWidth="1"/>
    <col min="1524" max="1524" width="16" style="6" customWidth="1"/>
    <col min="1525" max="1525" width="16.7109375" style="6" customWidth="1"/>
    <col min="1526" max="1526" width="13.42578125" style="6" customWidth="1"/>
    <col min="1527" max="1527" width="14.28515625" style="6" customWidth="1"/>
    <col min="1528" max="1528" width="18.28515625" style="6" customWidth="1"/>
    <col min="1529" max="1529" width="17.42578125" style="6" bestFit="1" customWidth="1"/>
    <col min="1530" max="1530" width="18.28515625" style="6" bestFit="1" customWidth="1"/>
    <col min="1531" max="1776" width="9.28515625" style="6"/>
    <col min="1777" max="1777" width="11.7109375" style="6" customWidth="1"/>
    <col min="1778" max="1778" width="28.28515625" style="6" customWidth="1"/>
    <col min="1779" max="1779" width="25.7109375" style="6" customWidth="1"/>
    <col min="1780" max="1780" width="16" style="6" customWidth="1"/>
    <col min="1781" max="1781" width="16.7109375" style="6" customWidth="1"/>
    <col min="1782" max="1782" width="13.42578125" style="6" customWidth="1"/>
    <col min="1783" max="1783" width="14.28515625" style="6" customWidth="1"/>
    <col min="1784" max="1784" width="18.28515625" style="6" customWidth="1"/>
    <col min="1785" max="1785" width="17.42578125" style="6" bestFit="1" customWidth="1"/>
    <col min="1786" max="1786" width="18.28515625" style="6" bestFit="1" customWidth="1"/>
    <col min="1787" max="2032" width="9.28515625" style="6"/>
    <col min="2033" max="2033" width="11.7109375" style="6" customWidth="1"/>
    <col min="2034" max="2034" width="28.28515625" style="6" customWidth="1"/>
    <col min="2035" max="2035" width="25.7109375" style="6" customWidth="1"/>
    <col min="2036" max="2036" width="16" style="6" customWidth="1"/>
    <col min="2037" max="2037" width="16.7109375" style="6" customWidth="1"/>
    <col min="2038" max="2038" width="13.42578125" style="6" customWidth="1"/>
    <col min="2039" max="2039" width="14.28515625" style="6" customWidth="1"/>
    <col min="2040" max="2040" width="18.28515625" style="6" customWidth="1"/>
    <col min="2041" max="2041" width="17.42578125" style="6" bestFit="1" customWidth="1"/>
    <col min="2042" max="2042" width="18.28515625" style="6" bestFit="1" customWidth="1"/>
    <col min="2043" max="2288" width="9.28515625" style="6"/>
    <col min="2289" max="2289" width="11.7109375" style="6" customWidth="1"/>
    <col min="2290" max="2290" width="28.28515625" style="6" customWidth="1"/>
    <col min="2291" max="2291" width="25.7109375" style="6" customWidth="1"/>
    <col min="2292" max="2292" width="16" style="6" customWidth="1"/>
    <col min="2293" max="2293" width="16.7109375" style="6" customWidth="1"/>
    <col min="2294" max="2294" width="13.42578125" style="6" customWidth="1"/>
    <col min="2295" max="2295" width="14.28515625" style="6" customWidth="1"/>
    <col min="2296" max="2296" width="18.28515625" style="6" customWidth="1"/>
    <col min="2297" max="2297" width="17.42578125" style="6" bestFit="1" customWidth="1"/>
    <col min="2298" max="2298" width="18.28515625" style="6" bestFit="1" customWidth="1"/>
    <col min="2299" max="2544" width="9.28515625" style="6"/>
    <col min="2545" max="2545" width="11.7109375" style="6" customWidth="1"/>
    <col min="2546" max="2546" width="28.28515625" style="6" customWidth="1"/>
    <col min="2547" max="2547" width="25.7109375" style="6" customWidth="1"/>
    <col min="2548" max="2548" width="16" style="6" customWidth="1"/>
    <col min="2549" max="2549" width="16.7109375" style="6" customWidth="1"/>
    <col min="2550" max="2550" width="13.42578125" style="6" customWidth="1"/>
    <col min="2551" max="2551" width="14.28515625" style="6" customWidth="1"/>
    <col min="2552" max="2552" width="18.28515625" style="6" customWidth="1"/>
    <col min="2553" max="2553" width="17.42578125" style="6" bestFit="1" customWidth="1"/>
    <col min="2554" max="2554" width="18.28515625" style="6" bestFit="1" customWidth="1"/>
    <col min="2555" max="2800" width="9.28515625" style="6"/>
    <col min="2801" max="2801" width="11.7109375" style="6" customWidth="1"/>
    <col min="2802" max="2802" width="28.28515625" style="6" customWidth="1"/>
    <col min="2803" max="2803" width="25.7109375" style="6" customWidth="1"/>
    <col min="2804" max="2804" width="16" style="6" customWidth="1"/>
    <col min="2805" max="2805" width="16.7109375" style="6" customWidth="1"/>
    <col min="2806" max="2806" width="13.42578125" style="6" customWidth="1"/>
    <col min="2807" max="2807" width="14.28515625" style="6" customWidth="1"/>
    <col min="2808" max="2808" width="18.28515625" style="6" customWidth="1"/>
    <col min="2809" max="2809" width="17.42578125" style="6" bestFit="1" customWidth="1"/>
    <col min="2810" max="2810" width="18.28515625" style="6" bestFit="1" customWidth="1"/>
    <col min="2811" max="3056" width="9.28515625" style="6"/>
    <col min="3057" max="3057" width="11.7109375" style="6" customWidth="1"/>
    <col min="3058" max="3058" width="28.28515625" style="6" customWidth="1"/>
    <col min="3059" max="3059" width="25.7109375" style="6" customWidth="1"/>
    <col min="3060" max="3060" width="16" style="6" customWidth="1"/>
    <col min="3061" max="3061" width="16.7109375" style="6" customWidth="1"/>
    <col min="3062" max="3062" width="13.42578125" style="6" customWidth="1"/>
    <col min="3063" max="3063" width="14.28515625" style="6" customWidth="1"/>
    <col min="3064" max="3064" width="18.28515625" style="6" customWidth="1"/>
    <col min="3065" max="3065" width="17.42578125" style="6" bestFit="1" customWidth="1"/>
    <col min="3066" max="3066" width="18.28515625" style="6" bestFit="1" customWidth="1"/>
    <col min="3067" max="3312" width="9.28515625" style="6"/>
    <col min="3313" max="3313" width="11.7109375" style="6" customWidth="1"/>
    <col min="3314" max="3314" width="28.28515625" style="6" customWidth="1"/>
    <col min="3315" max="3315" width="25.7109375" style="6" customWidth="1"/>
    <col min="3316" max="3316" width="16" style="6" customWidth="1"/>
    <col min="3317" max="3317" width="16.7109375" style="6" customWidth="1"/>
    <col min="3318" max="3318" width="13.42578125" style="6" customWidth="1"/>
    <col min="3319" max="3319" width="14.28515625" style="6" customWidth="1"/>
    <col min="3320" max="3320" width="18.28515625" style="6" customWidth="1"/>
    <col min="3321" max="3321" width="17.42578125" style="6" bestFit="1" customWidth="1"/>
    <col min="3322" max="3322" width="18.28515625" style="6" bestFit="1" customWidth="1"/>
    <col min="3323" max="3568" width="9.28515625" style="6"/>
    <col min="3569" max="3569" width="11.7109375" style="6" customWidth="1"/>
    <col min="3570" max="3570" width="28.28515625" style="6" customWidth="1"/>
    <col min="3571" max="3571" width="25.7109375" style="6" customWidth="1"/>
    <col min="3572" max="3572" width="16" style="6" customWidth="1"/>
    <col min="3573" max="3573" width="16.7109375" style="6" customWidth="1"/>
    <col min="3574" max="3574" width="13.42578125" style="6" customWidth="1"/>
    <col min="3575" max="3575" width="14.28515625" style="6" customWidth="1"/>
    <col min="3576" max="3576" width="18.28515625" style="6" customWidth="1"/>
    <col min="3577" max="3577" width="17.42578125" style="6" bestFit="1" customWidth="1"/>
    <col min="3578" max="3578" width="18.28515625" style="6" bestFit="1" customWidth="1"/>
    <col min="3579" max="3824" width="9.28515625" style="6"/>
    <col min="3825" max="3825" width="11.7109375" style="6" customWidth="1"/>
    <col min="3826" max="3826" width="28.28515625" style="6" customWidth="1"/>
    <col min="3827" max="3827" width="25.7109375" style="6" customWidth="1"/>
    <col min="3828" max="3828" width="16" style="6" customWidth="1"/>
    <col min="3829" max="3829" width="16.7109375" style="6" customWidth="1"/>
    <col min="3830" max="3830" width="13.42578125" style="6" customWidth="1"/>
    <col min="3831" max="3831" width="14.28515625" style="6" customWidth="1"/>
    <col min="3832" max="3832" width="18.28515625" style="6" customWidth="1"/>
    <col min="3833" max="3833" width="17.42578125" style="6" bestFit="1" customWidth="1"/>
    <col min="3834" max="3834" width="18.28515625" style="6" bestFit="1" customWidth="1"/>
    <col min="3835" max="4080" width="9.28515625" style="6"/>
    <col min="4081" max="4081" width="11.7109375" style="6" customWidth="1"/>
    <col min="4082" max="4082" width="28.28515625" style="6" customWidth="1"/>
    <col min="4083" max="4083" width="25.7109375" style="6" customWidth="1"/>
    <col min="4084" max="4084" width="16" style="6" customWidth="1"/>
    <col min="4085" max="4085" width="16.7109375" style="6" customWidth="1"/>
    <col min="4086" max="4086" width="13.42578125" style="6" customWidth="1"/>
    <col min="4087" max="4087" width="14.28515625" style="6" customWidth="1"/>
    <col min="4088" max="4088" width="18.28515625" style="6" customWidth="1"/>
    <col min="4089" max="4089" width="17.42578125" style="6" bestFit="1" customWidth="1"/>
    <col min="4090" max="4090" width="18.28515625" style="6" bestFit="1" customWidth="1"/>
    <col min="4091" max="4336" width="9.28515625" style="6"/>
    <col min="4337" max="4337" width="11.7109375" style="6" customWidth="1"/>
    <col min="4338" max="4338" width="28.28515625" style="6" customWidth="1"/>
    <col min="4339" max="4339" width="25.7109375" style="6" customWidth="1"/>
    <col min="4340" max="4340" width="16" style="6" customWidth="1"/>
    <col min="4341" max="4341" width="16.7109375" style="6" customWidth="1"/>
    <col min="4342" max="4342" width="13.42578125" style="6" customWidth="1"/>
    <col min="4343" max="4343" width="14.28515625" style="6" customWidth="1"/>
    <col min="4344" max="4344" width="18.28515625" style="6" customWidth="1"/>
    <col min="4345" max="4345" width="17.42578125" style="6" bestFit="1" customWidth="1"/>
    <col min="4346" max="4346" width="18.28515625" style="6" bestFit="1" customWidth="1"/>
    <col min="4347" max="4592" width="9.28515625" style="6"/>
    <col min="4593" max="4593" width="11.7109375" style="6" customWidth="1"/>
    <col min="4594" max="4594" width="28.28515625" style="6" customWidth="1"/>
    <col min="4595" max="4595" width="25.7109375" style="6" customWidth="1"/>
    <col min="4596" max="4596" width="16" style="6" customWidth="1"/>
    <col min="4597" max="4597" width="16.7109375" style="6" customWidth="1"/>
    <col min="4598" max="4598" width="13.42578125" style="6" customWidth="1"/>
    <col min="4599" max="4599" width="14.28515625" style="6" customWidth="1"/>
    <col min="4600" max="4600" width="18.28515625" style="6" customWidth="1"/>
    <col min="4601" max="4601" width="17.42578125" style="6" bestFit="1" customWidth="1"/>
    <col min="4602" max="4602" width="18.28515625" style="6" bestFit="1" customWidth="1"/>
    <col min="4603" max="4848" width="9.28515625" style="6"/>
    <col min="4849" max="4849" width="11.7109375" style="6" customWidth="1"/>
    <col min="4850" max="4850" width="28.28515625" style="6" customWidth="1"/>
    <col min="4851" max="4851" width="25.7109375" style="6" customWidth="1"/>
    <col min="4852" max="4852" width="16" style="6" customWidth="1"/>
    <col min="4853" max="4853" width="16.7109375" style="6" customWidth="1"/>
    <col min="4854" max="4854" width="13.42578125" style="6" customWidth="1"/>
    <col min="4855" max="4855" width="14.28515625" style="6" customWidth="1"/>
    <col min="4856" max="4856" width="18.28515625" style="6" customWidth="1"/>
    <col min="4857" max="4857" width="17.42578125" style="6" bestFit="1" customWidth="1"/>
    <col min="4858" max="4858" width="18.28515625" style="6" bestFit="1" customWidth="1"/>
    <col min="4859" max="5104" width="9.28515625" style="6"/>
    <col min="5105" max="5105" width="11.7109375" style="6" customWidth="1"/>
    <col min="5106" max="5106" width="28.28515625" style="6" customWidth="1"/>
    <col min="5107" max="5107" width="25.7109375" style="6" customWidth="1"/>
    <col min="5108" max="5108" width="16" style="6" customWidth="1"/>
    <col min="5109" max="5109" width="16.7109375" style="6" customWidth="1"/>
    <col min="5110" max="5110" width="13.42578125" style="6" customWidth="1"/>
    <col min="5111" max="5111" width="14.28515625" style="6" customWidth="1"/>
    <col min="5112" max="5112" width="18.28515625" style="6" customWidth="1"/>
    <col min="5113" max="5113" width="17.42578125" style="6" bestFit="1" customWidth="1"/>
    <col min="5114" max="5114" width="18.28515625" style="6" bestFit="1" customWidth="1"/>
    <col min="5115" max="5360" width="9.28515625" style="6"/>
    <col min="5361" max="5361" width="11.7109375" style="6" customWidth="1"/>
    <col min="5362" max="5362" width="28.28515625" style="6" customWidth="1"/>
    <col min="5363" max="5363" width="25.7109375" style="6" customWidth="1"/>
    <col min="5364" max="5364" width="16" style="6" customWidth="1"/>
    <col min="5365" max="5365" width="16.7109375" style="6" customWidth="1"/>
    <col min="5366" max="5366" width="13.42578125" style="6" customWidth="1"/>
    <col min="5367" max="5367" width="14.28515625" style="6" customWidth="1"/>
    <col min="5368" max="5368" width="18.28515625" style="6" customWidth="1"/>
    <col min="5369" max="5369" width="17.42578125" style="6" bestFit="1" customWidth="1"/>
    <col min="5370" max="5370" width="18.28515625" style="6" bestFit="1" customWidth="1"/>
    <col min="5371" max="5616" width="9.28515625" style="6"/>
    <col min="5617" max="5617" width="11.7109375" style="6" customWidth="1"/>
    <col min="5618" max="5618" width="28.28515625" style="6" customWidth="1"/>
    <col min="5619" max="5619" width="25.7109375" style="6" customWidth="1"/>
    <col min="5620" max="5620" width="16" style="6" customWidth="1"/>
    <col min="5621" max="5621" width="16.7109375" style="6" customWidth="1"/>
    <col min="5622" max="5622" width="13.42578125" style="6" customWidth="1"/>
    <col min="5623" max="5623" width="14.28515625" style="6" customWidth="1"/>
    <col min="5624" max="5624" width="18.28515625" style="6" customWidth="1"/>
    <col min="5625" max="5625" width="17.42578125" style="6" bestFit="1" customWidth="1"/>
    <col min="5626" max="5626" width="18.28515625" style="6" bestFit="1" customWidth="1"/>
    <col min="5627" max="5872" width="9.28515625" style="6"/>
    <col min="5873" max="5873" width="11.7109375" style="6" customWidth="1"/>
    <col min="5874" max="5874" width="28.28515625" style="6" customWidth="1"/>
    <col min="5875" max="5875" width="25.7109375" style="6" customWidth="1"/>
    <col min="5876" max="5876" width="16" style="6" customWidth="1"/>
    <col min="5877" max="5877" width="16.7109375" style="6" customWidth="1"/>
    <col min="5878" max="5878" width="13.42578125" style="6" customWidth="1"/>
    <col min="5879" max="5879" width="14.28515625" style="6" customWidth="1"/>
    <col min="5880" max="5880" width="18.28515625" style="6" customWidth="1"/>
    <col min="5881" max="5881" width="17.42578125" style="6" bestFit="1" customWidth="1"/>
    <col min="5882" max="5882" width="18.28515625" style="6" bestFit="1" customWidth="1"/>
    <col min="5883" max="6128" width="9.28515625" style="6"/>
    <col min="6129" max="6129" width="11.7109375" style="6" customWidth="1"/>
    <col min="6130" max="6130" width="28.28515625" style="6" customWidth="1"/>
    <col min="6131" max="6131" width="25.7109375" style="6" customWidth="1"/>
    <col min="6132" max="6132" width="16" style="6" customWidth="1"/>
    <col min="6133" max="6133" width="16.7109375" style="6" customWidth="1"/>
    <col min="6134" max="6134" width="13.42578125" style="6" customWidth="1"/>
    <col min="6135" max="6135" width="14.28515625" style="6" customWidth="1"/>
    <col min="6136" max="6136" width="18.28515625" style="6" customWidth="1"/>
    <col min="6137" max="6137" width="17.42578125" style="6" bestFit="1" customWidth="1"/>
    <col min="6138" max="6138" width="18.28515625" style="6" bestFit="1" customWidth="1"/>
    <col min="6139" max="6384" width="9.28515625" style="6"/>
    <col min="6385" max="6385" width="11.7109375" style="6" customWidth="1"/>
    <col min="6386" max="6386" width="28.28515625" style="6" customWidth="1"/>
    <col min="6387" max="6387" width="25.7109375" style="6" customWidth="1"/>
    <col min="6388" max="6388" width="16" style="6" customWidth="1"/>
    <col min="6389" max="6389" width="16.7109375" style="6" customWidth="1"/>
    <col min="6390" max="6390" width="13.42578125" style="6" customWidth="1"/>
    <col min="6391" max="6391" width="14.28515625" style="6" customWidth="1"/>
    <col min="6392" max="6392" width="18.28515625" style="6" customWidth="1"/>
    <col min="6393" max="6393" width="17.42578125" style="6" bestFit="1" customWidth="1"/>
    <col min="6394" max="6394" width="18.28515625" style="6" bestFit="1" customWidth="1"/>
    <col min="6395" max="6640" width="9.28515625" style="6"/>
    <col min="6641" max="6641" width="11.7109375" style="6" customWidth="1"/>
    <col min="6642" max="6642" width="28.28515625" style="6" customWidth="1"/>
    <col min="6643" max="6643" width="25.7109375" style="6" customWidth="1"/>
    <col min="6644" max="6644" width="16" style="6" customWidth="1"/>
    <col min="6645" max="6645" width="16.7109375" style="6" customWidth="1"/>
    <col min="6646" max="6646" width="13.42578125" style="6" customWidth="1"/>
    <col min="6647" max="6647" width="14.28515625" style="6" customWidth="1"/>
    <col min="6648" max="6648" width="18.28515625" style="6" customWidth="1"/>
    <col min="6649" max="6649" width="17.42578125" style="6" bestFit="1" customWidth="1"/>
    <col min="6650" max="6650" width="18.28515625" style="6" bestFit="1" customWidth="1"/>
    <col min="6651" max="6896" width="9.28515625" style="6"/>
    <col min="6897" max="6897" width="11.7109375" style="6" customWidth="1"/>
    <col min="6898" max="6898" width="28.28515625" style="6" customWidth="1"/>
    <col min="6899" max="6899" width="25.7109375" style="6" customWidth="1"/>
    <col min="6900" max="6900" width="16" style="6" customWidth="1"/>
    <col min="6901" max="6901" width="16.7109375" style="6" customWidth="1"/>
    <col min="6902" max="6902" width="13.42578125" style="6" customWidth="1"/>
    <col min="6903" max="6903" width="14.28515625" style="6" customWidth="1"/>
    <col min="6904" max="6904" width="18.28515625" style="6" customWidth="1"/>
    <col min="6905" max="6905" width="17.42578125" style="6" bestFit="1" customWidth="1"/>
    <col min="6906" max="6906" width="18.28515625" style="6" bestFit="1" customWidth="1"/>
    <col min="6907" max="7152" width="9.28515625" style="6"/>
    <col min="7153" max="7153" width="11.7109375" style="6" customWidth="1"/>
    <col min="7154" max="7154" width="28.28515625" style="6" customWidth="1"/>
    <col min="7155" max="7155" width="25.7109375" style="6" customWidth="1"/>
    <col min="7156" max="7156" width="16" style="6" customWidth="1"/>
    <col min="7157" max="7157" width="16.7109375" style="6" customWidth="1"/>
    <col min="7158" max="7158" width="13.42578125" style="6" customWidth="1"/>
    <col min="7159" max="7159" width="14.28515625" style="6" customWidth="1"/>
    <col min="7160" max="7160" width="18.28515625" style="6" customWidth="1"/>
    <col min="7161" max="7161" width="17.42578125" style="6" bestFit="1" customWidth="1"/>
    <col min="7162" max="7162" width="18.28515625" style="6" bestFit="1" customWidth="1"/>
    <col min="7163" max="7408" width="9.28515625" style="6"/>
    <col min="7409" max="7409" width="11.7109375" style="6" customWidth="1"/>
    <col min="7410" max="7410" width="28.28515625" style="6" customWidth="1"/>
    <col min="7411" max="7411" width="25.7109375" style="6" customWidth="1"/>
    <col min="7412" max="7412" width="16" style="6" customWidth="1"/>
    <col min="7413" max="7413" width="16.7109375" style="6" customWidth="1"/>
    <col min="7414" max="7414" width="13.42578125" style="6" customWidth="1"/>
    <col min="7415" max="7415" width="14.28515625" style="6" customWidth="1"/>
    <col min="7416" max="7416" width="18.28515625" style="6" customWidth="1"/>
    <col min="7417" max="7417" width="17.42578125" style="6" bestFit="1" customWidth="1"/>
    <col min="7418" max="7418" width="18.28515625" style="6" bestFit="1" customWidth="1"/>
    <col min="7419" max="7664" width="9.28515625" style="6"/>
    <col min="7665" max="7665" width="11.7109375" style="6" customWidth="1"/>
    <col min="7666" max="7666" width="28.28515625" style="6" customWidth="1"/>
    <col min="7667" max="7667" width="25.7109375" style="6" customWidth="1"/>
    <col min="7668" max="7668" width="16" style="6" customWidth="1"/>
    <col min="7669" max="7669" width="16.7109375" style="6" customWidth="1"/>
    <col min="7670" max="7670" width="13.42578125" style="6" customWidth="1"/>
    <col min="7671" max="7671" width="14.28515625" style="6" customWidth="1"/>
    <col min="7672" max="7672" width="18.28515625" style="6" customWidth="1"/>
    <col min="7673" max="7673" width="17.42578125" style="6" bestFit="1" customWidth="1"/>
    <col min="7674" max="7674" width="18.28515625" style="6" bestFit="1" customWidth="1"/>
    <col min="7675" max="7920" width="9.28515625" style="6"/>
    <col min="7921" max="7921" width="11.7109375" style="6" customWidth="1"/>
    <col min="7922" max="7922" width="28.28515625" style="6" customWidth="1"/>
    <col min="7923" max="7923" width="25.7109375" style="6" customWidth="1"/>
    <col min="7924" max="7924" width="16" style="6" customWidth="1"/>
    <col min="7925" max="7925" width="16.7109375" style="6" customWidth="1"/>
    <col min="7926" max="7926" width="13.42578125" style="6" customWidth="1"/>
    <col min="7927" max="7927" width="14.28515625" style="6" customWidth="1"/>
    <col min="7928" max="7928" width="18.28515625" style="6" customWidth="1"/>
    <col min="7929" max="7929" width="17.42578125" style="6" bestFit="1" customWidth="1"/>
    <col min="7930" max="7930" width="18.28515625" style="6" bestFit="1" customWidth="1"/>
    <col min="7931" max="8176" width="9.28515625" style="6"/>
    <col min="8177" max="8177" width="11.7109375" style="6" customWidth="1"/>
    <col min="8178" max="8178" width="28.28515625" style="6" customWidth="1"/>
    <col min="8179" max="8179" width="25.7109375" style="6" customWidth="1"/>
    <col min="8180" max="8180" width="16" style="6" customWidth="1"/>
    <col min="8181" max="8181" width="16.7109375" style="6" customWidth="1"/>
    <col min="8182" max="8182" width="13.42578125" style="6" customWidth="1"/>
    <col min="8183" max="8183" width="14.28515625" style="6" customWidth="1"/>
    <col min="8184" max="8184" width="18.28515625" style="6" customWidth="1"/>
    <col min="8185" max="8185" width="17.42578125" style="6" bestFit="1" customWidth="1"/>
    <col min="8186" max="8186" width="18.28515625" style="6" bestFit="1" customWidth="1"/>
    <col min="8187" max="8432" width="9.28515625" style="6"/>
    <col min="8433" max="8433" width="11.7109375" style="6" customWidth="1"/>
    <col min="8434" max="8434" width="28.28515625" style="6" customWidth="1"/>
    <col min="8435" max="8435" width="25.7109375" style="6" customWidth="1"/>
    <col min="8436" max="8436" width="16" style="6" customWidth="1"/>
    <col min="8437" max="8437" width="16.7109375" style="6" customWidth="1"/>
    <col min="8438" max="8438" width="13.42578125" style="6" customWidth="1"/>
    <col min="8439" max="8439" width="14.28515625" style="6" customWidth="1"/>
    <col min="8440" max="8440" width="18.28515625" style="6" customWidth="1"/>
    <col min="8441" max="8441" width="17.42578125" style="6" bestFit="1" customWidth="1"/>
    <col min="8442" max="8442" width="18.28515625" style="6" bestFit="1" customWidth="1"/>
    <col min="8443" max="8688" width="9.28515625" style="6"/>
    <col min="8689" max="8689" width="11.7109375" style="6" customWidth="1"/>
    <col min="8690" max="8690" width="28.28515625" style="6" customWidth="1"/>
    <col min="8691" max="8691" width="25.7109375" style="6" customWidth="1"/>
    <col min="8692" max="8692" width="16" style="6" customWidth="1"/>
    <col min="8693" max="8693" width="16.7109375" style="6" customWidth="1"/>
    <col min="8694" max="8694" width="13.42578125" style="6" customWidth="1"/>
    <col min="8695" max="8695" width="14.28515625" style="6" customWidth="1"/>
    <col min="8696" max="8696" width="18.28515625" style="6" customWidth="1"/>
    <col min="8697" max="8697" width="17.42578125" style="6" bestFit="1" customWidth="1"/>
    <col min="8698" max="8698" width="18.28515625" style="6" bestFit="1" customWidth="1"/>
    <col min="8699" max="8944" width="9.28515625" style="6"/>
    <col min="8945" max="8945" width="11.7109375" style="6" customWidth="1"/>
    <col min="8946" max="8946" width="28.28515625" style="6" customWidth="1"/>
    <col min="8947" max="8947" width="25.7109375" style="6" customWidth="1"/>
    <col min="8948" max="8948" width="16" style="6" customWidth="1"/>
    <col min="8949" max="8949" width="16.7109375" style="6" customWidth="1"/>
    <col min="8950" max="8950" width="13.42578125" style="6" customWidth="1"/>
    <col min="8951" max="8951" width="14.28515625" style="6" customWidth="1"/>
    <col min="8952" max="8952" width="18.28515625" style="6" customWidth="1"/>
    <col min="8953" max="8953" width="17.42578125" style="6" bestFit="1" customWidth="1"/>
    <col min="8954" max="8954" width="18.28515625" style="6" bestFit="1" customWidth="1"/>
    <col min="8955" max="9200" width="9.28515625" style="6"/>
    <col min="9201" max="9201" width="11.7109375" style="6" customWidth="1"/>
    <col min="9202" max="9202" width="28.28515625" style="6" customWidth="1"/>
    <col min="9203" max="9203" width="25.7109375" style="6" customWidth="1"/>
    <col min="9204" max="9204" width="16" style="6" customWidth="1"/>
    <col min="9205" max="9205" width="16.7109375" style="6" customWidth="1"/>
    <col min="9206" max="9206" width="13.42578125" style="6" customWidth="1"/>
    <col min="9207" max="9207" width="14.28515625" style="6" customWidth="1"/>
    <col min="9208" max="9208" width="18.28515625" style="6" customWidth="1"/>
    <col min="9209" max="9209" width="17.42578125" style="6" bestFit="1" customWidth="1"/>
    <col min="9210" max="9210" width="18.28515625" style="6" bestFit="1" customWidth="1"/>
    <col min="9211" max="9456" width="9.28515625" style="6"/>
    <col min="9457" max="9457" width="11.7109375" style="6" customWidth="1"/>
    <col min="9458" max="9458" width="28.28515625" style="6" customWidth="1"/>
    <col min="9459" max="9459" width="25.7109375" style="6" customWidth="1"/>
    <col min="9460" max="9460" width="16" style="6" customWidth="1"/>
    <col min="9461" max="9461" width="16.7109375" style="6" customWidth="1"/>
    <col min="9462" max="9462" width="13.42578125" style="6" customWidth="1"/>
    <col min="9463" max="9463" width="14.28515625" style="6" customWidth="1"/>
    <col min="9464" max="9464" width="18.28515625" style="6" customWidth="1"/>
    <col min="9465" max="9465" width="17.42578125" style="6" bestFit="1" customWidth="1"/>
    <col min="9466" max="9466" width="18.28515625" style="6" bestFit="1" customWidth="1"/>
    <col min="9467" max="9712" width="9.28515625" style="6"/>
    <col min="9713" max="9713" width="11.7109375" style="6" customWidth="1"/>
    <col min="9714" max="9714" width="28.28515625" style="6" customWidth="1"/>
    <col min="9715" max="9715" width="25.7109375" style="6" customWidth="1"/>
    <col min="9716" max="9716" width="16" style="6" customWidth="1"/>
    <col min="9717" max="9717" width="16.7109375" style="6" customWidth="1"/>
    <col min="9718" max="9718" width="13.42578125" style="6" customWidth="1"/>
    <col min="9719" max="9719" width="14.28515625" style="6" customWidth="1"/>
    <col min="9720" max="9720" width="18.28515625" style="6" customWidth="1"/>
    <col min="9721" max="9721" width="17.42578125" style="6" bestFit="1" customWidth="1"/>
    <col min="9722" max="9722" width="18.28515625" style="6" bestFit="1" customWidth="1"/>
    <col min="9723" max="9968" width="9.28515625" style="6"/>
    <col min="9969" max="9969" width="11.7109375" style="6" customWidth="1"/>
    <col min="9970" max="9970" width="28.28515625" style="6" customWidth="1"/>
    <col min="9971" max="9971" width="25.7109375" style="6" customWidth="1"/>
    <col min="9972" max="9972" width="16" style="6" customWidth="1"/>
    <col min="9973" max="9973" width="16.7109375" style="6" customWidth="1"/>
    <col min="9974" max="9974" width="13.42578125" style="6" customWidth="1"/>
    <col min="9975" max="9975" width="14.28515625" style="6" customWidth="1"/>
    <col min="9976" max="9976" width="18.28515625" style="6" customWidth="1"/>
    <col min="9977" max="9977" width="17.42578125" style="6" bestFit="1" customWidth="1"/>
    <col min="9978" max="9978" width="18.28515625" style="6" bestFit="1" customWidth="1"/>
    <col min="9979" max="10224" width="9.28515625" style="6"/>
    <col min="10225" max="10225" width="11.7109375" style="6" customWidth="1"/>
    <col min="10226" max="10226" width="28.28515625" style="6" customWidth="1"/>
    <col min="10227" max="10227" width="25.7109375" style="6" customWidth="1"/>
    <col min="10228" max="10228" width="16" style="6" customWidth="1"/>
    <col min="10229" max="10229" width="16.7109375" style="6" customWidth="1"/>
    <col min="10230" max="10230" width="13.42578125" style="6" customWidth="1"/>
    <col min="10231" max="10231" width="14.28515625" style="6" customWidth="1"/>
    <col min="10232" max="10232" width="18.28515625" style="6" customWidth="1"/>
    <col min="10233" max="10233" width="17.42578125" style="6" bestFit="1" customWidth="1"/>
    <col min="10234" max="10234" width="18.28515625" style="6" bestFit="1" customWidth="1"/>
    <col min="10235" max="10480" width="9.28515625" style="6"/>
    <col min="10481" max="10481" width="11.7109375" style="6" customWidth="1"/>
    <col min="10482" max="10482" width="28.28515625" style="6" customWidth="1"/>
    <col min="10483" max="10483" width="25.7109375" style="6" customWidth="1"/>
    <col min="10484" max="10484" width="16" style="6" customWidth="1"/>
    <col min="10485" max="10485" width="16.7109375" style="6" customWidth="1"/>
    <col min="10486" max="10486" width="13.42578125" style="6" customWidth="1"/>
    <col min="10487" max="10487" width="14.28515625" style="6" customWidth="1"/>
    <col min="10488" max="10488" width="18.28515625" style="6" customWidth="1"/>
    <col min="10489" max="10489" width="17.42578125" style="6" bestFit="1" customWidth="1"/>
    <col min="10490" max="10490" width="18.28515625" style="6" bestFit="1" customWidth="1"/>
    <col min="10491" max="10736" width="9.28515625" style="6"/>
    <col min="10737" max="10737" width="11.7109375" style="6" customWidth="1"/>
    <col min="10738" max="10738" width="28.28515625" style="6" customWidth="1"/>
    <col min="10739" max="10739" width="25.7109375" style="6" customWidth="1"/>
    <col min="10740" max="10740" width="16" style="6" customWidth="1"/>
    <col min="10741" max="10741" width="16.7109375" style="6" customWidth="1"/>
    <col min="10742" max="10742" width="13.42578125" style="6" customWidth="1"/>
    <col min="10743" max="10743" width="14.28515625" style="6" customWidth="1"/>
    <col min="10744" max="10744" width="18.28515625" style="6" customWidth="1"/>
    <col min="10745" max="10745" width="17.42578125" style="6" bestFit="1" customWidth="1"/>
    <col min="10746" max="10746" width="18.28515625" style="6" bestFit="1" customWidth="1"/>
    <col min="10747" max="10992" width="9.28515625" style="6"/>
    <col min="10993" max="10993" width="11.7109375" style="6" customWidth="1"/>
    <col min="10994" max="10994" width="28.28515625" style="6" customWidth="1"/>
    <col min="10995" max="10995" width="25.7109375" style="6" customWidth="1"/>
    <col min="10996" max="10996" width="16" style="6" customWidth="1"/>
    <col min="10997" max="10997" width="16.7109375" style="6" customWidth="1"/>
    <col min="10998" max="10998" width="13.42578125" style="6" customWidth="1"/>
    <col min="10999" max="10999" width="14.28515625" style="6" customWidth="1"/>
    <col min="11000" max="11000" width="18.28515625" style="6" customWidth="1"/>
    <col min="11001" max="11001" width="17.42578125" style="6" bestFit="1" customWidth="1"/>
    <col min="11002" max="11002" width="18.28515625" style="6" bestFit="1" customWidth="1"/>
    <col min="11003" max="11248" width="9.28515625" style="6"/>
    <col min="11249" max="11249" width="11.7109375" style="6" customWidth="1"/>
    <col min="11250" max="11250" width="28.28515625" style="6" customWidth="1"/>
    <col min="11251" max="11251" width="25.7109375" style="6" customWidth="1"/>
    <col min="11252" max="11252" width="16" style="6" customWidth="1"/>
    <col min="11253" max="11253" width="16.7109375" style="6" customWidth="1"/>
    <col min="11254" max="11254" width="13.42578125" style="6" customWidth="1"/>
    <col min="11255" max="11255" width="14.28515625" style="6" customWidth="1"/>
    <col min="11256" max="11256" width="18.28515625" style="6" customWidth="1"/>
    <col min="11257" max="11257" width="17.42578125" style="6" bestFit="1" customWidth="1"/>
    <col min="11258" max="11258" width="18.28515625" style="6" bestFit="1" customWidth="1"/>
    <col min="11259" max="11504" width="9.28515625" style="6"/>
    <col min="11505" max="11505" width="11.7109375" style="6" customWidth="1"/>
    <col min="11506" max="11506" width="28.28515625" style="6" customWidth="1"/>
    <col min="11507" max="11507" width="25.7109375" style="6" customWidth="1"/>
    <col min="11508" max="11508" width="16" style="6" customWidth="1"/>
    <col min="11509" max="11509" width="16.7109375" style="6" customWidth="1"/>
    <col min="11510" max="11510" width="13.42578125" style="6" customWidth="1"/>
    <col min="11511" max="11511" width="14.28515625" style="6" customWidth="1"/>
    <col min="11512" max="11512" width="18.28515625" style="6" customWidth="1"/>
    <col min="11513" max="11513" width="17.42578125" style="6" bestFit="1" customWidth="1"/>
    <col min="11514" max="11514" width="18.28515625" style="6" bestFit="1" customWidth="1"/>
    <col min="11515" max="11760" width="9.28515625" style="6"/>
    <col min="11761" max="11761" width="11.7109375" style="6" customWidth="1"/>
    <col min="11762" max="11762" width="28.28515625" style="6" customWidth="1"/>
    <col min="11763" max="11763" width="25.7109375" style="6" customWidth="1"/>
    <col min="11764" max="11764" width="16" style="6" customWidth="1"/>
    <col min="11765" max="11765" width="16.7109375" style="6" customWidth="1"/>
    <col min="11766" max="11766" width="13.42578125" style="6" customWidth="1"/>
    <col min="11767" max="11767" width="14.28515625" style="6" customWidth="1"/>
    <col min="11768" max="11768" width="18.28515625" style="6" customWidth="1"/>
    <col min="11769" max="11769" width="17.42578125" style="6" bestFit="1" customWidth="1"/>
    <col min="11770" max="11770" width="18.28515625" style="6" bestFit="1" customWidth="1"/>
    <col min="11771" max="12016" width="9.28515625" style="6"/>
    <col min="12017" max="12017" width="11.7109375" style="6" customWidth="1"/>
    <col min="12018" max="12018" width="28.28515625" style="6" customWidth="1"/>
    <col min="12019" max="12019" width="25.7109375" style="6" customWidth="1"/>
    <col min="12020" max="12020" width="16" style="6" customWidth="1"/>
    <col min="12021" max="12021" width="16.7109375" style="6" customWidth="1"/>
    <col min="12022" max="12022" width="13.42578125" style="6" customWidth="1"/>
    <col min="12023" max="12023" width="14.28515625" style="6" customWidth="1"/>
    <col min="12024" max="12024" width="18.28515625" style="6" customWidth="1"/>
    <col min="12025" max="12025" width="17.42578125" style="6" bestFit="1" customWidth="1"/>
    <col min="12026" max="12026" width="18.28515625" style="6" bestFit="1" customWidth="1"/>
    <col min="12027" max="12272" width="9.28515625" style="6"/>
    <col min="12273" max="12273" width="11.7109375" style="6" customWidth="1"/>
    <col min="12274" max="12274" width="28.28515625" style="6" customWidth="1"/>
    <col min="12275" max="12275" width="25.7109375" style="6" customWidth="1"/>
    <col min="12276" max="12276" width="16" style="6" customWidth="1"/>
    <col min="12277" max="12277" width="16.7109375" style="6" customWidth="1"/>
    <col min="12278" max="12278" width="13.42578125" style="6" customWidth="1"/>
    <col min="12279" max="12279" width="14.28515625" style="6" customWidth="1"/>
    <col min="12280" max="12280" width="18.28515625" style="6" customWidth="1"/>
    <col min="12281" max="12281" width="17.42578125" style="6" bestFit="1" customWidth="1"/>
    <col min="12282" max="12282" width="18.28515625" style="6" bestFit="1" customWidth="1"/>
    <col min="12283" max="12528" width="9.28515625" style="6"/>
    <col min="12529" max="12529" width="11.7109375" style="6" customWidth="1"/>
    <col min="12530" max="12530" width="28.28515625" style="6" customWidth="1"/>
    <col min="12531" max="12531" width="25.7109375" style="6" customWidth="1"/>
    <col min="12532" max="12532" width="16" style="6" customWidth="1"/>
    <col min="12533" max="12533" width="16.7109375" style="6" customWidth="1"/>
    <col min="12534" max="12534" width="13.42578125" style="6" customWidth="1"/>
    <col min="12535" max="12535" width="14.28515625" style="6" customWidth="1"/>
    <col min="12536" max="12536" width="18.28515625" style="6" customWidth="1"/>
    <col min="12537" max="12537" width="17.42578125" style="6" bestFit="1" customWidth="1"/>
    <col min="12538" max="12538" width="18.28515625" style="6" bestFit="1" customWidth="1"/>
    <col min="12539" max="12784" width="9.28515625" style="6"/>
    <col min="12785" max="12785" width="11.7109375" style="6" customWidth="1"/>
    <col min="12786" max="12786" width="28.28515625" style="6" customWidth="1"/>
    <col min="12787" max="12787" width="25.7109375" style="6" customWidth="1"/>
    <col min="12788" max="12788" width="16" style="6" customWidth="1"/>
    <col min="12789" max="12789" width="16.7109375" style="6" customWidth="1"/>
    <col min="12790" max="12790" width="13.42578125" style="6" customWidth="1"/>
    <col min="12791" max="12791" width="14.28515625" style="6" customWidth="1"/>
    <col min="12792" max="12792" width="18.28515625" style="6" customWidth="1"/>
    <col min="12793" max="12793" width="17.42578125" style="6" bestFit="1" customWidth="1"/>
    <col min="12794" max="12794" width="18.28515625" style="6" bestFit="1" customWidth="1"/>
    <col min="12795" max="13040" width="9.28515625" style="6"/>
    <col min="13041" max="13041" width="11.7109375" style="6" customWidth="1"/>
    <col min="13042" max="13042" width="28.28515625" style="6" customWidth="1"/>
    <col min="13043" max="13043" width="25.7109375" style="6" customWidth="1"/>
    <col min="13044" max="13044" width="16" style="6" customWidth="1"/>
    <col min="13045" max="13045" width="16.7109375" style="6" customWidth="1"/>
    <col min="13046" max="13046" width="13.42578125" style="6" customWidth="1"/>
    <col min="13047" max="13047" width="14.28515625" style="6" customWidth="1"/>
    <col min="13048" max="13048" width="18.28515625" style="6" customWidth="1"/>
    <col min="13049" max="13049" width="17.42578125" style="6" bestFit="1" customWidth="1"/>
    <col min="13050" max="13050" width="18.28515625" style="6" bestFit="1" customWidth="1"/>
    <col min="13051" max="13296" width="9.28515625" style="6"/>
    <col min="13297" max="13297" width="11.7109375" style="6" customWidth="1"/>
    <col min="13298" max="13298" width="28.28515625" style="6" customWidth="1"/>
    <col min="13299" max="13299" width="25.7109375" style="6" customWidth="1"/>
    <col min="13300" max="13300" width="16" style="6" customWidth="1"/>
    <col min="13301" max="13301" width="16.7109375" style="6" customWidth="1"/>
    <col min="13302" max="13302" width="13.42578125" style="6" customWidth="1"/>
    <col min="13303" max="13303" width="14.28515625" style="6" customWidth="1"/>
    <col min="13304" max="13304" width="18.28515625" style="6" customWidth="1"/>
    <col min="13305" max="13305" width="17.42578125" style="6" bestFit="1" customWidth="1"/>
    <col min="13306" max="13306" width="18.28515625" style="6" bestFit="1" customWidth="1"/>
    <col min="13307" max="13552" width="9.28515625" style="6"/>
    <col min="13553" max="13553" width="11.7109375" style="6" customWidth="1"/>
    <col min="13554" max="13554" width="28.28515625" style="6" customWidth="1"/>
    <col min="13555" max="13555" width="25.7109375" style="6" customWidth="1"/>
    <col min="13556" max="13556" width="16" style="6" customWidth="1"/>
    <col min="13557" max="13557" width="16.7109375" style="6" customWidth="1"/>
    <col min="13558" max="13558" width="13.42578125" style="6" customWidth="1"/>
    <col min="13559" max="13559" width="14.28515625" style="6" customWidth="1"/>
    <col min="13560" max="13560" width="18.28515625" style="6" customWidth="1"/>
    <col min="13561" max="13561" width="17.42578125" style="6" bestFit="1" customWidth="1"/>
    <col min="13562" max="13562" width="18.28515625" style="6" bestFit="1" customWidth="1"/>
    <col min="13563" max="13808" width="9.28515625" style="6"/>
    <col min="13809" max="13809" width="11.7109375" style="6" customWidth="1"/>
    <col min="13810" max="13810" width="28.28515625" style="6" customWidth="1"/>
    <col min="13811" max="13811" width="25.7109375" style="6" customWidth="1"/>
    <col min="13812" max="13812" width="16" style="6" customWidth="1"/>
    <col min="13813" max="13813" width="16.7109375" style="6" customWidth="1"/>
    <col min="13814" max="13814" width="13.42578125" style="6" customWidth="1"/>
    <col min="13815" max="13815" width="14.28515625" style="6" customWidth="1"/>
    <col min="13816" max="13816" width="18.28515625" style="6" customWidth="1"/>
    <col min="13817" max="13817" width="17.42578125" style="6" bestFit="1" customWidth="1"/>
    <col min="13818" max="13818" width="18.28515625" style="6" bestFit="1" customWidth="1"/>
    <col min="13819" max="14064" width="9.28515625" style="6"/>
    <col min="14065" max="14065" width="11.7109375" style="6" customWidth="1"/>
    <col min="14066" max="14066" width="28.28515625" style="6" customWidth="1"/>
    <col min="14067" max="14067" width="25.7109375" style="6" customWidth="1"/>
    <col min="14068" max="14068" width="16" style="6" customWidth="1"/>
    <col min="14069" max="14069" width="16.7109375" style="6" customWidth="1"/>
    <col min="14070" max="14070" width="13.42578125" style="6" customWidth="1"/>
    <col min="14071" max="14071" width="14.28515625" style="6" customWidth="1"/>
    <col min="14072" max="14072" width="18.28515625" style="6" customWidth="1"/>
    <col min="14073" max="14073" width="17.42578125" style="6" bestFit="1" customWidth="1"/>
    <col min="14074" max="14074" width="18.28515625" style="6" bestFit="1" customWidth="1"/>
    <col min="14075" max="14320" width="9.28515625" style="6"/>
    <col min="14321" max="14321" width="11.7109375" style="6" customWidth="1"/>
    <col min="14322" max="14322" width="28.28515625" style="6" customWidth="1"/>
    <col min="14323" max="14323" width="25.7109375" style="6" customWidth="1"/>
    <col min="14324" max="14324" width="16" style="6" customWidth="1"/>
    <col min="14325" max="14325" width="16.7109375" style="6" customWidth="1"/>
    <col min="14326" max="14326" width="13.42578125" style="6" customWidth="1"/>
    <col min="14327" max="14327" width="14.28515625" style="6" customWidth="1"/>
    <col min="14328" max="14328" width="18.28515625" style="6" customWidth="1"/>
    <col min="14329" max="14329" width="17.42578125" style="6" bestFit="1" customWidth="1"/>
    <col min="14330" max="14330" width="18.28515625" style="6" bestFit="1" customWidth="1"/>
    <col min="14331" max="14576" width="9.28515625" style="6"/>
    <col min="14577" max="14577" width="11.7109375" style="6" customWidth="1"/>
    <col min="14578" max="14578" width="28.28515625" style="6" customWidth="1"/>
    <col min="14579" max="14579" width="25.7109375" style="6" customWidth="1"/>
    <col min="14580" max="14580" width="16" style="6" customWidth="1"/>
    <col min="14581" max="14581" width="16.7109375" style="6" customWidth="1"/>
    <col min="14582" max="14582" width="13.42578125" style="6" customWidth="1"/>
    <col min="14583" max="14583" width="14.28515625" style="6" customWidth="1"/>
    <col min="14584" max="14584" width="18.28515625" style="6" customWidth="1"/>
    <col min="14585" max="14585" width="17.42578125" style="6" bestFit="1" customWidth="1"/>
    <col min="14586" max="14586" width="18.28515625" style="6" bestFit="1" customWidth="1"/>
    <col min="14587" max="14832" width="9.28515625" style="6"/>
    <col min="14833" max="14833" width="11.7109375" style="6" customWidth="1"/>
    <col min="14834" max="14834" width="28.28515625" style="6" customWidth="1"/>
    <col min="14835" max="14835" width="25.7109375" style="6" customWidth="1"/>
    <col min="14836" max="14836" width="16" style="6" customWidth="1"/>
    <col min="14837" max="14837" width="16.7109375" style="6" customWidth="1"/>
    <col min="14838" max="14838" width="13.42578125" style="6" customWidth="1"/>
    <col min="14839" max="14839" width="14.28515625" style="6" customWidth="1"/>
    <col min="14840" max="14840" width="18.28515625" style="6" customWidth="1"/>
    <col min="14841" max="14841" width="17.42578125" style="6" bestFit="1" customWidth="1"/>
    <col min="14842" max="14842" width="18.28515625" style="6" bestFit="1" customWidth="1"/>
    <col min="14843" max="15088" width="9.28515625" style="6"/>
    <col min="15089" max="15089" width="11.7109375" style="6" customWidth="1"/>
    <col min="15090" max="15090" width="28.28515625" style="6" customWidth="1"/>
    <col min="15091" max="15091" width="25.7109375" style="6" customWidth="1"/>
    <col min="15092" max="15092" width="16" style="6" customWidth="1"/>
    <col min="15093" max="15093" width="16.7109375" style="6" customWidth="1"/>
    <col min="15094" max="15094" width="13.42578125" style="6" customWidth="1"/>
    <col min="15095" max="15095" width="14.28515625" style="6" customWidth="1"/>
    <col min="15096" max="15096" width="18.28515625" style="6" customWidth="1"/>
    <col min="15097" max="15097" width="17.42578125" style="6" bestFit="1" customWidth="1"/>
    <col min="15098" max="15098" width="18.28515625" style="6" bestFit="1" customWidth="1"/>
    <col min="15099" max="15344" width="9.28515625" style="6"/>
    <col min="15345" max="15345" width="11.7109375" style="6" customWidth="1"/>
    <col min="15346" max="15346" width="28.28515625" style="6" customWidth="1"/>
    <col min="15347" max="15347" width="25.7109375" style="6" customWidth="1"/>
    <col min="15348" max="15348" width="16" style="6" customWidth="1"/>
    <col min="15349" max="15349" width="16.7109375" style="6" customWidth="1"/>
    <col min="15350" max="15350" width="13.42578125" style="6" customWidth="1"/>
    <col min="15351" max="15351" width="14.28515625" style="6" customWidth="1"/>
    <col min="15352" max="15352" width="18.28515625" style="6" customWidth="1"/>
    <col min="15353" max="15353" width="17.42578125" style="6" bestFit="1" customWidth="1"/>
    <col min="15354" max="15354" width="18.28515625" style="6" bestFit="1" customWidth="1"/>
    <col min="15355" max="15600" width="9.28515625" style="6"/>
    <col min="15601" max="15601" width="11.7109375" style="6" customWidth="1"/>
    <col min="15602" max="15602" width="28.28515625" style="6" customWidth="1"/>
    <col min="15603" max="15603" width="25.7109375" style="6" customWidth="1"/>
    <col min="15604" max="15604" width="16" style="6" customWidth="1"/>
    <col min="15605" max="15605" width="16.7109375" style="6" customWidth="1"/>
    <col min="15606" max="15606" width="13.42578125" style="6" customWidth="1"/>
    <col min="15607" max="15607" width="14.28515625" style="6" customWidth="1"/>
    <col min="15608" max="15608" width="18.28515625" style="6" customWidth="1"/>
    <col min="15609" max="15609" width="17.42578125" style="6" bestFit="1" customWidth="1"/>
    <col min="15610" max="15610" width="18.28515625" style="6" bestFit="1" customWidth="1"/>
    <col min="15611" max="15856" width="9.28515625" style="6"/>
    <col min="15857" max="15857" width="11.7109375" style="6" customWidth="1"/>
    <col min="15858" max="15858" width="28.28515625" style="6" customWidth="1"/>
    <col min="15859" max="15859" width="25.7109375" style="6" customWidth="1"/>
    <col min="15860" max="15860" width="16" style="6" customWidth="1"/>
    <col min="15861" max="15861" width="16.7109375" style="6" customWidth="1"/>
    <col min="15862" max="15862" width="13.42578125" style="6" customWidth="1"/>
    <col min="15863" max="15863" width="14.28515625" style="6" customWidth="1"/>
    <col min="15864" max="15864" width="18.28515625" style="6" customWidth="1"/>
    <col min="15865" max="15865" width="17.42578125" style="6" bestFit="1" customWidth="1"/>
    <col min="15866" max="15866" width="18.28515625" style="6" bestFit="1" customWidth="1"/>
    <col min="15867" max="16112" width="9.28515625" style="6"/>
    <col min="16113" max="16113" width="11.7109375" style="6" customWidth="1"/>
    <col min="16114" max="16114" width="28.28515625" style="6" customWidth="1"/>
    <col min="16115" max="16115" width="25.7109375" style="6" customWidth="1"/>
    <col min="16116" max="16116" width="16" style="6" customWidth="1"/>
    <col min="16117" max="16117" width="16.7109375" style="6" customWidth="1"/>
    <col min="16118" max="16118" width="13.42578125" style="6" customWidth="1"/>
    <col min="16119" max="16119" width="14.28515625" style="6" customWidth="1"/>
    <col min="16120" max="16120" width="18.28515625" style="6" customWidth="1"/>
    <col min="16121" max="16121" width="17.42578125" style="6" bestFit="1" customWidth="1"/>
    <col min="16122" max="16122" width="18.28515625" style="6" bestFit="1" customWidth="1"/>
    <col min="16123" max="16384" width="9.28515625" style="6"/>
  </cols>
  <sheetData>
    <row r="1" spans="1:31" ht="18.75" customHeight="1" x14ac:dyDescent="0.25">
      <c r="A1" s="14" t="s">
        <v>81</v>
      </c>
      <c r="B1" s="10"/>
      <c r="C1" s="66"/>
      <c r="D1" s="10"/>
      <c r="E1" s="10"/>
      <c r="F1" s="10"/>
      <c r="G1" s="10"/>
      <c r="H1" s="10"/>
      <c r="I1" s="10"/>
      <c r="J1" s="5"/>
      <c r="K1" s="68" t="s">
        <v>90</v>
      </c>
    </row>
    <row r="2" spans="1:31" ht="94.5" x14ac:dyDescent="0.25">
      <c r="A2" s="15" t="s">
        <v>56</v>
      </c>
      <c r="B2" s="15" t="s">
        <v>57</v>
      </c>
      <c r="C2" s="15" t="s">
        <v>58</v>
      </c>
      <c r="D2" s="15" t="s">
        <v>59</v>
      </c>
      <c r="E2" s="15" t="s">
        <v>60</v>
      </c>
      <c r="F2" s="15" t="s">
        <v>61</v>
      </c>
      <c r="G2" s="15" t="s">
        <v>62</v>
      </c>
      <c r="H2" s="15" t="s">
        <v>63</v>
      </c>
      <c r="I2" s="15" t="s">
        <v>64</v>
      </c>
      <c r="J2" s="15" t="s">
        <v>65</v>
      </c>
      <c r="K2" s="15" t="s">
        <v>66</v>
      </c>
      <c r="L2" s="15" t="s">
        <v>67</v>
      </c>
      <c r="M2" s="15" t="s">
        <v>92</v>
      </c>
    </row>
    <row r="3" spans="1:31" s="8" customFormat="1" ht="31.5" x14ac:dyDescent="0.25">
      <c r="A3" s="15"/>
      <c r="B3" s="16"/>
      <c r="C3" s="17" t="s">
        <v>68</v>
      </c>
      <c r="D3" s="17" t="s">
        <v>69</v>
      </c>
      <c r="E3" s="17" t="s">
        <v>70</v>
      </c>
      <c r="F3" s="17" t="s">
        <v>71</v>
      </c>
      <c r="G3" s="17" t="s">
        <v>72</v>
      </c>
      <c r="H3" s="17" t="s">
        <v>73</v>
      </c>
      <c r="I3" s="17" t="s">
        <v>74</v>
      </c>
      <c r="J3" s="17" t="s">
        <v>75</v>
      </c>
      <c r="K3" s="17" t="s">
        <v>76</v>
      </c>
      <c r="L3" s="17" t="s">
        <v>77</v>
      </c>
      <c r="M3" s="76" t="s">
        <v>91</v>
      </c>
      <c r="N3"/>
      <c r="O3"/>
      <c r="P3"/>
      <c r="Q3"/>
      <c r="R3"/>
      <c r="S3"/>
      <c r="T3"/>
      <c r="U3"/>
      <c r="V3"/>
      <c r="W3"/>
      <c r="X3"/>
    </row>
    <row r="4" spans="1:31" ht="18.75" customHeight="1" x14ac:dyDescent="0.25">
      <c r="A4" s="18">
        <v>210001</v>
      </c>
      <c r="B4" s="18" t="s">
        <v>5</v>
      </c>
      <c r="C4" s="19">
        <v>314827421.54032868</v>
      </c>
      <c r="D4" s="20">
        <v>0.12620000000000001</v>
      </c>
      <c r="E4" s="21">
        <v>-1.7535524861878454E-2</v>
      </c>
      <c r="F4" s="22">
        <v>-5520664.0776215224</v>
      </c>
      <c r="G4" s="23">
        <v>0.18695781866458891</v>
      </c>
      <c r="H4" s="23">
        <v>-1.7535524861878454E-2</v>
      </c>
      <c r="I4" s="22">
        <v>-5520664.0776215224</v>
      </c>
      <c r="J4" s="22">
        <v>-4350206.0539387362</v>
      </c>
      <c r="K4" s="24">
        <v>-3.718E-3</v>
      </c>
      <c r="L4" s="22">
        <v>-1170528</v>
      </c>
      <c r="M4" s="24">
        <f>I4/C4</f>
        <v>-1.7535524861878454E-2</v>
      </c>
    </row>
    <row r="5" spans="1:31" ht="17.850000000000001" customHeight="1" x14ac:dyDescent="0.25">
      <c r="A5" s="18">
        <v>210002</v>
      </c>
      <c r="B5" s="18" t="s">
        <v>6</v>
      </c>
      <c r="C5" s="25">
        <v>1316372490.8554552</v>
      </c>
      <c r="D5" s="20">
        <v>7.3800000000000004E-2</v>
      </c>
      <c r="E5" s="21">
        <v>-1.0254530386740332E-2</v>
      </c>
      <c r="F5" s="22">
        <v>-13498781.707746325</v>
      </c>
      <c r="G5" s="23">
        <v>0.30644855930898979</v>
      </c>
      <c r="H5" s="23">
        <v>-1.0254530386740332E-2</v>
      </c>
      <c r="I5" s="22">
        <v>-13498781.707746325</v>
      </c>
      <c r="J5" s="22">
        <v>-11958458.884400358</v>
      </c>
      <c r="K5" s="24">
        <v>-1.17E-3</v>
      </c>
      <c r="L5" s="22">
        <v>-1540156</v>
      </c>
      <c r="M5" s="24">
        <f t="shared" ref="M5:M51" si="0">I5/C5</f>
        <v>-1.0254530386740332E-2</v>
      </c>
    </row>
    <row r="6" spans="1:31" ht="17.850000000000001" customHeight="1" x14ac:dyDescent="0.25">
      <c r="A6" s="18">
        <v>210003</v>
      </c>
      <c r="B6" s="18" t="s">
        <v>7</v>
      </c>
      <c r="C6" s="25">
        <v>286573599.34172285</v>
      </c>
      <c r="D6" s="20">
        <v>0.13189999999999999</v>
      </c>
      <c r="E6" s="21">
        <v>-1.8327541436464086E-2</v>
      </c>
      <c r="F6" s="22">
        <v>-5252189.516532083</v>
      </c>
      <c r="G6" s="23">
        <v>0.42752867280351731</v>
      </c>
      <c r="H6" s="23">
        <v>-1.5089999999999999E-2</v>
      </c>
      <c r="I6" s="22">
        <v>-4324395.6140665971</v>
      </c>
      <c r="J6" s="22">
        <v>-3608563.4883600003</v>
      </c>
      <c r="K6" s="24">
        <v>-2.4979999999999998E-3</v>
      </c>
      <c r="L6" s="22">
        <v>-715861</v>
      </c>
      <c r="M6" s="24">
        <f t="shared" si="0"/>
        <v>-1.5089999999999998E-2</v>
      </c>
    </row>
    <row r="7" spans="1:31" ht="17.850000000000001" customHeight="1" x14ac:dyDescent="0.25">
      <c r="A7" s="26">
        <v>210004</v>
      </c>
      <c r="B7" s="26" t="s">
        <v>8</v>
      </c>
      <c r="C7" s="27">
        <v>479646982.67091691</v>
      </c>
      <c r="D7" s="20">
        <v>0.11844076454234481</v>
      </c>
      <c r="E7" s="28">
        <v>-1.6457376951602053E-2</v>
      </c>
      <c r="F7" s="22">
        <v>-7893731.1975138178</v>
      </c>
      <c r="G7" s="23">
        <v>0.22237996931205087</v>
      </c>
      <c r="H7" s="23">
        <v>-1.6457376951602053E-2</v>
      </c>
      <c r="I7" s="22">
        <v>-7893731.1975138178</v>
      </c>
      <c r="J7" s="22">
        <v>-6837249.2611785568</v>
      </c>
      <c r="K7" s="24">
        <v>-2.2030000000000001E-3</v>
      </c>
      <c r="L7" s="22">
        <v>-1056662</v>
      </c>
      <c r="M7" s="24">
        <f t="shared" si="0"/>
        <v>-1.6457376951602053E-2</v>
      </c>
    </row>
    <row r="8" spans="1:31" s="9" customFormat="1" ht="17.850000000000001" customHeight="1" x14ac:dyDescent="0.25">
      <c r="A8" s="18">
        <v>210005</v>
      </c>
      <c r="B8" s="18" t="s">
        <v>9</v>
      </c>
      <c r="C8" s="25">
        <v>329156555.26745152</v>
      </c>
      <c r="D8" s="20">
        <v>0.1108</v>
      </c>
      <c r="E8" s="21">
        <v>-1.5395690607734805E-2</v>
      </c>
      <c r="F8" s="22">
        <v>-5067592.4864054462</v>
      </c>
      <c r="G8" s="23">
        <v>7.3618914585116768E-2</v>
      </c>
      <c r="H8" s="23">
        <v>-1.5395690607734805E-2</v>
      </c>
      <c r="I8" s="22">
        <v>-5067592.4864054462</v>
      </c>
      <c r="J8" s="22">
        <v>-4326715.9944624146</v>
      </c>
      <c r="K8" s="24">
        <v>-2.251E-3</v>
      </c>
      <c r="L8" s="22">
        <v>-740931</v>
      </c>
      <c r="M8" s="24">
        <f t="shared" si="0"/>
        <v>-1.5395690607734807E-2</v>
      </c>
      <c r="N8"/>
      <c r="O8"/>
      <c r="P8"/>
      <c r="Q8"/>
      <c r="R8"/>
      <c r="S8"/>
      <c r="T8"/>
      <c r="U8"/>
      <c r="V8"/>
      <c r="W8"/>
      <c r="X8"/>
      <c r="Y8" s="8"/>
      <c r="Z8" s="8"/>
      <c r="AA8" s="8"/>
      <c r="AB8" s="8"/>
      <c r="AC8" s="8"/>
      <c r="AD8" s="8"/>
      <c r="AE8" s="8"/>
    </row>
    <row r="9" spans="1:31" ht="17.850000000000001" customHeight="1" x14ac:dyDescent="0.25">
      <c r="A9" s="18">
        <v>210006</v>
      </c>
      <c r="B9" s="18" t="s">
        <v>10</v>
      </c>
      <c r="C9" s="25">
        <v>99998181.674917936</v>
      </c>
      <c r="D9" s="20">
        <v>0.1817</v>
      </c>
      <c r="E9" s="21">
        <v>-2.5247265193370165E-2</v>
      </c>
      <c r="F9" s="22">
        <v>-2524680.6116014617</v>
      </c>
      <c r="G9" s="23">
        <v>0.1801233286812273</v>
      </c>
      <c r="H9" s="23">
        <v>-2.5247265193370165E-2</v>
      </c>
      <c r="I9" s="22">
        <v>-2524680.6116014617</v>
      </c>
      <c r="J9" s="22">
        <v>-2058206.7772049634</v>
      </c>
      <c r="K9" s="24">
        <v>-4.6649999999999999E-3</v>
      </c>
      <c r="L9" s="22">
        <v>-466492</v>
      </c>
      <c r="M9" s="24">
        <f t="shared" si="0"/>
        <v>-2.5247265193370162E-2</v>
      </c>
    </row>
    <row r="10" spans="1:31" ht="17.850000000000001" customHeight="1" x14ac:dyDescent="0.25">
      <c r="A10" s="18">
        <v>210008</v>
      </c>
      <c r="B10" s="18" t="s">
        <v>11</v>
      </c>
      <c r="C10" s="25">
        <v>502208026.60543424</v>
      </c>
      <c r="D10" s="20">
        <v>5.2499999999999998E-2</v>
      </c>
      <c r="E10" s="21">
        <v>-7.2948895027624304E-3</v>
      </c>
      <c r="F10" s="22">
        <v>-3663552.0614870177</v>
      </c>
      <c r="G10" s="23">
        <v>0.24459207803615776</v>
      </c>
      <c r="H10" s="23">
        <v>-7.2948895027624304E-3</v>
      </c>
      <c r="I10" s="22">
        <v>-3663552.0614870177</v>
      </c>
      <c r="J10" s="22">
        <v>-3375723.8924245778</v>
      </c>
      <c r="K10" s="24">
        <v>-5.7300000000000005E-4</v>
      </c>
      <c r="L10" s="22">
        <v>-287765</v>
      </c>
      <c r="M10" s="24">
        <f t="shared" si="0"/>
        <v>-7.2948895027624304E-3</v>
      </c>
    </row>
    <row r="11" spans="1:31" ht="17.850000000000001" customHeight="1" x14ac:dyDescent="0.25">
      <c r="A11" s="18">
        <v>210009</v>
      </c>
      <c r="B11" s="18" t="s">
        <v>12</v>
      </c>
      <c r="C11" s="25">
        <v>2229450835.1653261</v>
      </c>
      <c r="D11" s="20">
        <v>8.6099999999999996E-2</v>
      </c>
      <c r="E11" s="21">
        <v>-1.1963618784530386E-2</v>
      </c>
      <c r="F11" s="22">
        <v>-26672299.890770853</v>
      </c>
      <c r="G11" s="23">
        <v>0.23440859608980114</v>
      </c>
      <c r="H11" s="23">
        <v>-1.1963618784530386E-2</v>
      </c>
      <c r="I11" s="22">
        <v>-26672299.890770853</v>
      </c>
      <c r="J11" s="22">
        <v>-23369402.16890467</v>
      </c>
      <c r="K11" s="24">
        <v>-1.4809999999999999E-3</v>
      </c>
      <c r="L11" s="22">
        <v>-3301817</v>
      </c>
      <c r="M11" s="24">
        <f t="shared" si="0"/>
        <v>-1.1963618784530386E-2</v>
      </c>
    </row>
    <row r="12" spans="1:31" ht="17.850000000000001" customHeight="1" x14ac:dyDescent="0.25">
      <c r="A12" s="18">
        <v>210010</v>
      </c>
      <c r="B12" s="18" t="s">
        <v>13</v>
      </c>
      <c r="C12" s="25">
        <v>48094356.639089793</v>
      </c>
      <c r="D12" s="20">
        <v>0.1971</v>
      </c>
      <c r="E12" s="21">
        <v>-2.7387099447513812E-2</v>
      </c>
      <c r="F12" s="22">
        <v>-1317164.9281389483</v>
      </c>
      <c r="G12" s="23">
        <v>0.25452045898973108</v>
      </c>
      <c r="H12" s="23">
        <v>-1.5089999999999999E-2</v>
      </c>
      <c r="I12" s="22">
        <v>-725743.84168386494</v>
      </c>
      <c r="J12" s="22">
        <v>-1202306.9001871459</v>
      </c>
      <c r="K12" s="24">
        <v>9.9089999999999994E-3</v>
      </c>
      <c r="L12" s="22">
        <v>476567</v>
      </c>
      <c r="M12" s="24">
        <f t="shared" si="0"/>
        <v>-1.5089999999999999E-2</v>
      </c>
    </row>
    <row r="13" spans="1:31" ht="17.850000000000001" customHeight="1" x14ac:dyDescent="0.25">
      <c r="A13" s="18">
        <v>210011</v>
      </c>
      <c r="B13" s="18" t="s">
        <v>14</v>
      </c>
      <c r="C13" s="25">
        <v>416466585.77068943</v>
      </c>
      <c r="D13" s="20">
        <v>0.13950000000000001</v>
      </c>
      <c r="E13" s="21">
        <v>-1.9383563535911603E-2</v>
      </c>
      <c r="F13" s="22">
        <v>-8072606.5258703372</v>
      </c>
      <c r="G13" s="23">
        <v>0.23429277389044456</v>
      </c>
      <c r="H13" s="23">
        <v>-1.9383563535911603E-2</v>
      </c>
      <c r="I13" s="22">
        <v>-8072606.5258703372</v>
      </c>
      <c r="J13" s="22">
        <v>-6807387.3354553608</v>
      </c>
      <c r="K13" s="24">
        <v>-3.0379999999999999E-3</v>
      </c>
      <c r="L13" s="22">
        <v>-1265225</v>
      </c>
      <c r="M13" s="24">
        <f t="shared" si="0"/>
        <v>-1.9383563535911603E-2</v>
      </c>
    </row>
    <row r="14" spans="1:31" ht="17.850000000000001" customHeight="1" x14ac:dyDescent="0.25">
      <c r="A14" s="18">
        <v>210012</v>
      </c>
      <c r="B14" s="18" t="s">
        <v>15</v>
      </c>
      <c r="C14" s="25">
        <v>709153889.58606744</v>
      </c>
      <c r="D14" s="20">
        <v>9.2600000000000002E-2</v>
      </c>
      <c r="E14" s="21">
        <v>-1.2866795580110496E-2</v>
      </c>
      <c r="F14" s="22">
        <v>-9124538.1321441792</v>
      </c>
      <c r="G14" s="23">
        <v>0.24007751817488948</v>
      </c>
      <c r="H14" s="23">
        <v>-1.2866795580110496E-2</v>
      </c>
      <c r="I14" s="22">
        <v>-9124538.1321441792</v>
      </c>
      <c r="J14" s="22">
        <v>-7716248.8521269532</v>
      </c>
      <c r="K14" s="24">
        <v>-1.9859999999999999E-3</v>
      </c>
      <c r="L14" s="22">
        <v>-1408380</v>
      </c>
      <c r="M14" s="24">
        <f t="shared" si="0"/>
        <v>-1.2866795580110496E-2</v>
      </c>
    </row>
    <row r="15" spans="1:31" ht="17.850000000000001" customHeight="1" x14ac:dyDescent="0.25">
      <c r="A15" s="18">
        <v>210013</v>
      </c>
      <c r="B15" s="18" t="s">
        <v>16</v>
      </c>
      <c r="C15" s="25">
        <v>114232762.97600678</v>
      </c>
      <c r="D15" s="20">
        <v>0.1888</v>
      </c>
      <c r="E15" s="21">
        <v>-2.623381215469613E-2</v>
      </c>
      <c r="F15" s="22">
        <v>-2996760.8458244884</v>
      </c>
      <c r="G15" s="23">
        <v>0.5997253317737401</v>
      </c>
      <c r="H15" s="23">
        <v>-1.5089999999999999E-2</v>
      </c>
      <c r="I15" s="22">
        <v>-1723772.3933079422</v>
      </c>
      <c r="J15" s="22">
        <v>-1584297.7381268693</v>
      </c>
      <c r="K15" s="24">
        <v>-1.2210000000000001E-3</v>
      </c>
      <c r="L15" s="22">
        <v>-139478</v>
      </c>
      <c r="M15" s="24">
        <f t="shared" si="0"/>
        <v>-1.5089999999999999E-2</v>
      </c>
    </row>
    <row r="16" spans="1:31" ht="17.850000000000001" customHeight="1" x14ac:dyDescent="0.25">
      <c r="A16" s="18">
        <v>210015</v>
      </c>
      <c r="B16" s="18" t="s">
        <v>17</v>
      </c>
      <c r="C16" s="25">
        <v>492402641.10535282</v>
      </c>
      <c r="D16" s="20">
        <v>0.1502</v>
      </c>
      <c r="E16" s="21">
        <v>-2.0870331491712708E-2</v>
      </c>
      <c r="F16" s="22">
        <v>-10276606.347263556</v>
      </c>
      <c r="G16" s="23">
        <v>0.26747387011928803</v>
      </c>
      <c r="H16" s="23">
        <v>-1.5089999999999999E-2</v>
      </c>
      <c r="I16" s="22">
        <v>-7430355.8542797733</v>
      </c>
      <c r="J16" s="22">
        <v>-6318375.7182200011</v>
      </c>
      <c r="K16" s="24">
        <v>-2.258E-3</v>
      </c>
      <c r="L16" s="22">
        <v>-1111845</v>
      </c>
      <c r="M16" s="24">
        <f t="shared" si="0"/>
        <v>-1.5089999999999999E-2</v>
      </c>
    </row>
    <row r="17" spans="1:13" ht="17.850000000000001" customHeight="1" x14ac:dyDescent="0.25">
      <c r="A17" s="18">
        <v>210016</v>
      </c>
      <c r="B17" s="18" t="s">
        <v>18</v>
      </c>
      <c r="C17" s="25">
        <v>258319310.34354857</v>
      </c>
      <c r="D17" s="20">
        <v>0.1242</v>
      </c>
      <c r="E17" s="21">
        <v>-1.7257624309392264E-2</v>
      </c>
      <c r="F17" s="22">
        <v>-4457977.6097702682</v>
      </c>
      <c r="G17" s="23">
        <v>0.30467071834925741</v>
      </c>
      <c r="H17" s="23">
        <v>-1.5089999999999999E-2</v>
      </c>
      <c r="I17" s="22">
        <v>-3898038.3930841475</v>
      </c>
      <c r="J17" s="22">
        <v>-3278301.2423102767</v>
      </c>
      <c r="K17" s="24">
        <v>-2.3990000000000001E-3</v>
      </c>
      <c r="L17" s="22">
        <v>-619708</v>
      </c>
      <c r="M17" s="24">
        <f t="shared" si="0"/>
        <v>-1.5089999999999999E-2</v>
      </c>
    </row>
    <row r="18" spans="1:13" ht="17.850000000000001" customHeight="1" x14ac:dyDescent="0.25">
      <c r="A18" s="18">
        <v>210017</v>
      </c>
      <c r="B18" s="18" t="s">
        <v>19</v>
      </c>
      <c r="C18" s="25">
        <v>53507634.245051563</v>
      </c>
      <c r="D18" s="20">
        <v>8.1500000000000003E-2</v>
      </c>
      <c r="E18" s="21">
        <v>-1.1324447513812154E-2</v>
      </c>
      <c r="F18" s="22">
        <v>-605944.39559634426</v>
      </c>
      <c r="G18" s="23">
        <v>0.15878475344993692</v>
      </c>
      <c r="H18" s="23">
        <v>-1.1324447513812154E-2</v>
      </c>
      <c r="I18" s="22">
        <v>-605944.39559634426</v>
      </c>
      <c r="J18" s="22">
        <v>-484974.20923428884</v>
      </c>
      <c r="K18" s="24">
        <v>-2.261E-3</v>
      </c>
      <c r="L18" s="22">
        <v>-120981</v>
      </c>
      <c r="M18" s="24">
        <f t="shared" si="0"/>
        <v>-1.1324447513812154E-2</v>
      </c>
    </row>
    <row r="19" spans="1:13" ht="17.850000000000001" customHeight="1" x14ac:dyDescent="0.25">
      <c r="A19" s="18">
        <v>210018</v>
      </c>
      <c r="B19" s="18" t="s">
        <v>20</v>
      </c>
      <c r="C19" s="25">
        <v>169927186.4268879</v>
      </c>
      <c r="D19" s="20">
        <v>0.1191</v>
      </c>
      <c r="E19" s="21">
        <v>-1.6548977900552486E-2</v>
      </c>
      <c r="F19" s="22">
        <v>-2812121.2528816303</v>
      </c>
      <c r="G19" s="23">
        <v>0.15256282452936382</v>
      </c>
      <c r="H19" s="23">
        <v>-1.6548977900552486E-2</v>
      </c>
      <c r="I19" s="22">
        <v>-2812121.2528816303</v>
      </c>
      <c r="J19" s="22">
        <v>-2351778.5392544959</v>
      </c>
      <c r="K19" s="24">
        <v>-2.709E-3</v>
      </c>
      <c r="L19" s="22">
        <v>-460333</v>
      </c>
      <c r="M19" s="24">
        <f t="shared" si="0"/>
        <v>-1.6548977900552486E-2</v>
      </c>
    </row>
    <row r="20" spans="1:13" ht="17.850000000000001" customHeight="1" x14ac:dyDescent="0.25">
      <c r="A20" s="18">
        <v>210019</v>
      </c>
      <c r="B20" s="18" t="s">
        <v>21</v>
      </c>
      <c r="C20" s="25">
        <v>419622018.07330406</v>
      </c>
      <c r="D20" s="20">
        <v>0.11650000000000001</v>
      </c>
      <c r="E20" s="21">
        <v>-1.6187707182320443E-2</v>
      </c>
      <c r="F20" s="22">
        <v>-6792718.3558250228</v>
      </c>
      <c r="G20" s="23">
        <v>0.18007738358076714</v>
      </c>
      <c r="H20" s="23">
        <v>-1.6187707182320443E-2</v>
      </c>
      <c r="I20" s="22">
        <v>-6792718.3558250228</v>
      </c>
      <c r="J20" s="22">
        <v>-5584915.5067531429</v>
      </c>
      <c r="K20" s="24">
        <v>-2.8779999999999999E-3</v>
      </c>
      <c r="L20" s="22">
        <v>-1207672</v>
      </c>
      <c r="M20" s="24">
        <f t="shared" si="0"/>
        <v>-1.6187707182320443E-2</v>
      </c>
    </row>
    <row r="21" spans="1:13" ht="17.850000000000001" customHeight="1" x14ac:dyDescent="0.25">
      <c r="A21" s="18">
        <v>210022</v>
      </c>
      <c r="B21" s="18" t="s">
        <v>22</v>
      </c>
      <c r="C21" s="25">
        <v>296104139.9732101</v>
      </c>
      <c r="D21" s="20">
        <v>0.109</v>
      </c>
      <c r="E21" s="21">
        <v>-1.5145580110497237E-2</v>
      </c>
      <c r="F21" s="22">
        <v>-4484668.9730141405</v>
      </c>
      <c r="G21" s="23">
        <v>8.4666429777591937E-2</v>
      </c>
      <c r="H21" s="23">
        <v>-1.5145580110497237E-2</v>
      </c>
      <c r="I21" s="22">
        <v>-4484668.9730141405</v>
      </c>
      <c r="J21" s="22">
        <v>-3310346.1228843126</v>
      </c>
      <c r="K21" s="24">
        <v>-3.9659999999999999E-3</v>
      </c>
      <c r="L21" s="22">
        <v>-1174349</v>
      </c>
      <c r="M21" s="24">
        <f t="shared" si="0"/>
        <v>-1.5145580110497237E-2</v>
      </c>
    </row>
    <row r="22" spans="1:13" ht="17.850000000000001" customHeight="1" x14ac:dyDescent="0.25">
      <c r="A22" s="18">
        <v>210023</v>
      </c>
      <c r="B22" s="18" t="s">
        <v>23</v>
      </c>
      <c r="C22" s="25">
        <v>575908245.48075807</v>
      </c>
      <c r="D22" s="20">
        <v>8.5999999999999993E-2</v>
      </c>
      <c r="E22" s="21">
        <v>-1.1949723756906077E-2</v>
      </c>
      <c r="F22" s="22">
        <v>-6881944.4428195115</v>
      </c>
      <c r="G22" s="23">
        <v>0.11898177767019182</v>
      </c>
      <c r="H22" s="23">
        <v>-1.1949723756906077E-2</v>
      </c>
      <c r="I22" s="22">
        <v>-6881944.4428195115</v>
      </c>
      <c r="J22" s="22">
        <v>-5776773.9108108953</v>
      </c>
      <c r="K22" s="24">
        <v>-1.9189999999999999E-3</v>
      </c>
      <c r="L22" s="22">
        <v>-1105168</v>
      </c>
      <c r="M22" s="24">
        <f t="shared" si="0"/>
        <v>-1.1949723756906077E-2</v>
      </c>
    </row>
    <row r="23" spans="1:13" ht="17.850000000000001" customHeight="1" x14ac:dyDescent="0.25">
      <c r="A23" s="18">
        <v>210024</v>
      </c>
      <c r="B23" s="18" t="s">
        <v>24</v>
      </c>
      <c r="C23" s="25">
        <v>414710551.96141511</v>
      </c>
      <c r="D23" s="20">
        <v>9.9900000000000003E-2</v>
      </c>
      <c r="E23" s="21">
        <v>-1.3881132596685082E-2</v>
      </c>
      <c r="F23" s="22">
        <v>-5756652.1610208619</v>
      </c>
      <c r="G23" s="23">
        <v>0.18792885928076192</v>
      </c>
      <c r="H23" s="23">
        <v>-1.3881132596685082E-2</v>
      </c>
      <c r="I23" s="22">
        <v>-5756652.1610208619</v>
      </c>
      <c r="J23" s="22">
        <v>-5370044.3717722688</v>
      </c>
      <c r="K23" s="24">
        <v>-9.3199999999999999E-4</v>
      </c>
      <c r="L23" s="22">
        <v>-386510</v>
      </c>
      <c r="M23" s="24">
        <f t="shared" si="0"/>
        <v>-1.3881132596685082E-2</v>
      </c>
    </row>
    <row r="24" spans="1:13" ht="17.850000000000001" customHeight="1" x14ac:dyDescent="0.25">
      <c r="A24" s="18">
        <v>210027</v>
      </c>
      <c r="B24" s="18" t="s">
        <v>25</v>
      </c>
      <c r="C24" s="25">
        <v>316661093.46698833</v>
      </c>
      <c r="D24" s="20">
        <v>0.1071</v>
      </c>
      <c r="E24" s="21">
        <v>-1.4881574585635359E-2</v>
      </c>
      <c r="F24" s="22">
        <v>-4712415.6807978367</v>
      </c>
      <c r="G24" s="23">
        <v>0.14370693442897625</v>
      </c>
      <c r="H24" s="23">
        <v>-1.4881574585635359E-2</v>
      </c>
      <c r="I24" s="22">
        <v>-4712415.6807978367</v>
      </c>
      <c r="J24" s="22">
        <v>-3839345.4674106794</v>
      </c>
      <c r="K24" s="24">
        <v>-2.7569999999999999E-3</v>
      </c>
      <c r="L24" s="22">
        <v>-873035</v>
      </c>
      <c r="M24" s="24">
        <f t="shared" si="0"/>
        <v>-1.4881574585635359E-2</v>
      </c>
    </row>
    <row r="25" spans="1:13" ht="17.850000000000001" customHeight="1" x14ac:dyDescent="0.25">
      <c r="A25" s="18">
        <v>210028</v>
      </c>
      <c r="B25" s="18" t="s">
        <v>26</v>
      </c>
      <c r="C25" s="25">
        <v>172574583.12305424</v>
      </c>
      <c r="D25" s="20">
        <v>0.11409999999999999</v>
      </c>
      <c r="E25" s="21">
        <v>-1.5854226519337013E-2</v>
      </c>
      <c r="F25" s="22">
        <v>-2736036.5323130563</v>
      </c>
      <c r="G25" s="23">
        <v>0.19466216581256487</v>
      </c>
      <c r="H25" s="23">
        <v>-1.5854226519337013E-2</v>
      </c>
      <c r="I25" s="22">
        <v>-2736036.5323130563</v>
      </c>
      <c r="J25" s="22">
        <v>-2134756.7992353942</v>
      </c>
      <c r="K25" s="24">
        <v>-3.4840000000000001E-3</v>
      </c>
      <c r="L25" s="22">
        <v>-601250</v>
      </c>
      <c r="M25" s="24">
        <f t="shared" si="0"/>
        <v>-1.5854226519337013E-2</v>
      </c>
    </row>
    <row r="26" spans="1:13" ht="17.850000000000001" customHeight="1" x14ac:dyDescent="0.25">
      <c r="A26" s="18">
        <v>210029</v>
      </c>
      <c r="B26" s="18" t="s">
        <v>27</v>
      </c>
      <c r="C26" s="25">
        <v>620440468.66345155</v>
      </c>
      <c r="D26" s="20">
        <v>0.12379999999999999</v>
      </c>
      <c r="E26" s="21">
        <v>-1.7202044198895025E-2</v>
      </c>
      <c r="F26" s="22">
        <v>-10672844.364731837</v>
      </c>
      <c r="G26" s="23">
        <v>0.29091001440476127</v>
      </c>
      <c r="H26" s="23">
        <v>-1.5089999999999999E-2</v>
      </c>
      <c r="I26" s="22">
        <v>-9362446.6721314844</v>
      </c>
      <c r="J26" s="22">
        <v>-7898881.2546000015</v>
      </c>
      <c r="K26" s="24">
        <v>-2.359E-3</v>
      </c>
      <c r="L26" s="22">
        <v>-1463619</v>
      </c>
      <c r="M26" s="24">
        <f t="shared" si="0"/>
        <v>-1.5090000000000001E-2</v>
      </c>
    </row>
    <row r="27" spans="1:13" ht="17.850000000000001" customHeight="1" x14ac:dyDescent="0.25">
      <c r="A27" s="18">
        <v>210030</v>
      </c>
      <c r="B27" s="18" t="s">
        <v>28</v>
      </c>
      <c r="C27" s="25">
        <v>54289889.476789556</v>
      </c>
      <c r="D27" s="20">
        <v>0.14810000000000001</v>
      </c>
      <c r="E27" s="21">
        <v>-2.0578535911602209E-2</v>
      </c>
      <c r="F27" s="22">
        <v>-1117206.4402350287</v>
      </c>
      <c r="G27" s="23">
        <v>0.12332440091742483</v>
      </c>
      <c r="H27" s="23">
        <v>-2.0578535911602209E-2</v>
      </c>
      <c r="I27" s="22">
        <v>-1117206.4402350287</v>
      </c>
      <c r="J27" s="22">
        <v>-847354.49224171252</v>
      </c>
      <c r="K27" s="24">
        <v>-4.9709999999999997E-3</v>
      </c>
      <c r="L27" s="22">
        <v>-269875</v>
      </c>
      <c r="M27" s="24">
        <f t="shared" si="0"/>
        <v>-2.0578535911602209E-2</v>
      </c>
    </row>
    <row r="28" spans="1:13" ht="17.850000000000001" customHeight="1" x14ac:dyDescent="0.25">
      <c r="A28" s="18">
        <v>210032</v>
      </c>
      <c r="B28" s="18" t="s">
        <v>29</v>
      </c>
      <c r="C28" s="25">
        <v>156358285.34786147</v>
      </c>
      <c r="D28" s="20">
        <v>0.12609999999999999</v>
      </c>
      <c r="E28" s="21">
        <v>-1.7521629834254142E-2</v>
      </c>
      <c r="F28" s="22">
        <v>-2739651.9973839116</v>
      </c>
      <c r="G28" s="23">
        <v>0.26427855515882831</v>
      </c>
      <c r="H28" s="23">
        <v>-1.5089999999999999E-2</v>
      </c>
      <c r="I28" s="22">
        <v>-2359446.5258992296</v>
      </c>
      <c r="J28" s="22">
        <v>-1987435.1255828682</v>
      </c>
      <c r="K28" s="24">
        <v>-2.379E-3</v>
      </c>
      <c r="L28" s="22">
        <v>-371976</v>
      </c>
      <c r="M28" s="24">
        <f t="shared" si="0"/>
        <v>-1.5089999999999999E-2</v>
      </c>
    </row>
    <row r="29" spans="1:13" ht="17.850000000000001" customHeight="1" x14ac:dyDescent="0.25">
      <c r="A29" s="18">
        <v>210033</v>
      </c>
      <c r="B29" s="18" t="s">
        <v>30</v>
      </c>
      <c r="C29" s="25">
        <v>223662684.12126514</v>
      </c>
      <c r="D29" s="20">
        <v>0.13969999999999999</v>
      </c>
      <c r="E29" s="21">
        <v>-1.9411353591160221E-2</v>
      </c>
      <c r="F29" s="22">
        <v>-4341595.4466258539</v>
      </c>
      <c r="G29" s="23">
        <v>0.13668174278253953</v>
      </c>
      <c r="H29" s="23">
        <v>-1.9411353591160221E-2</v>
      </c>
      <c r="I29" s="22">
        <v>-4341595.4466258539</v>
      </c>
      <c r="J29" s="22">
        <v>-3958119.5388069581</v>
      </c>
      <c r="K29" s="24">
        <v>-1.7149999999999999E-3</v>
      </c>
      <c r="L29" s="22">
        <v>-383582</v>
      </c>
      <c r="M29" s="24">
        <f t="shared" si="0"/>
        <v>-1.9411353591160221E-2</v>
      </c>
    </row>
    <row r="30" spans="1:13" ht="17.850000000000001" customHeight="1" x14ac:dyDescent="0.25">
      <c r="A30" s="18">
        <v>210034</v>
      </c>
      <c r="B30" s="18" t="s">
        <v>31</v>
      </c>
      <c r="C30" s="25">
        <v>190469978.92774805</v>
      </c>
      <c r="D30" s="20">
        <v>0.14030000000000001</v>
      </c>
      <c r="E30" s="21">
        <v>-1.9494723756906078E-2</v>
      </c>
      <c r="F30" s="22">
        <v>-3713159.6231801701</v>
      </c>
      <c r="G30" s="23">
        <v>0.32386274396254255</v>
      </c>
      <c r="H30" s="23">
        <v>-1.5089999999999999E-2</v>
      </c>
      <c r="I30" s="22">
        <v>-2874191.9820197178</v>
      </c>
      <c r="J30" s="22">
        <v>-2461177.4021400004</v>
      </c>
      <c r="K30" s="24">
        <v>-2.1679999999999998E-3</v>
      </c>
      <c r="L30" s="22">
        <v>-412939</v>
      </c>
      <c r="M30" s="24">
        <f t="shared" si="0"/>
        <v>-1.5089999999999998E-2</v>
      </c>
    </row>
    <row r="31" spans="1:13" ht="17.850000000000001" customHeight="1" x14ac:dyDescent="0.25">
      <c r="A31" s="18">
        <v>210035</v>
      </c>
      <c r="B31" s="18" t="s">
        <v>32</v>
      </c>
      <c r="C31" s="25">
        <v>143723289.00523552</v>
      </c>
      <c r="D31" s="20">
        <v>0.1404</v>
      </c>
      <c r="E31" s="21">
        <v>-1.9508618784530387E-2</v>
      </c>
      <c r="F31" s="22">
        <v>-2803842.8556620274</v>
      </c>
      <c r="G31" s="23">
        <v>0.17945516609231005</v>
      </c>
      <c r="H31" s="23">
        <v>-1.9508618784530387E-2</v>
      </c>
      <c r="I31" s="22">
        <v>-2803842.8556620274</v>
      </c>
      <c r="J31" s="22">
        <v>-2386640.3404881819</v>
      </c>
      <c r="K31" s="24">
        <v>-2.9030000000000002E-3</v>
      </c>
      <c r="L31" s="22">
        <v>-417229</v>
      </c>
      <c r="M31" s="24">
        <f t="shared" si="0"/>
        <v>-1.9508618784530387E-2</v>
      </c>
    </row>
    <row r="32" spans="1:13" ht="17.850000000000001" customHeight="1" x14ac:dyDescent="0.25">
      <c r="A32" s="18">
        <v>210037</v>
      </c>
      <c r="B32" s="18" t="s">
        <v>33</v>
      </c>
      <c r="C32" s="25">
        <v>195481707.33592737</v>
      </c>
      <c r="D32" s="20">
        <v>0.114</v>
      </c>
      <c r="E32" s="21">
        <v>-1.5840331491712708E-2</v>
      </c>
      <c r="F32" s="22">
        <v>-3096495.0447670575</v>
      </c>
      <c r="G32" s="23">
        <v>0.17245873435127057</v>
      </c>
      <c r="H32" s="23">
        <v>-1.5840331491712708E-2</v>
      </c>
      <c r="I32" s="22">
        <v>-3096495.0447670575</v>
      </c>
      <c r="J32" s="22">
        <v>-2642855.5380953825</v>
      </c>
      <c r="K32" s="24">
        <v>-2.3210000000000001E-3</v>
      </c>
      <c r="L32" s="22">
        <v>-453713</v>
      </c>
      <c r="M32" s="24">
        <f t="shared" si="0"/>
        <v>-1.5840331491712708E-2</v>
      </c>
    </row>
    <row r="33" spans="1:24" ht="17.850000000000001" customHeight="1" x14ac:dyDescent="0.25">
      <c r="A33" s="18">
        <v>210038</v>
      </c>
      <c r="B33" s="18" t="s">
        <v>34</v>
      </c>
      <c r="C33" s="25">
        <v>228124869.21804473</v>
      </c>
      <c r="D33" s="20">
        <v>0.15040000000000001</v>
      </c>
      <c r="E33" s="21">
        <v>-2.0898121546961326E-2</v>
      </c>
      <c r="F33" s="22">
        <v>-4767381.2448033551</v>
      </c>
      <c r="G33" s="23">
        <v>0.42150373875533775</v>
      </c>
      <c r="H33" s="23">
        <v>-1.5089999999999999E-2</v>
      </c>
      <c r="I33" s="22">
        <v>-3442404.2765002949</v>
      </c>
      <c r="J33" s="22">
        <v>-2895546.1371642328</v>
      </c>
      <c r="K33" s="24">
        <v>-2.3969999999999998E-3</v>
      </c>
      <c r="L33" s="22">
        <v>-546815</v>
      </c>
      <c r="M33" s="24">
        <f t="shared" si="0"/>
        <v>-1.5089999999999999E-2</v>
      </c>
    </row>
    <row r="34" spans="1:24" ht="17.850000000000001" customHeight="1" x14ac:dyDescent="0.25">
      <c r="A34" s="18">
        <v>210039</v>
      </c>
      <c r="B34" s="18" t="s">
        <v>35</v>
      </c>
      <c r="C34" s="25">
        <v>141821982.83853084</v>
      </c>
      <c r="D34" s="20">
        <v>0.1139</v>
      </c>
      <c r="E34" s="21">
        <v>-1.5826436464088399E-2</v>
      </c>
      <c r="F34" s="22">
        <v>-2244536.6006050436</v>
      </c>
      <c r="G34" s="23">
        <v>0.16250723104476514</v>
      </c>
      <c r="H34" s="23">
        <v>-1.5826436464088399E-2</v>
      </c>
      <c r="I34" s="22">
        <v>-2244536.6006050436</v>
      </c>
      <c r="J34" s="22">
        <v>-1865860.1568046645</v>
      </c>
      <c r="K34" s="24">
        <v>-2.6700000000000001E-3</v>
      </c>
      <c r="L34" s="22">
        <v>-378665</v>
      </c>
      <c r="M34" s="24">
        <f t="shared" si="0"/>
        <v>-1.5826436464088399E-2</v>
      </c>
    </row>
    <row r="35" spans="1:24" s="7" customFormat="1" ht="17.850000000000001" customHeight="1" x14ac:dyDescent="0.25">
      <c r="A35" s="18">
        <v>210040</v>
      </c>
      <c r="B35" s="18" t="s">
        <v>36</v>
      </c>
      <c r="C35" s="25">
        <v>248058563.70547232</v>
      </c>
      <c r="D35" s="20">
        <v>0.1623</v>
      </c>
      <c r="E35" s="21">
        <v>-2.2551629834254142E-2</v>
      </c>
      <c r="F35" s="22">
        <v>-5594124.9059025608</v>
      </c>
      <c r="G35" s="23">
        <v>0.21222640656172975</v>
      </c>
      <c r="H35" s="23">
        <v>-2.2551629834254142E-2</v>
      </c>
      <c r="I35" s="22">
        <v>-5594124.9059025608</v>
      </c>
      <c r="J35" s="22">
        <v>-4615117.2421786636</v>
      </c>
      <c r="K35" s="24">
        <v>-3.947E-3</v>
      </c>
      <c r="L35" s="22">
        <v>-979087</v>
      </c>
      <c r="M35" s="24">
        <f t="shared" si="0"/>
        <v>-2.2551629834254142E-2</v>
      </c>
      <c r="N35"/>
      <c r="O35"/>
      <c r="P35"/>
      <c r="Q35"/>
      <c r="R35"/>
      <c r="S35"/>
      <c r="T35"/>
      <c r="U35"/>
      <c r="V35"/>
      <c r="W35"/>
      <c r="X35"/>
    </row>
    <row r="36" spans="1:24" s="7" customFormat="1" ht="17.850000000000001" customHeight="1" x14ac:dyDescent="0.25">
      <c r="A36" s="18">
        <v>210043</v>
      </c>
      <c r="B36" s="18" t="s">
        <v>37</v>
      </c>
      <c r="C36" s="25">
        <v>398733080.05136144</v>
      </c>
      <c r="D36" s="20">
        <v>0.14630000000000001</v>
      </c>
      <c r="E36" s="21">
        <v>-2.032842541436464E-2</v>
      </c>
      <c r="F36" s="22">
        <v>-8105615.6780639868</v>
      </c>
      <c r="G36" s="23">
        <v>0.17497640899829275</v>
      </c>
      <c r="H36" s="23">
        <v>-2.032842541436464E-2</v>
      </c>
      <c r="I36" s="22">
        <v>-8105615.6780639868</v>
      </c>
      <c r="J36" s="22">
        <v>-7057541.0593273826</v>
      </c>
      <c r="K36" s="24">
        <v>-2.6289999999999998E-3</v>
      </c>
      <c r="L36" s="22">
        <v>-1048269</v>
      </c>
      <c r="M36" s="24">
        <f t="shared" si="0"/>
        <v>-2.032842541436464E-2</v>
      </c>
      <c r="N36"/>
      <c r="O36"/>
      <c r="P36"/>
      <c r="Q36"/>
      <c r="R36"/>
      <c r="S36"/>
      <c r="T36"/>
      <c r="U36"/>
      <c r="V36"/>
      <c r="W36"/>
      <c r="X36"/>
    </row>
    <row r="37" spans="1:24" s="7" customFormat="1" ht="17.850000000000001" customHeight="1" x14ac:dyDescent="0.25">
      <c r="A37" s="18">
        <v>210044</v>
      </c>
      <c r="B37" s="18" t="s">
        <v>38</v>
      </c>
      <c r="C37" s="25">
        <v>435420575.16373044</v>
      </c>
      <c r="D37" s="20">
        <v>8.7800000000000003E-2</v>
      </c>
      <c r="E37" s="21">
        <v>-1.2199834254143647E-2</v>
      </c>
      <c r="F37" s="22">
        <v>-5312058.8478414072</v>
      </c>
      <c r="G37" s="23">
        <v>0.10338047897472989</v>
      </c>
      <c r="H37" s="23">
        <v>-1.2199834254143647E-2</v>
      </c>
      <c r="I37" s="22">
        <v>-5312058.8478414072</v>
      </c>
      <c r="J37" s="22">
        <v>-4050196.4613760863</v>
      </c>
      <c r="K37" s="24">
        <v>-2.898E-3</v>
      </c>
      <c r="L37" s="22">
        <v>-1261849</v>
      </c>
      <c r="M37" s="24">
        <f t="shared" si="0"/>
        <v>-1.2199834254143647E-2</v>
      </c>
      <c r="N37"/>
      <c r="O37"/>
      <c r="P37"/>
      <c r="Q37"/>
      <c r="R37"/>
      <c r="S37"/>
      <c r="T37"/>
      <c r="U37"/>
      <c r="V37"/>
      <c r="W37"/>
      <c r="X37"/>
    </row>
    <row r="38" spans="1:24" s="7" customFormat="1" ht="17.850000000000001" customHeight="1" x14ac:dyDescent="0.25">
      <c r="A38" s="18">
        <v>210045</v>
      </c>
      <c r="B38" s="18" t="s">
        <v>39</v>
      </c>
      <c r="C38" s="25">
        <v>15530983.951463172</v>
      </c>
      <c r="D38" s="20">
        <v>9.6500000000000002E-2</v>
      </c>
      <c r="E38" s="21">
        <v>-1.3408701657458564E-2</v>
      </c>
      <c r="F38" s="22">
        <v>-208250.33025194658</v>
      </c>
      <c r="G38" s="23">
        <v>0.14526148717854589</v>
      </c>
      <c r="H38" s="23">
        <v>-1.3408701657458564E-2</v>
      </c>
      <c r="I38" s="22">
        <v>-208250.33025194658</v>
      </c>
      <c r="J38" s="22">
        <v>-121591.6933843695</v>
      </c>
      <c r="K38" s="24">
        <v>-5.5799999999999999E-3</v>
      </c>
      <c r="L38" s="22">
        <v>-86663</v>
      </c>
      <c r="M38" s="24">
        <f t="shared" si="0"/>
        <v>-1.3408701657458564E-2</v>
      </c>
      <c r="N38"/>
      <c r="O38"/>
      <c r="P38"/>
      <c r="Q38"/>
      <c r="R38"/>
      <c r="S38"/>
      <c r="T38"/>
      <c r="U38"/>
      <c r="V38"/>
      <c r="W38"/>
      <c r="X38"/>
    </row>
    <row r="39" spans="1:24" s="7" customFormat="1" ht="17.850000000000001" customHeight="1" x14ac:dyDescent="0.25">
      <c r="A39" s="18">
        <v>210048</v>
      </c>
      <c r="B39" s="18" t="s">
        <v>40</v>
      </c>
      <c r="C39" s="25">
        <v>291104867.36417735</v>
      </c>
      <c r="D39" s="20">
        <v>0.1245</v>
      </c>
      <c r="E39" s="21">
        <v>-1.7299309392265191E-2</v>
      </c>
      <c r="F39" s="22">
        <v>-5035913.1661272263</v>
      </c>
      <c r="G39" s="23">
        <v>0.15499649855671738</v>
      </c>
      <c r="H39" s="23">
        <v>-1.7299309392265191E-2</v>
      </c>
      <c r="I39" s="22">
        <v>-5035913.1661272263</v>
      </c>
      <c r="J39" s="22">
        <v>-4020574.017080354</v>
      </c>
      <c r="K39" s="24">
        <v>-3.4880000000000002E-3</v>
      </c>
      <c r="L39" s="22">
        <v>-1015374</v>
      </c>
      <c r="M39" s="24">
        <f t="shared" si="0"/>
        <v>-1.7299309392265191E-2</v>
      </c>
      <c r="N39"/>
      <c r="O39"/>
      <c r="P39"/>
      <c r="Q39"/>
      <c r="R39"/>
      <c r="S39"/>
      <c r="T39"/>
      <c r="U39"/>
      <c r="V39"/>
      <c r="W39"/>
      <c r="X39"/>
    </row>
    <row r="40" spans="1:24" s="7" customFormat="1" ht="17.850000000000001" customHeight="1" x14ac:dyDescent="0.25">
      <c r="A40" s="18">
        <v>210049</v>
      </c>
      <c r="B40" s="18" t="s">
        <v>41</v>
      </c>
      <c r="C40" s="25">
        <v>325619299.75845551</v>
      </c>
      <c r="D40" s="20">
        <v>0.1085</v>
      </c>
      <c r="E40" s="21">
        <v>-1.507610497237569E-2</v>
      </c>
      <c r="F40" s="22">
        <v>-4909070.7441899413</v>
      </c>
      <c r="G40" s="23">
        <v>0.11394384088741014</v>
      </c>
      <c r="H40" s="23">
        <v>-1.507610497237569E-2</v>
      </c>
      <c r="I40" s="22">
        <v>-4909070.7441899413</v>
      </c>
      <c r="J40" s="22">
        <v>-4286878.9996652417</v>
      </c>
      <c r="K40" s="24">
        <v>-1.9109999999999999E-3</v>
      </c>
      <c r="L40" s="22">
        <v>-622258</v>
      </c>
      <c r="M40" s="24">
        <f t="shared" si="0"/>
        <v>-1.507610497237569E-2</v>
      </c>
      <c r="N40"/>
      <c r="O40"/>
      <c r="P40"/>
      <c r="Q40"/>
      <c r="R40"/>
      <c r="S40"/>
      <c r="T40"/>
      <c r="U40"/>
      <c r="V40"/>
      <c r="W40"/>
      <c r="X40"/>
    </row>
    <row r="41" spans="1:24" s="10" customFormat="1" ht="17.100000000000001" customHeight="1" x14ac:dyDescent="0.25">
      <c r="A41" s="18">
        <v>210051</v>
      </c>
      <c r="B41" s="18" t="s">
        <v>42</v>
      </c>
      <c r="C41" s="25">
        <v>226126371.44084978</v>
      </c>
      <c r="D41" s="20">
        <v>0.16889999999999999</v>
      </c>
      <c r="E41" s="21">
        <v>-2.3468701657458561E-2</v>
      </c>
      <c r="F41" s="22">
        <v>-5306892.3482289612</v>
      </c>
      <c r="G41" s="23">
        <v>0.18748402401145148</v>
      </c>
      <c r="H41" s="23">
        <v>-2.3468701657458561E-2</v>
      </c>
      <c r="I41" s="22">
        <v>-5306892.3482289612</v>
      </c>
      <c r="J41" s="22">
        <v>-4318086.1532896021</v>
      </c>
      <c r="K41" s="24">
        <v>-4.3730000000000002E-3</v>
      </c>
      <c r="L41" s="22">
        <v>-988851</v>
      </c>
      <c r="M41" s="24">
        <f t="shared" si="0"/>
        <v>-2.3468701657458561E-2</v>
      </c>
      <c r="N41"/>
      <c r="O41"/>
      <c r="P41"/>
      <c r="Q41"/>
      <c r="R41"/>
      <c r="S41"/>
      <c r="T41"/>
      <c r="U41"/>
      <c r="V41"/>
      <c r="W41"/>
      <c r="X41"/>
    </row>
    <row r="42" spans="1:24" s="10" customFormat="1" ht="14.85" customHeight="1" x14ac:dyDescent="0.25">
      <c r="A42" s="18">
        <v>210055</v>
      </c>
      <c r="B42" s="18" t="s">
        <v>43</v>
      </c>
      <c r="C42" s="25">
        <v>98343285.555873096</v>
      </c>
      <c r="D42" s="20">
        <v>0.14030000000000001</v>
      </c>
      <c r="E42" s="21">
        <v>-1.9494723756906078E-2</v>
      </c>
      <c r="F42" s="22">
        <v>-1917175.1852582777</v>
      </c>
      <c r="G42" s="23">
        <v>0.29369244228517782</v>
      </c>
      <c r="H42" s="23">
        <v>-1.5089999999999999E-2</v>
      </c>
      <c r="I42" s="22">
        <v>-1484000.1790381249</v>
      </c>
      <c r="J42" s="22">
        <v>-1310667.1729000001</v>
      </c>
      <c r="K42" s="24">
        <v>-1.763E-3</v>
      </c>
      <c r="L42" s="22">
        <v>-173379</v>
      </c>
      <c r="M42" s="24">
        <f t="shared" si="0"/>
        <v>-1.5089999999999998E-2</v>
      </c>
      <c r="N42"/>
      <c r="O42"/>
      <c r="P42"/>
      <c r="Q42"/>
      <c r="R42"/>
      <c r="S42"/>
      <c r="T42"/>
      <c r="U42"/>
      <c r="V42"/>
      <c r="W42"/>
      <c r="X42"/>
    </row>
    <row r="43" spans="1:24" s="7" customFormat="1" ht="15.75" x14ac:dyDescent="0.25">
      <c r="A43" s="18">
        <v>210056</v>
      </c>
      <c r="B43" s="18" t="s">
        <v>44</v>
      </c>
      <c r="C43" s="25">
        <v>284642444.60345876</v>
      </c>
      <c r="D43" s="20">
        <v>0.14779999999999999</v>
      </c>
      <c r="E43" s="21">
        <v>-2.0536850828729279E-2</v>
      </c>
      <c r="F43" s="22">
        <v>-5845659.4243460698</v>
      </c>
      <c r="G43" s="23">
        <v>0.20393336187509101</v>
      </c>
      <c r="H43" s="23">
        <v>-2.0536850828729279E-2</v>
      </c>
      <c r="I43" s="22">
        <v>-5845659.4243460698</v>
      </c>
      <c r="J43" s="22">
        <v>-5130445.0784162637</v>
      </c>
      <c r="K43" s="24">
        <v>-2.513E-3</v>
      </c>
      <c r="L43" s="22">
        <v>-715306</v>
      </c>
      <c r="M43" s="24">
        <f t="shared" si="0"/>
        <v>-2.0536850828729279E-2</v>
      </c>
      <c r="N43"/>
      <c r="O43"/>
      <c r="P43"/>
      <c r="Q43"/>
      <c r="R43"/>
      <c r="S43"/>
      <c r="T43"/>
      <c r="U43"/>
      <c r="V43"/>
      <c r="W43"/>
      <c r="X43"/>
    </row>
    <row r="44" spans="1:24" s="7" customFormat="1" ht="15.75" x14ac:dyDescent="0.25">
      <c r="A44" s="18">
        <v>210057</v>
      </c>
      <c r="B44" s="18" t="s">
        <v>45</v>
      </c>
      <c r="C44" s="25">
        <v>376694222.12761396</v>
      </c>
      <c r="D44" s="20">
        <v>9.8599999999999993E-2</v>
      </c>
      <c r="E44" s="21">
        <v>-1.3700497237569059E-2</v>
      </c>
      <c r="F44" s="22">
        <v>-5160898.1496676002</v>
      </c>
      <c r="G44" s="23">
        <v>0.19173601397049636</v>
      </c>
      <c r="H44" s="23">
        <v>-1.3700497237569059E-2</v>
      </c>
      <c r="I44" s="22">
        <v>-5160898.1496676002</v>
      </c>
      <c r="J44" s="22">
        <v>-4461882.9182454813</v>
      </c>
      <c r="K44" s="24">
        <v>-1.856E-3</v>
      </c>
      <c r="L44" s="22">
        <v>-699144</v>
      </c>
      <c r="M44" s="24">
        <f t="shared" si="0"/>
        <v>-1.3700497237569057E-2</v>
      </c>
      <c r="N44"/>
      <c r="O44"/>
      <c r="P44"/>
      <c r="Q44"/>
      <c r="R44"/>
      <c r="S44"/>
      <c r="T44"/>
      <c r="U44"/>
      <c r="V44"/>
      <c r="W44"/>
      <c r="X44"/>
    </row>
    <row r="45" spans="1:24" s="7" customFormat="1" ht="15.75" x14ac:dyDescent="0.25">
      <c r="A45" s="18">
        <v>210058</v>
      </c>
      <c r="B45" s="26" t="s">
        <v>46</v>
      </c>
      <c r="C45" s="27">
        <v>117465700.94043674</v>
      </c>
      <c r="D45" s="20">
        <v>3.2000000000000002E-3</v>
      </c>
      <c r="E45" s="21">
        <v>-4.4464088397790053E-4</v>
      </c>
      <c r="F45" s="22">
        <v>-8356.8084965183189</v>
      </c>
      <c r="G45" s="23">
        <v>0.24037348299486275</v>
      </c>
      <c r="H45" s="23">
        <v>-7.1142541436464081E-5</v>
      </c>
      <c r="I45" s="22">
        <v>-8356.8084965183189</v>
      </c>
      <c r="J45" s="22">
        <v>-6651.0153061852507</v>
      </c>
      <c r="K45" s="24">
        <v>-1.5E-5</v>
      </c>
      <c r="L45" s="22">
        <v>-1762</v>
      </c>
      <c r="M45" s="24">
        <f t="shared" si="0"/>
        <v>-7.1142541436464081E-5</v>
      </c>
      <c r="N45"/>
      <c r="O45"/>
      <c r="P45"/>
      <c r="Q45"/>
      <c r="R45"/>
      <c r="S45"/>
      <c r="T45"/>
      <c r="U45"/>
      <c r="V45"/>
      <c r="W45"/>
      <c r="X45"/>
    </row>
    <row r="46" spans="1:24" s="7" customFormat="1" ht="15.75" x14ac:dyDescent="0.25">
      <c r="A46" s="18">
        <v>210060</v>
      </c>
      <c r="B46" s="18" t="s">
        <v>48</v>
      </c>
      <c r="C46" s="25">
        <v>47023363.200475924</v>
      </c>
      <c r="D46" s="20">
        <v>0.1547</v>
      </c>
      <c r="E46" s="21">
        <v>-2.1495607734806629E-2</v>
      </c>
      <c r="F46" s="22">
        <v>-1010795.7697287716</v>
      </c>
      <c r="G46" s="23">
        <v>0.18458502175298511</v>
      </c>
      <c r="H46" s="23">
        <v>-2.1495607734806629E-2</v>
      </c>
      <c r="I46" s="22">
        <v>-1010795.7697287716</v>
      </c>
      <c r="J46" s="22">
        <v>-802982.06321573141</v>
      </c>
      <c r="K46" s="24">
        <v>-4.4190000000000002E-3</v>
      </c>
      <c r="L46" s="22">
        <v>-207796</v>
      </c>
      <c r="M46" s="24">
        <f t="shared" si="0"/>
        <v>-2.1495607734806629E-2</v>
      </c>
      <c r="N46"/>
      <c r="O46"/>
      <c r="P46"/>
      <c r="Q46"/>
      <c r="R46"/>
      <c r="S46"/>
      <c r="T46"/>
      <c r="U46"/>
      <c r="V46"/>
      <c r="W46"/>
      <c r="X46"/>
    </row>
    <row r="47" spans="1:24" s="7" customFormat="1" ht="15.75" x14ac:dyDescent="0.25">
      <c r="A47" s="18">
        <v>210061</v>
      </c>
      <c r="B47" s="18" t="s">
        <v>49</v>
      </c>
      <c r="C47" s="25">
        <v>102841659.37371093</v>
      </c>
      <c r="D47" s="20">
        <v>8.2600000000000007E-2</v>
      </c>
      <c r="E47" s="21">
        <v>-1.1477292817679558E-2</v>
      </c>
      <c r="F47" s="22">
        <v>-1180343.8384881401</v>
      </c>
      <c r="G47" s="23">
        <v>0.12820553440203322</v>
      </c>
      <c r="H47" s="23">
        <v>-1.1477292817679558E-2</v>
      </c>
      <c r="I47" s="22">
        <v>-1180343.8384881401</v>
      </c>
      <c r="J47" s="22">
        <v>-1032629.2177228569</v>
      </c>
      <c r="K47" s="24">
        <v>-1.436E-3</v>
      </c>
      <c r="L47" s="22">
        <v>-147681</v>
      </c>
      <c r="M47" s="24">
        <f t="shared" si="0"/>
        <v>-1.147729281767956E-2</v>
      </c>
      <c r="N47"/>
      <c r="O47"/>
      <c r="P47"/>
      <c r="Q47"/>
      <c r="R47"/>
      <c r="S47"/>
      <c r="T47"/>
      <c r="U47"/>
      <c r="V47"/>
      <c r="W47"/>
      <c r="X47"/>
    </row>
    <row r="48" spans="1:24" s="7" customFormat="1" ht="15.75" x14ac:dyDescent="0.25">
      <c r="A48" s="18">
        <v>210062</v>
      </c>
      <c r="B48" s="18" t="s">
        <v>50</v>
      </c>
      <c r="C48" s="25">
        <v>269769527.89929265</v>
      </c>
      <c r="D48" s="20">
        <v>0.1552</v>
      </c>
      <c r="E48" s="21">
        <v>-2.1565082872928177E-2</v>
      </c>
      <c r="F48" s="22">
        <v>-5817602.2257389557</v>
      </c>
      <c r="G48" s="23">
        <v>0.21045523030934513</v>
      </c>
      <c r="H48" s="23">
        <v>-2.1565082872928177E-2</v>
      </c>
      <c r="I48" s="22">
        <v>-5817602.2257389557</v>
      </c>
      <c r="J48" s="22">
        <v>-5253518.2127497951</v>
      </c>
      <c r="K48" s="24">
        <v>-2.091E-3</v>
      </c>
      <c r="L48" s="22">
        <v>-564088</v>
      </c>
      <c r="M48" s="24">
        <f t="shared" si="0"/>
        <v>-2.1565082872928177E-2</v>
      </c>
      <c r="N48"/>
      <c r="O48"/>
      <c r="P48"/>
      <c r="Q48"/>
      <c r="R48"/>
      <c r="S48"/>
      <c r="T48"/>
      <c r="U48"/>
      <c r="V48"/>
      <c r="W48"/>
      <c r="X48"/>
    </row>
    <row r="49" spans="1:31" s="7" customFormat="1" ht="15.75" x14ac:dyDescent="0.25">
      <c r="A49" s="18">
        <v>210063</v>
      </c>
      <c r="B49" s="18" t="s">
        <v>51</v>
      </c>
      <c r="C49" s="25">
        <v>388253806.68760508</v>
      </c>
      <c r="D49" s="20">
        <v>8.5699999999999998E-2</v>
      </c>
      <c r="E49" s="21">
        <v>-1.1908038674033148E-2</v>
      </c>
      <c r="F49" s="22">
        <v>-4623341.3453765912</v>
      </c>
      <c r="G49" s="23">
        <v>0.11266778885132996</v>
      </c>
      <c r="H49" s="23">
        <v>-1.1908038674033148E-2</v>
      </c>
      <c r="I49" s="22">
        <v>-4623341.3453765912</v>
      </c>
      <c r="J49" s="22">
        <v>-3595241.1695041559</v>
      </c>
      <c r="K49" s="24">
        <v>-2.6480000000000002E-3</v>
      </c>
      <c r="L49" s="22">
        <v>-1028096</v>
      </c>
      <c r="M49" s="24">
        <f t="shared" si="0"/>
        <v>-1.1908038674033148E-2</v>
      </c>
      <c r="N49"/>
      <c r="O49"/>
      <c r="P49"/>
      <c r="Q49"/>
      <c r="R49"/>
      <c r="S49"/>
      <c r="T49"/>
      <c r="U49"/>
      <c r="V49"/>
      <c r="W49"/>
      <c r="X49"/>
    </row>
    <row r="50" spans="1:31" s="11" customFormat="1" ht="15.75" x14ac:dyDescent="0.25">
      <c r="A50" s="18">
        <v>210064</v>
      </c>
      <c r="B50" s="18" t="s">
        <v>78</v>
      </c>
      <c r="C50" s="25">
        <v>57520942.329999201</v>
      </c>
      <c r="D50" s="20">
        <v>7.6499999999999999E-2</v>
      </c>
      <c r="E50" s="21">
        <v>-1.0629696132596685E-2</v>
      </c>
      <c r="F50" s="22">
        <v>-611430.13822850946</v>
      </c>
      <c r="G50" s="23">
        <v>5.7032807347420306E-2</v>
      </c>
      <c r="H50" s="23">
        <v>-1.0629696132596685E-2</v>
      </c>
      <c r="I50" s="22">
        <v>-611430.13822850946</v>
      </c>
      <c r="J50" s="22">
        <v>-435118.81975885027</v>
      </c>
      <c r="K50" s="24">
        <v>-3.065E-3</v>
      </c>
      <c r="L50" s="22">
        <v>-176302</v>
      </c>
      <c r="M50" s="24">
        <f t="shared" si="0"/>
        <v>-1.0629696132596685E-2</v>
      </c>
      <c r="N50"/>
      <c r="O50"/>
      <c r="P50"/>
      <c r="Q50"/>
      <c r="R50"/>
      <c r="S50"/>
      <c r="T50"/>
      <c r="U50"/>
      <c r="V50"/>
      <c r="W50"/>
      <c r="X50"/>
      <c r="Y50" s="7"/>
      <c r="Z50" s="7"/>
      <c r="AA50" s="7"/>
      <c r="AB50" s="7"/>
      <c r="AC50" s="7"/>
      <c r="AD50" s="7"/>
      <c r="AE50" s="7"/>
    </row>
    <row r="51" spans="1:31" s="7" customFormat="1" ht="15.75" x14ac:dyDescent="0.25">
      <c r="A51" s="26">
        <v>210065</v>
      </c>
      <c r="B51" s="26" t="s">
        <v>53</v>
      </c>
      <c r="C51" s="27">
        <v>100218430.75360398</v>
      </c>
      <c r="D51" s="20">
        <v>0.11844076454234481</v>
      </c>
      <c r="E51" s="28">
        <v>-1.6457376951602053E-2</v>
      </c>
      <c r="F51" s="22">
        <v>-1649332.4924100887</v>
      </c>
      <c r="G51" s="23">
        <v>0.21980687712968106</v>
      </c>
      <c r="H51" s="23">
        <v>-1.6457376951602053E-2</v>
      </c>
      <c r="I51" s="22">
        <v>-1649332.4924100887</v>
      </c>
      <c r="J51" s="22">
        <v>-1271536.4074262474</v>
      </c>
      <c r="K51" s="24">
        <v>-3.7699999999999999E-3</v>
      </c>
      <c r="L51" s="22">
        <v>-377823</v>
      </c>
      <c r="M51" s="24">
        <f t="shared" si="0"/>
        <v>-1.6457376951602053E-2</v>
      </c>
      <c r="N51"/>
      <c r="O51"/>
      <c r="P51"/>
      <c r="Q51"/>
      <c r="R51"/>
      <c r="S51"/>
      <c r="T51"/>
      <c r="U51"/>
      <c r="V51"/>
      <c r="W51"/>
      <c r="X51"/>
    </row>
    <row r="52" spans="1:31" s="7" customFormat="1" ht="15.75" x14ac:dyDescent="0.25">
      <c r="A52" s="18"/>
      <c r="B52" s="18"/>
      <c r="C52" s="29"/>
      <c r="D52" s="20"/>
      <c r="E52" s="30"/>
      <c r="F52" s="22"/>
      <c r="G52" s="23"/>
      <c r="H52" s="23"/>
      <c r="I52" s="22"/>
      <c r="J52" s="31"/>
      <c r="K52" s="32"/>
      <c r="L52" s="22"/>
      <c r="M52"/>
      <c r="N52"/>
      <c r="O52"/>
      <c r="P52"/>
      <c r="Q52"/>
      <c r="R52"/>
      <c r="S52"/>
      <c r="T52"/>
      <c r="U52"/>
      <c r="V52"/>
      <c r="W52"/>
      <c r="X52"/>
    </row>
    <row r="53" spans="1:31" s="13" customFormat="1" ht="15.75" x14ac:dyDescent="0.25">
      <c r="A53" s="33" t="s">
        <v>82</v>
      </c>
      <c r="B53" s="33"/>
      <c r="C53" s="34">
        <v>15753659372.135414</v>
      </c>
      <c r="D53" s="35">
        <v>0.1086</v>
      </c>
      <c r="E53" s="36">
        <v>-1.5089999999999999E-2</v>
      </c>
      <c r="F53" s="37">
        <v>-237722719.9255234</v>
      </c>
      <c r="G53" s="38">
        <v>0.20849853689304235</v>
      </c>
      <c r="H53" s="39"/>
      <c r="I53" s="37">
        <v>-228429106.81842276</v>
      </c>
      <c r="J53" s="37">
        <v>-194358906.92212769</v>
      </c>
      <c r="K53" s="40">
        <v>-2.163E-3</v>
      </c>
      <c r="L53" s="37">
        <v>-34069720</v>
      </c>
      <c r="M53"/>
      <c r="N53"/>
      <c r="O53"/>
      <c r="P53"/>
      <c r="Q53"/>
      <c r="R53"/>
      <c r="S53"/>
      <c r="T53"/>
      <c r="U53"/>
      <c r="V53"/>
      <c r="W53"/>
      <c r="X53"/>
      <c r="Y53" s="12"/>
      <c r="Z53" s="12"/>
      <c r="AA53" s="12"/>
      <c r="AB53" s="12"/>
      <c r="AC53" s="12"/>
      <c r="AD53" s="12"/>
      <c r="AE53" s="12"/>
    </row>
    <row r="54" spans="1:31" ht="15.75" x14ac:dyDescent="0.25">
      <c r="A54" s="41" t="s">
        <v>83</v>
      </c>
      <c r="B54" s="41"/>
      <c r="C54" s="41"/>
      <c r="D54" s="42"/>
      <c r="E54" s="41"/>
      <c r="F54" s="41"/>
      <c r="G54" s="41"/>
      <c r="H54" s="41"/>
      <c r="I54" s="40">
        <v>-1.450006639234952E-2</v>
      </c>
      <c r="J54" s="41"/>
      <c r="K54" s="32"/>
      <c r="L54" s="32"/>
    </row>
    <row r="55" spans="1:31" ht="29.25" customHeight="1" x14ac:dyDescent="0.25">
      <c r="A55" s="41"/>
      <c r="B55" s="41"/>
      <c r="C55" s="41"/>
      <c r="D55" s="42"/>
      <c r="E55" s="41"/>
      <c r="F55" s="43" t="s">
        <v>79</v>
      </c>
      <c r="G55" s="44">
        <v>0.24142813175518651</v>
      </c>
      <c r="H55" s="45"/>
      <c r="I55" s="32"/>
      <c r="J55" s="41"/>
      <c r="K55" s="32"/>
      <c r="L55" s="32"/>
    </row>
    <row r="56" spans="1:31" ht="15.75" x14ac:dyDescent="0.25">
      <c r="A56" s="41"/>
      <c r="B56" s="41"/>
      <c r="C56" s="41"/>
      <c r="D56" s="42"/>
      <c r="E56" s="41"/>
      <c r="F56" s="41"/>
      <c r="G56" s="41"/>
      <c r="H56" s="41"/>
      <c r="I56" s="41"/>
      <c r="J56" s="41"/>
      <c r="K56" s="46"/>
      <c r="L56" s="41"/>
    </row>
    <row r="57" spans="1:31" ht="15.75" x14ac:dyDescent="0.25">
      <c r="A57" s="69" t="s">
        <v>84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</row>
    <row r="58" spans="1:31" ht="15.75" x14ac:dyDescent="0.25">
      <c r="A58" s="69" t="s">
        <v>80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</row>
    <row r="59" spans="1:31" ht="15.75" x14ac:dyDescent="0.25">
      <c r="A59" s="70" t="s">
        <v>55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</row>
  </sheetData>
  <autoFilter ref="A3:L3">
    <sortState ref="A4:L51">
      <sortCondition ref="A3"/>
    </sortState>
  </autoFilter>
  <mergeCells count="3">
    <mergeCell ref="A57:L57"/>
    <mergeCell ref="A58:L58"/>
    <mergeCell ref="A59:L59"/>
  </mergeCells>
  <conditionalFormatting sqref="G5:G51">
    <cfRule type="cellIs" dxfId="1" priority="2" operator="greaterThan">
      <formula>$G$55</formula>
    </cfRule>
  </conditionalFormatting>
  <conditionalFormatting sqref="H5:H51 H3">
    <cfRule type="cellIs" dxfId="0" priority="1" operator="equal">
      <formula>$E$53</formula>
    </cfRule>
  </conditionalFormatting>
  <pageMargins left="0.7" right="0.7" top="0.75" bottom="0.75" header="0.3" footer="0.3"/>
  <pageSetup paperSize="5"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Q5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14" sqref="H14"/>
    </sheetView>
  </sheetViews>
  <sheetFormatPr defaultColWidth="9.28515625" defaultRowHeight="15.75" x14ac:dyDescent="0.25"/>
  <cols>
    <col min="1" max="1" width="12.28515625" style="3" customWidth="1"/>
    <col min="2" max="2" width="47.42578125" style="3" customWidth="1"/>
    <col min="3" max="3" width="20.85546875" style="2" customWidth="1"/>
    <col min="4" max="4" width="18.42578125" style="2" customWidth="1"/>
    <col min="5" max="5" width="20.28515625" style="2" customWidth="1"/>
    <col min="6" max="6" width="18.28515625" style="2" customWidth="1"/>
    <col min="7" max="7" width="15.28515625" style="2" customWidth="1"/>
    <col min="8" max="8" width="13.5703125" style="2" customWidth="1"/>
    <col min="9" max="9" width="17.7109375" style="2" customWidth="1"/>
    <col min="10" max="10" width="42.42578125" customWidth="1"/>
    <col min="11" max="11" width="29.42578125" bestFit="1" customWidth="1"/>
    <col min="18" max="227" width="9.28515625" style="3"/>
    <col min="228" max="228" width="12.28515625" style="3" customWidth="1"/>
    <col min="229" max="229" width="47.42578125" style="3" customWidth="1"/>
    <col min="230" max="230" width="21.7109375" style="3" customWidth="1"/>
    <col min="231" max="231" width="17.7109375" style="3" customWidth="1"/>
    <col min="232" max="233" width="18.28515625" style="3" customWidth="1"/>
    <col min="234" max="234" width="19.42578125" style="3" customWidth="1"/>
    <col min="235" max="235" width="9.28515625" style="3"/>
    <col min="236" max="236" width="17.7109375" style="3" customWidth="1"/>
    <col min="237" max="483" width="9.28515625" style="3"/>
    <col min="484" max="484" width="12.28515625" style="3" customWidth="1"/>
    <col min="485" max="485" width="47.42578125" style="3" customWidth="1"/>
    <col min="486" max="486" width="21.7109375" style="3" customWidth="1"/>
    <col min="487" max="487" width="17.7109375" style="3" customWidth="1"/>
    <col min="488" max="489" width="18.28515625" style="3" customWidth="1"/>
    <col min="490" max="490" width="19.42578125" style="3" customWidth="1"/>
    <col min="491" max="491" width="9.28515625" style="3"/>
    <col min="492" max="492" width="17.7109375" style="3" customWidth="1"/>
    <col min="493" max="739" width="9.28515625" style="3"/>
    <col min="740" max="740" width="12.28515625" style="3" customWidth="1"/>
    <col min="741" max="741" width="47.42578125" style="3" customWidth="1"/>
    <col min="742" max="742" width="21.7109375" style="3" customWidth="1"/>
    <col min="743" max="743" width="17.7109375" style="3" customWidth="1"/>
    <col min="744" max="745" width="18.28515625" style="3" customWidth="1"/>
    <col min="746" max="746" width="19.42578125" style="3" customWidth="1"/>
    <col min="747" max="747" width="9.28515625" style="3"/>
    <col min="748" max="748" width="17.7109375" style="3" customWidth="1"/>
    <col min="749" max="995" width="9.28515625" style="3"/>
    <col min="996" max="996" width="12.28515625" style="3" customWidth="1"/>
    <col min="997" max="997" width="47.42578125" style="3" customWidth="1"/>
    <col min="998" max="998" width="21.7109375" style="3" customWidth="1"/>
    <col min="999" max="999" width="17.7109375" style="3" customWidth="1"/>
    <col min="1000" max="1001" width="18.28515625" style="3" customWidth="1"/>
    <col min="1002" max="1002" width="19.42578125" style="3" customWidth="1"/>
    <col min="1003" max="1003" width="9.28515625" style="3"/>
    <col min="1004" max="1004" width="17.7109375" style="3" customWidth="1"/>
    <col min="1005" max="1251" width="9.28515625" style="3"/>
    <col min="1252" max="1252" width="12.28515625" style="3" customWidth="1"/>
    <col min="1253" max="1253" width="47.42578125" style="3" customWidth="1"/>
    <col min="1254" max="1254" width="21.7109375" style="3" customWidth="1"/>
    <col min="1255" max="1255" width="17.7109375" style="3" customWidth="1"/>
    <col min="1256" max="1257" width="18.28515625" style="3" customWidth="1"/>
    <col min="1258" max="1258" width="19.42578125" style="3" customWidth="1"/>
    <col min="1259" max="1259" width="9.28515625" style="3"/>
    <col min="1260" max="1260" width="17.7109375" style="3" customWidth="1"/>
    <col min="1261" max="1507" width="9.28515625" style="3"/>
    <col min="1508" max="1508" width="12.28515625" style="3" customWidth="1"/>
    <col min="1509" max="1509" width="47.42578125" style="3" customWidth="1"/>
    <col min="1510" max="1510" width="21.7109375" style="3" customWidth="1"/>
    <col min="1511" max="1511" width="17.7109375" style="3" customWidth="1"/>
    <col min="1512" max="1513" width="18.28515625" style="3" customWidth="1"/>
    <col min="1514" max="1514" width="19.42578125" style="3" customWidth="1"/>
    <col min="1515" max="1515" width="9.28515625" style="3"/>
    <col min="1516" max="1516" width="17.7109375" style="3" customWidth="1"/>
    <col min="1517" max="1763" width="9.28515625" style="3"/>
    <col min="1764" max="1764" width="12.28515625" style="3" customWidth="1"/>
    <col min="1765" max="1765" width="47.42578125" style="3" customWidth="1"/>
    <col min="1766" max="1766" width="21.7109375" style="3" customWidth="1"/>
    <col min="1767" max="1767" width="17.7109375" style="3" customWidth="1"/>
    <col min="1768" max="1769" width="18.28515625" style="3" customWidth="1"/>
    <col min="1770" max="1770" width="19.42578125" style="3" customWidth="1"/>
    <col min="1771" max="1771" width="9.28515625" style="3"/>
    <col min="1772" max="1772" width="17.7109375" style="3" customWidth="1"/>
    <col min="1773" max="2019" width="9.28515625" style="3"/>
    <col min="2020" max="2020" width="12.28515625" style="3" customWidth="1"/>
    <col min="2021" max="2021" width="47.42578125" style="3" customWidth="1"/>
    <col min="2022" max="2022" width="21.7109375" style="3" customWidth="1"/>
    <col min="2023" max="2023" width="17.7109375" style="3" customWidth="1"/>
    <col min="2024" max="2025" width="18.28515625" style="3" customWidth="1"/>
    <col min="2026" max="2026" width="19.42578125" style="3" customWidth="1"/>
    <col min="2027" max="2027" width="9.28515625" style="3"/>
    <col min="2028" max="2028" width="17.7109375" style="3" customWidth="1"/>
    <col min="2029" max="2275" width="9.28515625" style="3"/>
    <col min="2276" max="2276" width="12.28515625" style="3" customWidth="1"/>
    <col min="2277" max="2277" width="47.42578125" style="3" customWidth="1"/>
    <col min="2278" max="2278" width="21.7109375" style="3" customWidth="1"/>
    <col min="2279" max="2279" width="17.7109375" style="3" customWidth="1"/>
    <col min="2280" max="2281" width="18.28515625" style="3" customWidth="1"/>
    <col min="2282" max="2282" width="19.42578125" style="3" customWidth="1"/>
    <col min="2283" max="2283" width="9.28515625" style="3"/>
    <col min="2284" max="2284" width="17.7109375" style="3" customWidth="1"/>
    <col min="2285" max="2531" width="9.28515625" style="3"/>
    <col min="2532" max="2532" width="12.28515625" style="3" customWidth="1"/>
    <col min="2533" max="2533" width="47.42578125" style="3" customWidth="1"/>
    <col min="2534" max="2534" width="21.7109375" style="3" customWidth="1"/>
    <col min="2535" max="2535" width="17.7109375" style="3" customWidth="1"/>
    <col min="2536" max="2537" width="18.28515625" style="3" customWidth="1"/>
    <col min="2538" max="2538" width="19.42578125" style="3" customWidth="1"/>
    <col min="2539" max="2539" width="9.28515625" style="3"/>
    <col min="2540" max="2540" width="17.7109375" style="3" customWidth="1"/>
    <col min="2541" max="2787" width="9.28515625" style="3"/>
    <col min="2788" max="2788" width="12.28515625" style="3" customWidth="1"/>
    <col min="2789" max="2789" width="47.42578125" style="3" customWidth="1"/>
    <col min="2790" max="2790" width="21.7109375" style="3" customWidth="1"/>
    <col min="2791" max="2791" width="17.7109375" style="3" customWidth="1"/>
    <col min="2792" max="2793" width="18.28515625" style="3" customWidth="1"/>
    <col min="2794" max="2794" width="19.42578125" style="3" customWidth="1"/>
    <col min="2795" max="2795" width="9.28515625" style="3"/>
    <col min="2796" max="2796" width="17.7109375" style="3" customWidth="1"/>
    <col min="2797" max="3043" width="9.28515625" style="3"/>
    <col min="3044" max="3044" width="12.28515625" style="3" customWidth="1"/>
    <col min="3045" max="3045" width="47.42578125" style="3" customWidth="1"/>
    <col min="3046" max="3046" width="21.7109375" style="3" customWidth="1"/>
    <col min="3047" max="3047" width="17.7109375" style="3" customWidth="1"/>
    <col min="3048" max="3049" width="18.28515625" style="3" customWidth="1"/>
    <col min="3050" max="3050" width="19.42578125" style="3" customWidth="1"/>
    <col min="3051" max="3051" width="9.28515625" style="3"/>
    <col min="3052" max="3052" width="17.7109375" style="3" customWidth="1"/>
    <col min="3053" max="3299" width="9.28515625" style="3"/>
    <col min="3300" max="3300" width="12.28515625" style="3" customWidth="1"/>
    <col min="3301" max="3301" width="47.42578125" style="3" customWidth="1"/>
    <col min="3302" max="3302" width="21.7109375" style="3" customWidth="1"/>
    <col min="3303" max="3303" width="17.7109375" style="3" customWidth="1"/>
    <col min="3304" max="3305" width="18.28515625" style="3" customWidth="1"/>
    <col min="3306" max="3306" width="19.42578125" style="3" customWidth="1"/>
    <col min="3307" max="3307" width="9.28515625" style="3"/>
    <col min="3308" max="3308" width="17.7109375" style="3" customWidth="1"/>
    <col min="3309" max="3555" width="9.28515625" style="3"/>
    <col min="3556" max="3556" width="12.28515625" style="3" customWidth="1"/>
    <col min="3557" max="3557" width="47.42578125" style="3" customWidth="1"/>
    <col min="3558" max="3558" width="21.7109375" style="3" customWidth="1"/>
    <col min="3559" max="3559" width="17.7109375" style="3" customWidth="1"/>
    <col min="3560" max="3561" width="18.28515625" style="3" customWidth="1"/>
    <col min="3562" max="3562" width="19.42578125" style="3" customWidth="1"/>
    <col min="3563" max="3563" width="9.28515625" style="3"/>
    <col min="3564" max="3564" width="17.7109375" style="3" customWidth="1"/>
    <col min="3565" max="3811" width="9.28515625" style="3"/>
    <col min="3812" max="3812" width="12.28515625" style="3" customWidth="1"/>
    <col min="3813" max="3813" width="47.42578125" style="3" customWidth="1"/>
    <col min="3814" max="3814" width="21.7109375" style="3" customWidth="1"/>
    <col min="3815" max="3815" width="17.7109375" style="3" customWidth="1"/>
    <col min="3816" max="3817" width="18.28515625" style="3" customWidth="1"/>
    <col min="3818" max="3818" width="19.42578125" style="3" customWidth="1"/>
    <col min="3819" max="3819" width="9.28515625" style="3"/>
    <col min="3820" max="3820" width="17.7109375" style="3" customWidth="1"/>
    <col min="3821" max="4067" width="9.28515625" style="3"/>
    <col min="4068" max="4068" width="12.28515625" style="3" customWidth="1"/>
    <col min="4069" max="4069" width="47.42578125" style="3" customWidth="1"/>
    <col min="4070" max="4070" width="21.7109375" style="3" customWidth="1"/>
    <col min="4071" max="4071" width="17.7109375" style="3" customWidth="1"/>
    <col min="4072" max="4073" width="18.28515625" style="3" customWidth="1"/>
    <col min="4074" max="4074" width="19.42578125" style="3" customWidth="1"/>
    <col min="4075" max="4075" width="9.28515625" style="3"/>
    <col min="4076" max="4076" width="17.7109375" style="3" customWidth="1"/>
    <col min="4077" max="4323" width="9.28515625" style="3"/>
    <col min="4324" max="4324" width="12.28515625" style="3" customWidth="1"/>
    <col min="4325" max="4325" width="47.42578125" style="3" customWidth="1"/>
    <col min="4326" max="4326" width="21.7109375" style="3" customWidth="1"/>
    <col min="4327" max="4327" width="17.7109375" style="3" customWidth="1"/>
    <col min="4328" max="4329" width="18.28515625" style="3" customWidth="1"/>
    <col min="4330" max="4330" width="19.42578125" style="3" customWidth="1"/>
    <col min="4331" max="4331" width="9.28515625" style="3"/>
    <col min="4332" max="4332" width="17.7109375" style="3" customWidth="1"/>
    <col min="4333" max="4579" width="9.28515625" style="3"/>
    <col min="4580" max="4580" width="12.28515625" style="3" customWidth="1"/>
    <col min="4581" max="4581" width="47.42578125" style="3" customWidth="1"/>
    <col min="4582" max="4582" width="21.7109375" style="3" customWidth="1"/>
    <col min="4583" max="4583" width="17.7109375" style="3" customWidth="1"/>
    <col min="4584" max="4585" width="18.28515625" style="3" customWidth="1"/>
    <col min="4586" max="4586" width="19.42578125" style="3" customWidth="1"/>
    <col min="4587" max="4587" width="9.28515625" style="3"/>
    <col min="4588" max="4588" width="17.7109375" style="3" customWidth="1"/>
    <col min="4589" max="4835" width="9.28515625" style="3"/>
    <col min="4836" max="4836" width="12.28515625" style="3" customWidth="1"/>
    <col min="4837" max="4837" width="47.42578125" style="3" customWidth="1"/>
    <col min="4838" max="4838" width="21.7109375" style="3" customWidth="1"/>
    <col min="4839" max="4839" width="17.7109375" style="3" customWidth="1"/>
    <col min="4840" max="4841" width="18.28515625" style="3" customWidth="1"/>
    <col min="4842" max="4842" width="19.42578125" style="3" customWidth="1"/>
    <col min="4843" max="4843" width="9.28515625" style="3"/>
    <col min="4844" max="4844" width="17.7109375" style="3" customWidth="1"/>
    <col min="4845" max="5091" width="9.28515625" style="3"/>
    <col min="5092" max="5092" width="12.28515625" style="3" customWidth="1"/>
    <col min="5093" max="5093" width="47.42578125" style="3" customWidth="1"/>
    <col min="5094" max="5094" width="21.7109375" style="3" customWidth="1"/>
    <col min="5095" max="5095" width="17.7109375" style="3" customWidth="1"/>
    <col min="5096" max="5097" width="18.28515625" style="3" customWidth="1"/>
    <col min="5098" max="5098" width="19.42578125" style="3" customWidth="1"/>
    <col min="5099" max="5099" width="9.28515625" style="3"/>
    <col min="5100" max="5100" width="17.7109375" style="3" customWidth="1"/>
    <col min="5101" max="5347" width="9.28515625" style="3"/>
    <col min="5348" max="5348" width="12.28515625" style="3" customWidth="1"/>
    <col min="5349" max="5349" width="47.42578125" style="3" customWidth="1"/>
    <col min="5350" max="5350" width="21.7109375" style="3" customWidth="1"/>
    <col min="5351" max="5351" width="17.7109375" style="3" customWidth="1"/>
    <col min="5352" max="5353" width="18.28515625" style="3" customWidth="1"/>
    <col min="5354" max="5354" width="19.42578125" style="3" customWidth="1"/>
    <col min="5355" max="5355" width="9.28515625" style="3"/>
    <col min="5356" max="5356" width="17.7109375" style="3" customWidth="1"/>
    <col min="5357" max="5603" width="9.28515625" style="3"/>
    <col min="5604" max="5604" width="12.28515625" style="3" customWidth="1"/>
    <col min="5605" max="5605" width="47.42578125" style="3" customWidth="1"/>
    <col min="5606" max="5606" width="21.7109375" style="3" customWidth="1"/>
    <col min="5607" max="5607" width="17.7109375" style="3" customWidth="1"/>
    <col min="5608" max="5609" width="18.28515625" style="3" customWidth="1"/>
    <col min="5610" max="5610" width="19.42578125" style="3" customWidth="1"/>
    <col min="5611" max="5611" width="9.28515625" style="3"/>
    <col min="5612" max="5612" width="17.7109375" style="3" customWidth="1"/>
    <col min="5613" max="5859" width="9.28515625" style="3"/>
    <col min="5860" max="5860" width="12.28515625" style="3" customWidth="1"/>
    <col min="5861" max="5861" width="47.42578125" style="3" customWidth="1"/>
    <col min="5862" max="5862" width="21.7109375" style="3" customWidth="1"/>
    <col min="5863" max="5863" width="17.7109375" style="3" customWidth="1"/>
    <col min="5864" max="5865" width="18.28515625" style="3" customWidth="1"/>
    <col min="5866" max="5866" width="19.42578125" style="3" customWidth="1"/>
    <col min="5867" max="5867" width="9.28515625" style="3"/>
    <col min="5868" max="5868" width="17.7109375" style="3" customWidth="1"/>
    <col min="5869" max="6115" width="9.28515625" style="3"/>
    <col min="6116" max="6116" width="12.28515625" style="3" customWidth="1"/>
    <col min="6117" max="6117" width="47.42578125" style="3" customWidth="1"/>
    <col min="6118" max="6118" width="21.7109375" style="3" customWidth="1"/>
    <col min="6119" max="6119" width="17.7109375" style="3" customWidth="1"/>
    <col min="6120" max="6121" width="18.28515625" style="3" customWidth="1"/>
    <col min="6122" max="6122" width="19.42578125" style="3" customWidth="1"/>
    <col min="6123" max="6123" width="9.28515625" style="3"/>
    <col min="6124" max="6124" width="17.7109375" style="3" customWidth="1"/>
    <col min="6125" max="6371" width="9.28515625" style="3"/>
    <col min="6372" max="6372" width="12.28515625" style="3" customWidth="1"/>
    <col min="6373" max="6373" width="47.42578125" style="3" customWidth="1"/>
    <col min="6374" max="6374" width="21.7109375" style="3" customWidth="1"/>
    <col min="6375" max="6375" width="17.7109375" style="3" customWidth="1"/>
    <col min="6376" max="6377" width="18.28515625" style="3" customWidth="1"/>
    <col min="6378" max="6378" width="19.42578125" style="3" customWidth="1"/>
    <col min="6379" max="6379" width="9.28515625" style="3"/>
    <col min="6380" max="6380" width="17.7109375" style="3" customWidth="1"/>
    <col min="6381" max="6627" width="9.28515625" style="3"/>
    <col min="6628" max="6628" width="12.28515625" style="3" customWidth="1"/>
    <col min="6629" max="6629" width="47.42578125" style="3" customWidth="1"/>
    <col min="6630" max="6630" width="21.7109375" style="3" customWidth="1"/>
    <col min="6631" max="6631" width="17.7109375" style="3" customWidth="1"/>
    <col min="6632" max="6633" width="18.28515625" style="3" customWidth="1"/>
    <col min="6634" max="6634" width="19.42578125" style="3" customWidth="1"/>
    <col min="6635" max="6635" width="9.28515625" style="3"/>
    <col min="6636" max="6636" width="17.7109375" style="3" customWidth="1"/>
    <col min="6637" max="6883" width="9.28515625" style="3"/>
    <col min="6884" max="6884" width="12.28515625" style="3" customWidth="1"/>
    <col min="6885" max="6885" width="47.42578125" style="3" customWidth="1"/>
    <col min="6886" max="6886" width="21.7109375" style="3" customWidth="1"/>
    <col min="6887" max="6887" width="17.7109375" style="3" customWidth="1"/>
    <col min="6888" max="6889" width="18.28515625" style="3" customWidth="1"/>
    <col min="6890" max="6890" width="19.42578125" style="3" customWidth="1"/>
    <col min="6891" max="6891" width="9.28515625" style="3"/>
    <col min="6892" max="6892" width="17.7109375" style="3" customWidth="1"/>
    <col min="6893" max="7139" width="9.28515625" style="3"/>
    <col min="7140" max="7140" width="12.28515625" style="3" customWidth="1"/>
    <col min="7141" max="7141" width="47.42578125" style="3" customWidth="1"/>
    <col min="7142" max="7142" width="21.7109375" style="3" customWidth="1"/>
    <col min="7143" max="7143" width="17.7109375" style="3" customWidth="1"/>
    <col min="7144" max="7145" width="18.28515625" style="3" customWidth="1"/>
    <col min="7146" max="7146" width="19.42578125" style="3" customWidth="1"/>
    <col min="7147" max="7147" width="9.28515625" style="3"/>
    <col min="7148" max="7148" width="17.7109375" style="3" customWidth="1"/>
    <col min="7149" max="7395" width="9.28515625" style="3"/>
    <col min="7396" max="7396" width="12.28515625" style="3" customWidth="1"/>
    <col min="7397" max="7397" width="47.42578125" style="3" customWidth="1"/>
    <col min="7398" max="7398" width="21.7109375" style="3" customWidth="1"/>
    <col min="7399" max="7399" width="17.7109375" style="3" customWidth="1"/>
    <col min="7400" max="7401" width="18.28515625" style="3" customWidth="1"/>
    <col min="7402" max="7402" width="19.42578125" style="3" customWidth="1"/>
    <col min="7403" max="7403" width="9.28515625" style="3"/>
    <col min="7404" max="7404" width="17.7109375" style="3" customWidth="1"/>
    <col min="7405" max="7651" width="9.28515625" style="3"/>
    <col min="7652" max="7652" width="12.28515625" style="3" customWidth="1"/>
    <col min="7653" max="7653" width="47.42578125" style="3" customWidth="1"/>
    <col min="7654" max="7654" width="21.7109375" style="3" customWidth="1"/>
    <col min="7655" max="7655" width="17.7109375" style="3" customWidth="1"/>
    <col min="7656" max="7657" width="18.28515625" style="3" customWidth="1"/>
    <col min="7658" max="7658" width="19.42578125" style="3" customWidth="1"/>
    <col min="7659" max="7659" width="9.28515625" style="3"/>
    <col min="7660" max="7660" width="17.7109375" style="3" customWidth="1"/>
    <col min="7661" max="7907" width="9.28515625" style="3"/>
    <col min="7908" max="7908" width="12.28515625" style="3" customWidth="1"/>
    <col min="7909" max="7909" width="47.42578125" style="3" customWidth="1"/>
    <col min="7910" max="7910" width="21.7109375" style="3" customWidth="1"/>
    <col min="7911" max="7911" width="17.7109375" style="3" customWidth="1"/>
    <col min="7912" max="7913" width="18.28515625" style="3" customWidth="1"/>
    <col min="7914" max="7914" width="19.42578125" style="3" customWidth="1"/>
    <col min="7915" max="7915" width="9.28515625" style="3"/>
    <col min="7916" max="7916" width="17.7109375" style="3" customWidth="1"/>
    <col min="7917" max="8163" width="9.28515625" style="3"/>
    <col min="8164" max="8164" width="12.28515625" style="3" customWidth="1"/>
    <col min="8165" max="8165" width="47.42578125" style="3" customWidth="1"/>
    <col min="8166" max="8166" width="21.7109375" style="3" customWidth="1"/>
    <col min="8167" max="8167" width="17.7109375" style="3" customWidth="1"/>
    <col min="8168" max="8169" width="18.28515625" style="3" customWidth="1"/>
    <col min="8170" max="8170" width="19.42578125" style="3" customWidth="1"/>
    <col min="8171" max="8171" width="9.28515625" style="3"/>
    <col min="8172" max="8172" width="17.7109375" style="3" customWidth="1"/>
    <col min="8173" max="8419" width="9.28515625" style="3"/>
    <col min="8420" max="8420" width="12.28515625" style="3" customWidth="1"/>
    <col min="8421" max="8421" width="47.42578125" style="3" customWidth="1"/>
    <col min="8422" max="8422" width="21.7109375" style="3" customWidth="1"/>
    <col min="8423" max="8423" width="17.7109375" style="3" customWidth="1"/>
    <col min="8424" max="8425" width="18.28515625" style="3" customWidth="1"/>
    <col min="8426" max="8426" width="19.42578125" style="3" customWidth="1"/>
    <col min="8427" max="8427" width="9.28515625" style="3"/>
    <col min="8428" max="8428" width="17.7109375" style="3" customWidth="1"/>
    <col min="8429" max="8675" width="9.28515625" style="3"/>
    <col min="8676" max="8676" width="12.28515625" style="3" customWidth="1"/>
    <col min="8677" max="8677" width="47.42578125" style="3" customWidth="1"/>
    <col min="8678" max="8678" width="21.7109375" style="3" customWidth="1"/>
    <col min="8679" max="8679" width="17.7109375" style="3" customWidth="1"/>
    <col min="8680" max="8681" width="18.28515625" style="3" customWidth="1"/>
    <col min="8682" max="8682" width="19.42578125" style="3" customWidth="1"/>
    <col min="8683" max="8683" width="9.28515625" style="3"/>
    <col min="8684" max="8684" width="17.7109375" style="3" customWidth="1"/>
    <col min="8685" max="8931" width="9.28515625" style="3"/>
    <col min="8932" max="8932" width="12.28515625" style="3" customWidth="1"/>
    <col min="8933" max="8933" width="47.42578125" style="3" customWidth="1"/>
    <col min="8934" max="8934" width="21.7109375" style="3" customWidth="1"/>
    <col min="8935" max="8935" width="17.7109375" style="3" customWidth="1"/>
    <col min="8936" max="8937" width="18.28515625" style="3" customWidth="1"/>
    <col min="8938" max="8938" width="19.42578125" style="3" customWidth="1"/>
    <col min="8939" max="8939" width="9.28515625" style="3"/>
    <col min="8940" max="8940" width="17.7109375" style="3" customWidth="1"/>
    <col min="8941" max="9187" width="9.28515625" style="3"/>
    <col min="9188" max="9188" width="12.28515625" style="3" customWidth="1"/>
    <col min="9189" max="9189" width="47.42578125" style="3" customWidth="1"/>
    <col min="9190" max="9190" width="21.7109375" style="3" customWidth="1"/>
    <col min="9191" max="9191" width="17.7109375" style="3" customWidth="1"/>
    <col min="9192" max="9193" width="18.28515625" style="3" customWidth="1"/>
    <col min="9194" max="9194" width="19.42578125" style="3" customWidth="1"/>
    <col min="9195" max="9195" width="9.28515625" style="3"/>
    <col min="9196" max="9196" width="17.7109375" style="3" customWidth="1"/>
    <col min="9197" max="9443" width="9.28515625" style="3"/>
    <col min="9444" max="9444" width="12.28515625" style="3" customWidth="1"/>
    <col min="9445" max="9445" width="47.42578125" style="3" customWidth="1"/>
    <col min="9446" max="9446" width="21.7109375" style="3" customWidth="1"/>
    <col min="9447" max="9447" width="17.7109375" style="3" customWidth="1"/>
    <col min="9448" max="9449" width="18.28515625" style="3" customWidth="1"/>
    <col min="9450" max="9450" width="19.42578125" style="3" customWidth="1"/>
    <col min="9451" max="9451" width="9.28515625" style="3"/>
    <col min="9452" max="9452" width="17.7109375" style="3" customWidth="1"/>
    <col min="9453" max="9699" width="9.28515625" style="3"/>
    <col min="9700" max="9700" width="12.28515625" style="3" customWidth="1"/>
    <col min="9701" max="9701" width="47.42578125" style="3" customWidth="1"/>
    <col min="9702" max="9702" width="21.7109375" style="3" customWidth="1"/>
    <col min="9703" max="9703" width="17.7109375" style="3" customWidth="1"/>
    <col min="9704" max="9705" width="18.28515625" style="3" customWidth="1"/>
    <col min="9706" max="9706" width="19.42578125" style="3" customWidth="1"/>
    <col min="9707" max="9707" width="9.28515625" style="3"/>
    <col min="9708" max="9708" width="17.7109375" style="3" customWidth="1"/>
    <col min="9709" max="9955" width="9.28515625" style="3"/>
    <col min="9956" max="9956" width="12.28515625" style="3" customWidth="1"/>
    <col min="9957" max="9957" width="47.42578125" style="3" customWidth="1"/>
    <col min="9958" max="9958" width="21.7109375" style="3" customWidth="1"/>
    <col min="9959" max="9959" width="17.7109375" style="3" customWidth="1"/>
    <col min="9960" max="9961" width="18.28515625" style="3" customWidth="1"/>
    <col min="9962" max="9962" width="19.42578125" style="3" customWidth="1"/>
    <col min="9963" max="9963" width="9.28515625" style="3"/>
    <col min="9964" max="9964" width="17.7109375" style="3" customWidth="1"/>
    <col min="9965" max="10211" width="9.28515625" style="3"/>
    <col min="10212" max="10212" width="12.28515625" style="3" customWidth="1"/>
    <col min="10213" max="10213" width="47.42578125" style="3" customWidth="1"/>
    <col min="10214" max="10214" width="21.7109375" style="3" customWidth="1"/>
    <col min="10215" max="10215" width="17.7109375" style="3" customWidth="1"/>
    <col min="10216" max="10217" width="18.28515625" style="3" customWidth="1"/>
    <col min="10218" max="10218" width="19.42578125" style="3" customWidth="1"/>
    <col min="10219" max="10219" width="9.28515625" style="3"/>
    <col min="10220" max="10220" width="17.7109375" style="3" customWidth="1"/>
    <col min="10221" max="10467" width="9.28515625" style="3"/>
    <col min="10468" max="10468" width="12.28515625" style="3" customWidth="1"/>
    <col min="10469" max="10469" width="47.42578125" style="3" customWidth="1"/>
    <col min="10470" max="10470" width="21.7109375" style="3" customWidth="1"/>
    <col min="10471" max="10471" width="17.7109375" style="3" customWidth="1"/>
    <col min="10472" max="10473" width="18.28515625" style="3" customWidth="1"/>
    <col min="10474" max="10474" width="19.42578125" style="3" customWidth="1"/>
    <col min="10475" max="10475" width="9.28515625" style="3"/>
    <col min="10476" max="10476" width="17.7109375" style="3" customWidth="1"/>
    <col min="10477" max="10723" width="9.28515625" style="3"/>
    <col min="10724" max="10724" width="12.28515625" style="3" customWidth="1"/>
    <col min="10725" max="10725" width="47.42578125" style="3" customWidth="1"/>
    <col min="10726" max="10726" width="21.7109375" style="3" customWidth="1"/>
    <col min="10727" max="10727" width="17.7109375" style="3" customWidth="1"/>
    <col min="10728" max="10729" width="18.28515625" style="3" customWidth="1"/>
    <col min="10730" max="10730" width="19.42578125" style="3" customWidth="1"/>
    <col min="10731" max="10731" width="9.28515625" style="3"/>
    <col min="10732" max="10732" width="17.7109375" style="3" customWidth="1"/>
    <col min="10733" max="10979" width="9.28515625" style="3"/>
    <col min="10980" max="10980" width="12.28515625" style="3" customWidth="1"/>
    <col min="10981" max="10981" width="47.42578125" style="3" customWidth="1"/>
    <col min="10982" max="10982" width="21.7109375" style="3" customWidth="1"/>
    <col min="10983" max="10983" width="17.7109375" style="3" customWidth="1"/>
    <col min="10984" max="10985" width="18.28515625" style="3" customWidth="1"/>
    <col min="10986" max="10986" width="19.42578125" style="3" customWidth="1"/>
    <col min="10987" max="10987" width="9.28515625" style="3"/>
    <col min="10988" max="10988" width="17.7109375" style="3" customWidth="1"/>
    <col min="10989" max="11235" width="9.28515625" style="3"/>
    <col min="11236" max="11236" width="12.28515625" style="3" customWidth="1"/>
    <col min="11237" max="11237" width="47.42578125" style="3" customWidth="1"/>
    <col min="11238" max="11238" width="21.7109375" style="3" customWidth="1"/>
    <col min="11239" max="11239" width="17.7109375" style="3" customWidth="1"/>
    <col min="11240" max="11241" width="18.28515625" style="3" customWidth="1"/>
    <col min="11242" max="11242" width="19.42578125" style="3" customWidth="1"/>
    <col min="11243" max="11243" width="9.28515625" style="3"/>
    <col min="11244" max="11244" width="17.7109375" style="3" customWidth="1"/>
    <col min="11245" max="11491" width="9.28515625" style="3"/>
    <col min="11492" max="11492" width="12.28515625" style="3" customWidth="1"/>
    <col min="11493" max="11493" width="47.42578125" style="3" customWidth="1"/>
    <col min="11494" max="11494" width="21.7109375" style="3" customWidth="1"/>
    <col min="11495" max="11495" width="17.7109375" style="3" customWidth="1"/>
    <col min="11496" max="11497" width="18.28515625" style="3" customWidth="1"/>
    <col min="11498" max="11498" width="19.42578125" style="3" customWidth="1"/>
    <col min="11499" max="11499" width="9.28515625" style="3"/>
    <col min="11500" max="11500" width="17.7109375" style="3" customWidth="1"/>
    <col min="11501" max="11747" width="9.28515625" style="3"/>
    <col min="11748" max="11748" width="12.28515625" style="3" customWidth="1"/>
    <col min="11749" max="11749" width="47.42578125" style="3" customWidth="1"/>
    <col min="11750" max="11750" width="21.7109375" style="3" customWidth="1"/>
    <col min="11751" max="11751" width="17.7109375" style="3" customWidth="1"/>
    <col min="11752" max="11753" width="18.28515625" style="3" customWidth="1"/>
    <col min="11754" max="11754" width="19.42578125" style="3" customWidth="1"/>
    <col min="11755" max="11755" width="9.28515625" style="3"/>
    <col min="11756" max="11756" width="17.7109375" style="3" customWidth="1"/>
    <col min="11757" max="12003" width="9.28515625" style="3"/>
    <col min="12004" max="12004" width="12.28515625" style="3" customWidth="1"/>
    <col min="12005" max="12005" width="47.42578125" style="3" customWidth="1"/>
    <col min="12006" max="12006" width="21.7109375" style="3" customWidth="1"/>
    <col min="12007" max="12007" width="17.7109375" style="3" customWidth="1"/>
    <col min="12008" max="12009" width="18.28515625" style="3" customWidth="1"/>
    <col min="12010" max="12010" width="19.42578125" style="3" customWidth="1"/>
    <col min="12011" max="12011" width="9.28515625" style="3"/>
    <col min="12012" max="12012" width="17.7109375" style="3" customWidth="1"/>
    <col min="12013" max="12259" width="9.28515625" style="3"/>
    <col min="12260" max="12260" width="12.28515625" style="3" customWidth="1"/>
    <col min="12261" max="12261" width="47.42578125" style="3" customWidth="1"/>
    <col min="12262" max="12262" width="21.7109375" style="3" customWidth="1"/>
    <col min="12263" max="12263" width="17.7109375" style="3" customWidth="1"/>
    <col min="12264" max="12265" width="18.28515625" style="3" customWidth="1"/>
    <col min="12266" max="12266" width="19.42578125" style="3" customWidth="1"/>
    <col min="12267" max="12267" width="9.28515625" style="3"/>
    <col min="12268" max="12268" width="17.7109375" style="3" customWidth="1"/>
    <col min="12269" max="12515" width="9.28515625" style="3"/>
    <col min="12516" max="12516" width="12.28515625" style="3" customWidth="1"/>
    <col min="12517" max="12517" width="47.42578125" style="3" customWidth="1"/>
    <col min="12518" max="12518" width="21.7109375" style="3" customWidth="1"/>
    <col min="12519" max="12519" width="17.7109375" style="3" customWidth="1"/>
    <col min="12520" max="12521" width="18.28515625" style="3" customWidth="1"/>
    <col min="12522" max="12522" width="19.42578125" style="3" customWidth="1"/>
    <col min="12523" max="12523" width="9.28515625" style="3"/>
    <col min="12524" max="12524" width="17.7109375" style="3" customWidth="1"/>
    <col min="12525" max="12771" width="9.28515625" style="3"/>
    <col min="12772" max="12772" width="12.28515625" style="3" customWidth="1"/>
    <col min="12773" max="12773" width="47.42578125" style="3" customWidth="1"/>
    <col min="12774" max="12774" width="21.7109375" style="3" customWidth="1"/>
    <col min="12775" max="12775" width="17.7109375" style="3" customWidth="1"/>
    <col min="12776" max="12777" width="18.28515625" style="3" customWidth="1"/>
    <col min="12778" max="12778" width="19.42578125" style="3" customWidth="1"/>
    <col min="12779" max="12779" width="9.28515625" style="3"/>
    <col min="12780" max="12780" width="17.7109375" style="3" customWidth="1"/>
    <col min="12781" max="13027" width="9.28515625" style="3"/>
    <col min="13028" max="13028" width="12.28515625" style="3" customWidth="1"/>
    <col min="13029" max="13029" width="47.42578125" style="3" customWidth="1"/>
    <col min="13030" max="13030" width="21.7109375" style="3" customWidth="1"/>
    <col min="13031" max="13031" width="17.7109375" style="3" customWidth="1"/>
    <col min="13032" max="13033" width="18.28515625" style="3" customWidth="1"/>
    <col min="13034" max="13034" width="19.42578125" style="3" customWidth="1"/>
    <col min="13035" max="13035" width="9.28515625" style="3"/>
    <col min="13036" max="13036" width="17.7109375" style="3" customWidth="1"/>
    <col min="13037" max="13283" width="9.28515625" style="3"/>
    <col min="13284" max="13284" width="12.28515625" style="3" customWidth="1"/>
    <col min="13285" max="13285" width="47.42578125" style="3" customWidth="1"/>
    <col min="13286" max="13286" width="21.7109375" style="3" customWidth="1"/>
    <col min="13287" max="13287" width="17.7109375" style="3" customWidth="1"/>
    <col min="13288" max="13289" width="18.28515625" style="3" customWidth="1"/>
    <col min="13290" max="13290" width="19.42578125" style="3" customWidth="1"/>
    <col min="13291" max="13291" width="9.28515625" style="3"/>
    <col min="13292" max="13292" width="17.7109375" style="3" customWidth="1"/>
    <col min="13293" max="13539" width="9.28515625" style="3"/>
    <col min="13540" max="13540" width="12.28515625" style="3" customWidth="1"/>
    <col min="13541" max="13541" width="47.42578125" style="3" customWidth="1"/>
    <col min="13542" max="13542" width="21.7109375" style="3" customWidth="1"/>
    <col min="13543" max="13543" width="17.7109375" style="3" customWidth="1"/>
    <col min="13544" max="13545" width="18.28515625" style="3" customWidth="1"/>
    <col min="13546" max="13546" width="19.42578125" style="3" customWidth="1"/>
    <col min="13547" max="13547" width="9.28515625" style="3"/>
    <col min="13548" max="13548" width="17.7109375" style="3" customWidth="1"/>
    <col min="13549" max="13795" width="9.28515625" style="3"/>
    <col min="13796" max="13796" width="12.28515625" style="3" customWidth="1"/>
    <col min="13797" max="13797" width="47.42578125" style="3" customWidth="1"/>
    <col min="13798" max="13798" width="21.7109375" style="3" customWidth="1"/>
    <col min="13799" max="13799" width="17.7109375" style="3" customWidth="1"/>
    <col min="13800" max="13801" width="18.28515625" style="3" customWidth="1"/>
    <col min="13802" max="13802" width="19.42578125" style="3" customWidth="1"/>
    <col min="13803" max="13803" width="9.28515625" style="3"/>
    <col min="13804" max="13804" width="17.7109375" style="3" customWidth="1"/>
    <col min="13805" max="14051" width="9.28515625" style="3"/>
    <col min="14052" max="14052" width="12.28515625" style="3" customWidth="1"/>
    <col min="14053" max="14053" width="47.42578125" style="3" customWidth="1"/>
    <col min="14054" max="14054" width="21.7109375" style="3" customWidth="1"/>
    <col min="14055" max="14055" width="17.7109375" style="3" customWidth="1"/>
    <col min="14056" max="14057" width="18.28515625" style="3" customWidth="1"/>
    <col min="14058" max="14058" width="19.42578125" style="3" customWidth="1"/>
    <col min="14059" max="14059" width="9.28515625" style="3"/>
    <col min="14060" max="14060" width="17.7109375" style="3" customWidth="1"/>
    <col min="14061" max="14307" width="9.28515625" style="3"/>
    <col min="14308" max="14308" width="12.28515625" style="3" customWidth="1"/>
    <col min="14309" max="14309" width="47.42578125" style="3" customWidth="1"/>
    <col min="14310" max="14310" width="21.7109375" style="3" customWidth="1"/>
    <col min="14311" max="14311" width="17.7109375" style="3" customWidth="1"/>
    <col min="14312" max="14313" width="18.28515625" style="3" customWidth="1"/>
    <col min="14314" max="14314" width="19.42578125" style="3" customWidth="1"/>
    <col min="14315" max="14315" width="9.28515625" style="3"/>
    <col min="14316" max="14316" width="17.7109375" style="3" customWidth="1"/>
    <col min="14317" max="14563" width="9.28515625" style="3"/>
    <col min="14564" max="14564" width="12.28515625" style="3" customWidth="1"/>
    <col min="14565" max="14565" width="47.42578125" style="3" customWidth="1"/>
    <col min="14566" max="14566" width="21.7109375" style="3" customWidth="1"/>
    <col min="14567" max="14567" width="17.7109375" style="3" customWidth="1"/>
    <col min="14568" max="14569" width="18.28515625" style="3" customWidth="1"/>
    <col min="14570" max="14570" width="19.42578125" style="3" customWidth="1"/>
    <col min="14571" max="14571" width="9.28515625" style="3"/>
    <col min="14572" max="14572" width="17.7109375" style="3" customWidth="1"/>
    <col min="14573" max="14819" width="9.28515625" style="3"/>
    <col min="14820" max="14820" width="12.28515625" style="3" customWidth="1"/>
    <col min="14821" max="14821" width="47.42578125" style="3" customWidth="1"/>
    <col min="14822" max="14822" width="21.7109375" style="3" customWidth="1"/>
    <col min="14823" max="14823" width="17.7109375" style="3" customWidth="1"/>
    <col min="14824" max="14825" width="18.28515625" style="3" customWidth="1"/>
    <col min="14826" max="14826" width="19.42578125" style="3" customWidth="1"/>
    <col min="14827" max="14827" width="9.28515625" style="3"/>
    <col min="14828" max="14828" width="17.7109375" style="3" customWidth="1"/>
    <col min="14829" max="15075" width="9.28515625" style="3"/>
    <col min="15076" max="15076" width="12.28515625" style="3" customWidth="1"/>
    <col min="15077" max="15077" width="47.42578125" style="3" customWidth="1"/>
    <col min="15078" max="15078" width="21.7109375" style="3" customWidth="1"/>
    <col min="15079" max="15079" width="17.7109375" style="3" customWidth="1"/>
    <col min="15080" max="15081" width="18.28515625" style="3" customWidth="1"/>
    <col min="15082" max="15082" width="19.42578125" style="3" customWidth="1"/>
    <col min="15083" max="15083" width="9.28515625" style="3"/>
    <col min="15084" max="15084" width="17.7109375" style="3" customWidth="1"/>
    <col min="15085" max="15331" width="9.28515625" style="3"/>
    <col min="15332" max="15332" width="12.28515625" style="3" customWidth="1"/>
    <col min="15333" max="15333" width="47.42578125" style="3" customWidth="1"/>
    <col min="15334" max="15334" width="21.7109375" style="3" customWidth="1"/>
    <col min="15335" max="15335" width="17.7109375" style="3" customWidth="1"/>
    <col min="15336" max="15337" width="18.28515625" style="3" customWidth="1"/>
    <col min="15338" max="15338" width="19.42578125" style="3" customWidth="1"/>
    <col min="15339" max="15339" width="9.28515625" style="3"/>
    <col min="15340" max="15340" width="17.7109375" style="3" customWidth="1"/>
    <col min="15341" max="15587" width="9.28515625" style="3"/>
    <col min="15588" max="15588" width="12.28515625" style="3" customWidth="1"/>
    <col min="15589" max="15589" width="47.42578125" style="3" customWidth="1"/>
    <col min="15590" max="15590" width="21.7109375" style="3" customWidth="1"/>
    <col min="15591" max="15591" width="17.7109375" style="3" customWidth="1"/>
    <col min="15592" max="15593" width="18.28515625" style="3" customWidth="1"/>
    <col min="15594" max="15594" width="19.42578125" style="3" customWidth="1"/>
    <col min="15595" max="15595" width="9.28515625" style="3"/>
    <col min="15596" max="15596" width="17.7109375" style="3" customWidth="1"/>
    <col min="15597" max="15843" width="9.28515625" style="3"/>
    <col min="15844" max="15844" width="12.28515625" style="3" customWidth="1"/>
    <col min="15845" max="15845" width="47.42578125" style="3" customWidth="1"/>
    <col min="15846" max="15846" width="21.7109375" style="3" customWidth="1"/>
    <col min="15847" max="15847" width="17.7109375" style="3" customWidth="1"/>
    <col min="15848" max="15849" width="18.28515625" style="3" customWidth="1"/>
    <col min="15850" max="15850" width="19.42578125" style="3" customWidth="1"/>
    <col min="15851" max="15851" width="9.28515625" style="3"/>
    <col min="15852" max="15852" width="17.7109375" style="3" customWidth="1"/>
    <col min="15853" max="16099" width="9.28515625" style="3"/>
    <col min="16100" max="16100" width="12.28515625" style="3" customWidth="1"/>
    <col min="16101" max="16101" width="47.42578125" style="3" customWidth="1"/>
    <col min="16102" max="16102" width="21.7109375" style="3" customWidth="1"/>
    <col min="16103" max="16103" width="17.7109375" style="3" customWidth="1"/>
    <col min="16104" max="16105" width="18.28515625" style="3" customWidth="1"/>
    <col min="16106" max="16106" width="19.42578125" style="3" customWidth="1"/>
    <col min="16107" max="16107" width="9.28515625" style="3"/>
    <col min="16108" max="16108" width="17.7109375" style="3" customWidth="1"/>
    <col min="16109" max="16384" width="9.28515625" style="3"/>
  </cols>
  <sheetData>
    <row r="1" spans="1:17" ht="24" customHeight="1" x14ac:dyDescent="0.35">
      <c r="A1" s="1" t="s">
        <v>85</v>
      </c>
      <c r="B1" s="1"/>
    </row>
    <row r="2" spans="1:17" ht="24" customHeight="1" x14ac:dyDescent="0.25">
      <c r="A2" s="74" t="s">
        <v>56</v>
      </c>
      <c r="B2" s="74" t="s">
        <v>57</v>
      </c>
      <c r="C2" s="74" t="s">
        <v>4</v>
      </c>
      <c r="D2" s="75" t="s">
        <v>88</v>
      </c>
      <c r="E2" s="75"/>
      <c r="F2" s="75"/>
      <c r="G2" s="75" t="s">
        <v>89</v>
      </c>
      <c r="H2" s="75"/>
      <c r="I2" s="75"/>
    </row>
    <row r="3" spans="1:17" s="4" customFormat="1" x14ac:dyDescent="0.25">
      <c r="A3" s="74" t="s">
        <v>0</v>
      </c>
      <c r="B3" s="74" t="s">
        <v>1</v>
      </c>
      <c r="C3" s="74"/>
      <c r="D3" s="47" t="s">
        <v>2</v>
      </c>
      <c r="E3" s="47" t="s">
        <v>3</v>
      </c>
      <c r="F3" s="47" t="s">
        <v>86</v>
      </c>
      <c r="G3" s="47" t="s">
        <v>2</v>
      </c>
      <c r="H3" s="47" t="s">
        <v>3</v>
      </c>
      <c r="I3" s="47" t="s">
        <v>86</v>
      </c>
      <c r="J3"/>
      <c r="K3"/>
      <c r="L3"/>
      <c r="M3"/>
      <c r="N3"/>
      <c r="O3"/>
      <c r="P3"/>
      <c r="Q3"/>
    </row>
    <row r="4" spans="1:17" x14ac:dyDescent="0.25">
      <c r="A4" s="48">
        <v>210001</v>
      </c>
      <c r="B4" s="65" t="s">
        <v>5</v>
      </c>
      <c r="C4" s="50">
        <v>324215630.80000001</v>
      </c>
      <c r="D4" s="50">
        <v>23494447.25</v>
      </c>
      <c r="E4" s="50">
        <v>17431873.82</v>
      </c>
      <c r="F4" s="50">
        <v>40926321.07</v>
      </c>
      <c r="G4" s="51">
        <v>7.2499999999999995E-2</v>
      </c>
      <c r="H4" s="51">
        <v>5.3800000000000001E-2</v>
      </c>
      <c r="I4" s="51">
        <v>0.12620000000000001</v>
      </c>
    </row>
    <row r="5" spans="1:17" x14ac:dyDescent="0.25">
      <c r="A5" s="48">
        <v>210002</v>
      </c>
      <c r="B5" s="65" t="s">
        <v>6</v>
      </c>
      <c r="C5" s="50">
        <v>1549551276.3</v>
      </c>
      <c r="D5" s="50">
        <v>93675647.040000007</v>
      </c>
      <c r="E5" s="50">
        <v>20684230.129999999</v>
      </c>
      <c r="F5" s="50">
        <v>114359877.17</v>
      </c>
      <c r="G5" s="51">
        <v>6.0499999999999998E-2</v>
      </c>
      <c r="H5" s="51">
        <v>1.3299999999999999E-2</v>
      </c>
      <c r="I5" s="51">
        <v>7.3800000000000004E-2</v>
      </c>
    </row>
    <row r="6" spans="1:17" x14ac:dyDescent="0.25">
      <c r="A6" s="48">
        <v>210003</v>
      </c>
      <c r="B6" s="65" t="s">
        <v>7</v>
      </c>
      <c r="C6" s="50">
        <v>284183817.75</v>
      </c>
      <c r="D6" s="50">
        <v>22850810.920000002</v>
      </c>
      <c r="E6" s="50">
        <v>14644427.51</v>
      </c>
      <c r="F6" s="50">
        <v>37495238.43</v>
      </c>
      <c r="G6" s="51">
        <v>8.0399999999999999E-2</v>
      </c>
      <c r="H6" s="51">
        <v>5.1499999999999997E-2</v>
      </c>
      <c r="I6" s="51">
        <v>0.13189999999999999</v>
      </c>
    </row>
    <row r="7" spans="1:17" x14ac:dyDescent="0.25">
      <c r="A7" s="48">
        <v>210004</v>
      </c>
      <c r="B7" s="65" t="s">
        <v>8</v>
      </c>
      <c r="C7" s="50">
        <v>507847705.50999999</v>
      </c>
      <c r="D7" s="50">
        <v>39116458.950000003</v>
      </c>
      <c r="E7" s="50">
        <v>19456706.02</v>
      </c>
      <c r="F7" s="50">
        <v>58573164.969999999</v>
      </c>
      <c r="G7" s="51">
        <v>7.6999999999999999E-2</v>
      </c>
      <c r="H7" s="51">
        <v>3.8300000000000001E-2</v>
      </c>
      <c r="I7" s="51">
        <v>0.1153</v>
      </c>
    </row>
    <row r="8" spans="1:17" x14ac:dyDescent="0.25">
      <c r="A8" s="48">
        <v>210005</v>
      </c>
      <c r="B8" s="65" t="s">
        <v>9</v>
      </c>
      <c r="C8" s="50">
        <v>359348991.23000002</v>
      </c>
      <c r="D8" s="50">
        <v>22787247.760000002</v>
      </c>
      <c r="E8" s="50">
        <v>17033172.699999999</v>
      </c>
      <c r="F8" s="50">
        <v>39820420.460000001</v>
      </c>
      <c r="G8" s="51">
        <v>6.3399999999999998E-2</v>
      </c>
      <c r="H8" s="51">
        <v>4.7399999999999998E-2</v>
      </c>
      <c r="I8" s="51">
        <v>0.1108</v>
      </c>
    </row>
    <row r="9" spans="1:17" x14ac:dyDescent="0.25">
      <c r="A9" s="48">
        <v>210006</v>
      </c>
      <c r="B9" s="65" t="s">
        <v>10</v>
      </c>
      <c r="C9" s="50">
        <v>103553435.95</v>
      </c>
      <c r="D9" s="50">
        <v>11413169.57</v>
      </c>
      <c r="E9" s="50">
        <v>7405362.0800000001</v>
      </c>
      <c r="F9" s="50">
        <v>18818531.649999999</v>
      </c>
      <c r="G9" s="51">
        <v>0.11020000000000001</v>
      </c>
      <c r="H9" s="51">
        <v>7.1499999999999994E-2</v>
      </c>
      <c r="I9" s="51">
        <v>0.1817</v>
      </c>
    </row>
    <row r="10" spans="1:17" x14ac:dyDescent="0.25">
      <c r="A10" s="48">
        <v>210008</v>
      </c>
      <c r="B10" s="65" t="s">
        <v>11</v>
      </c>
      <c r="C10" s="50">
        <v>516074466.92000002</v>
      </c>
      <c r="D10" s="50">
        <v>18196791.66</v>
      </c>
      <c r="E10" s="50">
        <v>8910342.4800000004</v>
      </c>
      <c r="F10" s="50">
        <v>27107134.140000001</v>
      </c>
      <c r="G10" s="51">
        <v>3.5299999999999998E-2</v>
      </c>
      <c r="H10" s="51">
        <v>1.7299999999999999E-2</v>
      </c>
      <c r="I10" s="51">
        <v>5.2499999999999998E-2</v>
      </c>
    </row>
    <row r="11" spans="1:17" x14ac:dyDescent="0.25">
      <c r="A11" s="48">
        <v>210009</v>
      </c>
      <c r="B11" s="65" t="s">
        <v>12</v>
      </c>
      <c r="C11" s="50">
        <v>2170719062.6799998</v>
      </c>
      <c r="D11" s="50">
        <v>149286160.86000001</v>
      </c>
      <c r="E11" s="50">
        <v>37525052.479999997</v>
      </c>
      <c r="F11" s="50">
        <v>186811213.34</v>
      </c>
      <c r="G11" s="51">
        <v>6.88E-2</v>
      </c>
      <c r="H11" s="51">
        <v>1.7299999999999999E-2</v>
      </c>
      <c r="I11" s="51">
        <v>8.6099999999999996E-2</v>
      </c>
    </row>
    <row r="12" spans="1:17" x14ac:dyDescent="0.25">
      <c r="A12" s="48">
        <v>210010</v>
      </c>
      <c r="B12" s="65" t="s">
        <v>13</v>
      </c>
      <c r="C12" s="50">
        <v>46780260.280000001</v>
      </c>
      <c r="D12" s="50">
        <v>4428501.8499999996</v>
      </c>
      <c r="E12" s="50">
        <v>4790868.7300000004</v>
      </c>
      <c r="F12" s="50">
        <v>9219370.5800000001</v>
      </c>
      <c r="G12" s="51">
        <v>9.4700000000000006E-2</v>
      </c>
      <c r="H12" s="51">
        <v>0.1024</v>
      </c>
      <c r="I12" s="51">
        <v>0.1971</v>
      </c>
    </row>
    <row r="13" spans="1:17" x14ac:dyDescent="0.25">
      <c r="A13" s="48">
        <v>210011</v>
      </c>
      <c r="B13" s="65" t="s">
        <v>14</v>
      </c>
      <c r="C13" s="50">
        <v>434083925.04000002</v>
      </c>
      <c r="D13" s="50">
        <v>34126243.359999999</v>
      </c>
      <c r="E13" s="50">
        <v>26439580.620000001</v>
      </c>
      <c r="F13" s="50">
        <v>60565823.979999997</v>
      </c>
      <c r="G13" s="51">
        <v>7.8600000000000003E-2</v>
      </c>
      <c r="H13" s="51">
        <v>6.0900000000000003E-2</v>
      </c>
      <c r="I13" s="51">
        <v>0.13950000000000001</v>
      </c>
    </row>
    <row r="14" spans="1:17" x14ac:dyDescent="0.25">
      <c r="A14" s="48">
        <v>210012</v>
      </c>
      <c r="B14" s="65" t="s">
        <v>15</v>
      </c>
      <c r="C14" s="50">
        <v>739888942.67999995</v>
      </c>
      <c r="D14" s="50">
        <v>46429823.729999997</v>
      </c>
      <c r="E14" s="50">
        <v>22084279.079999998</v>
      </c>
      <c r="F14" s="50">
        <v>68514102.810000002</v>
      </c>
      <c r="G14" s="51">
        <v>6.2799999999999995E-2</v>
      </c>
      <c r="H14" s="51">
        <v>2.98E-2</v>
      </c>
      <c r="I14" s="51">
        <v>9.2600000000000002E-2</v>
      </c>
    </row>
    <row r="15" spans="1:17" x14ac:dyDescent="0.25">
      <c r="A15" s="48">
        <v>210013</v>
      </c>
      <c r="B15" s="65" t="s">
        <v>16</v>
      </c>
      <c r="C15" s="50">
        <v>111247978.69</v>
      </c>
      <c r="D15" s="50">
        <v>14576531</v>
      </c>
      <c r="E15" s="50">
        <v>6427625.9000000004</v>
      </c>
      <c r="F15" s="50">
        <v>21004156.899999999</v>
      </c>
      <c r="G15" s="51">
        <v>0.13100000000000001</v>
      </c>
      <c r="H15" s="51">
        <v>5.7799999999999997E-2</v>
      </c>
      <c r="I15" s="51">
        <v>0.1888</v>
      </c>
    </row>
    <row r="16" spans="1:17" x14ac:dyDescent="0.25">
      <c r="A16" s="48">
        <v>210015</v>
      </c>
      <c r="B16" s="65" t="s">
        <v>17</v>
      </c>
      <c r="C16" s="50">
        <v>511214718.14999998</v>
      </c>
      <c r="D16" s="50">
        <v>48312712.789999999</v>
      </c>
      <c r="E16" s="50">
        <v>28450629.739999998</v>
      </c>
      <c r="F16" s="50">
        <v>76763342.530000001</v>
      </c>
      <c r="G16" s="51">
        <v>9.4500000000000001E-2</v>
      </c>
      <c r="H16" s="51">
        <v>5.57E-2</v>
      </c>
      <c r="I16" s="51">
        <v>0.1502</v>
      </c>
    </row>
    <row r="17" spans="1:9" x14ac:dyDescent="0.25">
      <c r="A17" s="48">
        <v>210016</v>
      </c>
      <c r="B17" s="65" t="s">
        <v>18</v>
      </c>
      <c r="C17" s="50">
        <v>262855025.61000001</v>
      </c>
      <c r="D17" s="50">
        <v>20384556.579999998</v>
      </c>
      <c r="E17" s="50">
        <v>12259134.529999999</v>
      </c>
      <c r="F17" s="50">
        <v>32643691.109999999</v>
      </c>
      <c r="G17" s="51">
        <v>7.7600000000000002E-2</v>
      </c>
      <c r="H17" s="51">
        <v>4.6600000000000003E-2</v>
      </c>
      <c r="I17" s="51">
        <v>0.1242</v>
      </c>
    </row>
    <row r="18" spans="1:9" x14ac:dyDescent="0.25">
      <c r="A18" s="48">
        <v>210017</v>
      </c>
      <c r="B18" s="65" t="s">
        <v>19</v>
      </c>
      <c r="C18" s="50">
        <v>52159649.189999998</v>
      </c>
      <c r="D18" s="50">
        <v>1301034.03</v>
      </c>
      <c r="E18" s="50">
        <v>2951329.91</v>
      </c>
      <c r="F18" s="50">
        <v>4252363.9400000004</v>
      </c>
      <c r="G18" s="51">
        <v>2.4899999999999999E-2</v>
      </c>
      <c r="H18" s="51">
        <v>5.6599999999999998E-2</v>
      </c>
      <c r="I18" s="51">
        <v>8.1500000000000003E-2</v>
      </c>
    </row>
    <row r="19" spans="1:9" x14ac:dyDescent="0.25">
      <c r="A19" s="48">
        <v>210018</v>
      </c>
      <c r="B19" s="65" t="s">
        <v>20</v>
      </c>
      <c r="C19" s="50">
        <v>178361906.31</v>
      </c>
      <c r="D19" s="50">
        <v>13179066.34</v>
      </c>
      <c r="E19" s="50">
        <v>8061243.9800000004</v>
      </c>
      <c r="F19" s="50">
        <v>21240310.32</v>
      </c>
      <c r="G19" s="51">
        <v>7.3899999999999993E-2</v>
      </c>
      <c r="H19" s="51">
        <v>4.5199999999999997E-2</v>
      </c>
      <c r="I19" s="51">
        <v>0.1191</v>
      </c>
    </row>
    <row r="20" spans="1:9" x14ac:dyDescent="0.25">
      <c r="A20" s="48">
        <v>210019</v>
      </c>
      <c r="B20" s="65" t="s">
        <v>21</v>
      </c>
      <c r="C20" s="50">
        <v>425262786.56999999</v>
      </c>
      <c r="D20" s="50">
        <v>27944510.68</v>
      </c>
      <c r="E20" s="50">
        <v>21591418.25</v>
      </c>
      <c r="F20" s="50">
        <v>49535928.93</v>
      </c>
      <c r="G20" s="51">
        <v>6.5699999999999995E-2</v>
      </c>
      <c r="H20" s="51">
        <v>5.0799999999999998E-2</v>
      </c>
      <c r="I20" s="51">
        <v>0.11650000000000001</v>
      </c>
    </row>
    <row r="21" spans="1:9" x14ac:dyDescent="0.25">
      <c r="A21" s="48">
        <v>210022</v>
      </c>
      <c r="B21" s="65" t="s">
        <v>22</v>
      </c>
      <c r="C21" s="50">
        <v>301388373.33999997</v>
      </c>
      <c r="D21" s="50">
        <v>21158296.59</v>
      </c>
      <c r="E21" s="50">
        <v>11703781.93</v>
      </c>
      <c r="F21" s="50">
        <v>32862078.52</v>
      </c>
      <c r="G21" s="51">
        <v>7.0199999999999999E-2</v>
      </c>
      <c r="H21" s="51">
        <v>3.8800000000000001E-2</v>
      </c>
      <c r="I21" s="51">
        <v>0.109</v>
      </c>
    </row>
    <row r="22" spans="1:9" x14ac:dyDescent="0.25">
      <c r="A22" s="48">
        <v>210023</v>
      </c>
      <c r="B22" s="65" t="s">
        <v>23</v>
      </c>
      <c r="C22" s="50">
        <v>581456503.46000004</v>
      </c>
      <c r="D22" s="50">
        <v>28422055.960000001</v>
      </c>
      <c r="E22" s="50">
        <v>21567331.579999998</v>
      </c>
      <c r="F22" s="50">
        <v>49989387.539999999</v>
      </c>
      <c r="G22" s="51">
        <v>4.8899999999999999E-2</v>
      </c>
      <c r="H22" s="51">
        <v>3.7100000000000001E-2</v>
      </c>
      <c r="I22" s="51">
        <v>8.5999999999999993E-2</v>
      </c>
    </row>
    <row r="23" spans="1:9" x14ac:dyDescent="0.25">
      <c r="A23" s="48">
        <v>210024</v>
      </c>
      <c r="B23" s="65" t="s">
        <v>24</v>
      </c>
      <c r="C23" s="50">
        <v>430575293.22000003</v>
      </c>
      <c r="D23" s="50">
        <v>27863344.34</v>
      </c>
      <c r="E23" s="50">
        <v>15148427.5</v>
      </c>
      <c r="F23" s="50">
        <v>43011771.840000004</v>
      </c>
      <c r="G23" s="51">
        <v>6.4699999999999994E-2</v>
      </c>
      <c r="H23" s="51">
        <v>3.5200000000000002E-2</v>
      </c>
      <c r="I23" s="51">
        <v>9.9900000000000003E-2</v>
      </c>
    </row>
    <row r="24" spans="1:9" x14ac:dyDescent="0.25">
      <c r="A24" s="48">
        <v>210027</v>
      </c>
      <c r="B24" s="65" t="s">
        <v>25</v>
      </c>
      <c r="C24" s="50">
        <v>327613031.02999997</v>
      </c>
      <c r="D24" s="50">
        <v>21538583.210000001</v>
      </c>
      <c r="E24" s="50">
        <v>13559716.09</v>
      </c>
      <c r="F24" s="50">
        <v>35098299.299999997</v>
      </c>
      <c r="G24" s="51">
        <v>6.5699999999999995E-2</v>
      </c>
      <c r="H24" s="51">
        <v>4.1399999999999999E-2</v>
      </c>
      <c r="I24" s="51">
        <v>0.1071</v>
      </c>
    </row>
    <row r="25" spans="1:9" x14ac:dyDescent="0.25">
      <c r="A25" s="48">
        <v>210028</v>
      </c>
      <c r="B25" s="65" t="s">
        <v>26</v>
      </c>
      <c r="C25" s="50">
        <v>186664221.15000001</v>
      </c>
      <c r="D25" s="50">
        <v>11055617.43</v>
      </c>
      <c r="E25" s="50">
        <v>10236060.640000001</v>
      </c>
      <c r="F25" s="50">
        <v>21291678.07</v>
      </c>
      <c r="G25" s="51">
        <v>5.9200000000000003E-2</v>
      </c>
      <c r="H25" s="51">
        <v>5.4800000000000001E-2</v>
      </c>
      <c r="I25" s="51">
        <v>0.11409999999999999</v>
      </c>
    </row>
    <row r="26" spans="1:9" x14ac:dyDescent="0.25">
      <c r="A26" s="48">
        <v>210029</v>
      </c>
      <c r="B26" s="65" t="s">
        <v>27</v>
      </c>
      <c r="C26" s="50">
        <v>609053572.66999996</v>
      </c>
      <c r="D26" s="50">
        <v>51181366.140000001</v>
      </c>
      <c r="E26" s="50">
        <v>24245810.039999999</v>
      </c>
      <c r="F26" s="50">
        <v>75427176.180000007</v>
      </c>
      <c r="G26" s="51">
        <v>8.4000000000000005E-2</v>
      </c>
      <c r="H26" s="51">
        <v>3.9800000000000002E-2</v>
      </c>
      <c r="I26" s="51">
        <v>0.12379999999999999</v>
      </c>
    </row>
    <row r="27" spans="1:9" x14ac:dyDescent="0.25">
      <c r="A27" s="48">
        <v>210030</v>
      </c>
      <c r="B27" s="65" t="s">
        <v>28</v>
      </c>
      <c r="C27" s="50">
        <v>53264779.850000001</v>
      </c>
      <c r="D27" s="50">
        <v>3668204.72</v>
      </c>
      <c r="E27" s="50">
        <v>4218471.5199999996</v>
      </c>
      <c r="F27" s="50">
        <v>7886676.2400000002</v>
      </c>
      <c r="G27" s="51">
        <v>6.8900000000000003E-2</v>
      </c>
      <c r="H27" s="51">
        <v>7.9200000000000007E-2</v>
      </c>
      <c r="I27" s="51">
        <v>0.14810000000000001</v>
      </c>
    </row>
    <row r="28" spans="1:9" x14ac:dyDescent="0.25">
      <c r="A28" s="48">
        <v>210032</v>
      </c>
      <c r="B28" s="65" t="s">
        <v>29</v>
      </c>
      <c r="C28" s="50">
        <v>159598015.94999999</v>
      </c>
      <c r="D28" s="50">
        <v>8679050.9800000004</v>
      </c>
      <c r="E28" s="50">
        <v>11444320.890000001</v>
      </c>
      <c r="F28" s="50">
        <v>20123371.870000001</v>
      </c>
      <c r="G28" s="51">
        <v>5.4399999999999997E-2</v>
      </c>
      <c r="H28" s="51">
        <v>7.17E-2</v>
      </c>
      <c r="I28" s="51">
        <v>0.12609999999999999</v>
      </c>
    </row>
    <row r="29" spans="1:9" x14ac:dyDescent="0.25">
      <c r="A29" s="48">
        <v>210033</v>
      </c>
      <c r="B29" s="65" t="s">
        <v>30</v>
      </c>
      <c r="C29" s="50">
        <v>241474640.63999999</v>
      </c>
      <c r="D29" s="50">
        <v>17628425.170000002</v>
      </c>
      <c r="E29" s="50">
        <v>16110880.189999999</v>
      </c>
      <c r="F29" s="50">
        <v>33739305.359999999</v>
      </c>
      <c r="G29" s="51">
        <v>7.2999999999999995E-2</v>
      </c>
      <c r="H29" s="51">
        <v>6.6699999999999995E-2</v>
      </c>
      <c r="I29" s="51">
        <v>0.13969999999999999</v>
      </c>
    </row>
    <row r="30" spans="1:9" x14ac:dyDescent="0.25">
      <c r="A30" s="48">
        <v>210034</v>
      </c>
      <c r="B30" s="65" t="s">
        <v>31</v>
      </c>
      <c r="C30" s="50">
        <v>193208953.63</v>
      </c>
      <c r="D30" s="50">
        <v>15972533.050000001</v>
      </c>
      <c r="E30" s="50">
        <v>11126688.619999999</v>
      </c>
      <c r="F30" s="50">
        <v>27099221.670000002</v>
      </c>
      <c r="G30" s="51">
        <v>8.2699999999999996E-2</v>
      </c>
      <c r="H30" s="51">
        <v>5.7599999999999998E-2</v>
      </c>
      <c r="I30" s="51">
        <v>0.14030000000000001</v>
      </c>
    </row>
    <row r="31" spans="1:9" x14ac:dyDescent="0.25">
      <c r="A31" s="48">
        <v>210035</v>
      </c>
      <c r="B31" s="65" t="s">
        <v>32</v>
      </c>
      <c r="C31" s="50">
        <v>147824610.91999999</v>
      </c>
      <c r="D31" s="50">
        <v>10590714.960000001</v>
      </c>
      <c r="E31" s="50">
        <v>10156771.449999999</v>
      </c>
      <c r="F31" s="50">
        <v>20747486.41</v>
      </c>
      <c r="G31" s="51">
        <v>7.1599999999999997E-2</v>
      </c>
      <c r="H31" s="51">
        <v>6.8699999999999997E-2</v>
      </c>
      <c r="I31" s="51">
        <v>0.1404</v>
      </c>
    </row>
    <row r="32" spans="1:9" x14ac:dyDescent="0.25">
      <c r="A32" s="48">
        <v>210037</v>
      </c>
      <c r="B32" s="65" t="s">
        <v>33</v>
      </c>
      <c r="C32" s="50">
        <v>199279009.38999999</v>
      </c>
      <c r="D32" s="50">
        <v>10657173.48</v>
      </c>
      <c r="E32" s="50">
        <v>12058894.939999999</v>
      </c>
      <c r="F32" s="50">
        <v>22716068.420000002</v>
      </c>
      <c r="G32" s="51">
        <v>5.3499999999999999E-2</v>
      </c>
      <c r="H32" s="51">
        <v>6.0499999999999998E-2</v>
      </c>
      <c r="I32" s="51">
        <v>0.114</v>
      </c>
    </row>
    <row r="33" spans="1:9" x14ac:dyDescent="0.25">
      <c r="A33" s="48">
        <v>210038</v>
      </c>
      <c r="B33" s="65" t="s">
        <v>34</v>
      </c>
      <c r="C33" s="50">
        <v>209130880.84</v>
      </c>
      <c r="D33" s="50">
        <v>23608371.09</v>
      </c>
      <c r="E33" s="50">
        <v>7850768.7599999998</v>
      </c>
      <c r="F33" s="50">
        <v>31459139.850000001</v>
      </c>
      <c r="G33" s="51">
        <v>0.1129</v>
      </c>
      <c r="H33" s="51">
        <v>3.7499999999999999E-2</v>
      </c>
      <c r="I33" s="51">
        <v>0.15040000000000001</v>
      </c>
    </row>
    <row r="34" spans="1:9" x14ac:dyDescent="0.25">
      <c r="A34" s="48">
        <v>210039</v>
      </c>
      <c r="B34" s="65" t="s">
        <v>35</v>
      </c>
      <c r="C34" s="50">
        <v>139948907.81999999</v>
      </c>
      <c r="D34" s="50">
        <v>7173389.5800000001</v>
      </c>
      <c r="E34" s="50">
        <v>8766774.9800000004</v>
      </c>
      <c r="F34" s="50">
        <v>15940164.560000001</v>
      </c>
      <c r="G34" s="51">
        <v>5.1299999999999998E-2</v>
      </c>
      <c r="H34" s="51">
        <v>6.2600000000000003E-2</v>
      </c>
      <c r="I34" s="51">
        <v>0.1139</v>
      </c>
    </row>
    <row r="35" spans="1:9" x14ac:dyDescent="0.25">
      <c r="A35" s="48">
        <v>210040</v>
      </c>
      <c r="B35" s="65" t="s">
        <v>36</v>
      </c>
      <c r="C35" s="50">
        <v>255622104.72999999</v>
      </c>
      <c r="D35" s="50">
        <v>22904525.559999999</v>
      </c>
      <c r="E35" s="50">
        <v>18580728.539999999</v>
      </c>
      <c r="F35" s="50">
        <v>41485254.100000001</v>
      </c>
      <c r="G35" s="51">
        <v>8.9599999999999999E-2</v>
      </c>
      <c r="H35" s="51">
        <v>7.2700000000000001E-2</v>
      </c>
      <c r="I35" s="51">
        <v>0.1623</v>
      </c>
    </row>
    <row r="36" spans="1:9" x14ac:dyDescent="0.25">
      <c r="A36" s="48">
        <v>210043</v>
      </c>
      <c r="B36" s="65" t="s">
        <v>37</v>
      </c>
      <c r="C36" s="50">
        <v>413230602.75999999</v>
      </c>
      <c r="D36" s="50">
        <v>36132870.159999996</v>
      </c>
      <c r="E36" s="50">
        <v>24334401.48</v>
      </c>
      <c r="F36" s="50">
        <v>60467271.640000001</v>
      </c>
      <c r="G36" s="51">
        <v>8.7400000000000005E-2</v>
      </c>
      <c r="H36" s="51">
        <v>5.8900000000000001E-2</v>
      </c>
      <c r="I36" s="51">
        <v>0.14630000000000001</v>
      </c>
    </row>
    <row r="37" spans="1:9" x14ac:dyDescent="0.25">
      <c r="A37" s="48">
        <v>210044</v>
      </c>
      <c r="B37" s="65" t="s">
        <v>38</v>
      </c>
      <c r="C37" s="50">
        <v>432477408.76999998</v>
      </c>
      <c r="D37" s="50">
        <v>22088927.309999999</v>
      </c>
      <c r="E37" s="50">
        <v>15900674.01</v>
      </c>
      <c r="F37" s="50">
        <v>37989601.32</v>
      </c>
      <c r="G37" s="51">
        <v>5.11E-2</v>
      </c>
      <c r="H37" s="51">
        <v>3.6799999999999999E-2</v>
      </c>
      <c r="I37" s="51">
        <v>8.7800000000000003E-2</v>
      </c>
    </row>
    <row r="38" spans="1:9" x14ac:dyDescent="0.25">
      <c r="A38" s="48">
        <v>210045</v>
      </c>
      <c r="B38" s="65" t="s">
        <v>39</v>
      </c>
      <c r="C38" s="50">
        <v>16231369.949999999</v>
      </c>
      <c r="D38" s="50">
        <v>527670.84</v>
      </c>
      <c r="E38" s="50">
        <v>1039033.73</v>
      </c>
      <c r="F38" s="50">
        <v>1566704.57</v>
      </c>
      <c r="G38" s="51">
        <v>3.2500000000000001E-2</v>
      </c>
      <c r="H38" s="51">
        <v>6.4000000000000001E-2</v>
      </c>
      <c r="I38" s="51">
        <v>9.6500000000000002E-2</v>
      </c>
    </row>
    <row r="39" spans="1:9" x14ac:dyDescent="0.25">
      <c r="A39" s="48">
        <v>210048</v>
      </c>
      <c r="B39" s="65" t="s">
        <v>40</v>
      </c>
      <c r="C39" s="50">
        <v>299630712.88</v>
      </c>
      <c r="D39" s="50">
        <v>21701487.690000001</v>
      </c>
      <c r="E39" s="50">
        <v>15597612.02</v>
      </c>
      <c r="F39" s="50">
        <v>37299099.710000001</v>
      </c>
      <c r="G39" s="51">
        <v>7.2400000000000006E-2</v>
      </c>
      <c r="H39" s="51">
        <v>5.21E-2</v>
      </c>
      <c r="I39" s="51">
        <v>0.1245</v>
      </c>
    </row>
    <row r="40" spans="1:9" x14ac:dyDescent="0.25">
      <c r="A40" s="48">
        <v>210049</v>
      </c>
      <c r="B40" s="65" t="s">
        <v>41</v>
      </c>
      <c r="C40" s="50">
        <v>327024628.55000001</v>
      </c>
      <c r="D40" s="50">
        <v>20665762.199999999</v>
      </c>
      <c r="E40" s="50">
        <v>14816885.48</v>
      </c>
      <c r="F40" s="50">
        <v>35482647.68</v>
      </c>
      <c r="G40" s="51">
        <v>6.3200000000000006E-2</v>
      </c>
      <c r="H40" s="51">
        <v>4.53E-2</v>
      </c>
      <c r="I40" s="51">
        <v>0.1085</v>
      </c>
    </row>
    <row r="41" spans="1:9" x14ac:dyDescent="0.25">
      <c r="A41" s="48">
        <v>210051</v>
      </c>
      <c r="B41" s="65" t="s">
        <v>42</v>
      </c>
      <c r="C41" s="50">
        <v>233066086.84</v>
      </c>
      <c r="D41" s="50">
        <v>23307783.75</v>
      </c>
      <c r="E41" s="50">
        <v>16057893.460000001</v>
      </c>
      <c r="F41" s="50">
        <v>39365677.210000001</v>
      </c>
      <c r="G41" s="51">
        <v>0.1</v>
      </c>
      <c r="H41" s="51">
        <v>6.8900000000000003E-2</v>
      </c>
      <c r="I41" s="51">
        <v>0.16889999999999999</v>
      </c>
    </row>
    <row r="42" spans="1:9" x14ac:dyDescent="0.25">
      <c r="A42" s="48">
        <v>210055</v>
      </c>
      <c r="B42" s="65" t="s">
        <v>43</v>
      </c>
      <c r="C42" s="50">
        <v>89009260.719999999</v>
      </c>
      <c r="D42" s="50">
        <v>8204955.8899999997</v>
      </c>
      <c r="E42" s="50">
        <v>4280225.54</v>
      </c>
      <c r="F42" s="50">
        <v>12485181.43</v>
      </c>
      <c r="G42" s="51">
        <v>9.2200000000000004E-2</v>
      </c>
      <c r="H42" s="51">
        <v>4.8099999999999997E-2</v>
      </c>
      <c r="I42" s="51">
        <v>0.14030000000000001</v>
      </c>
    </row>
    <row r="43" spans="1:9" x14ac:dyDescent="0.25">
      <c r="A43" s="48">
        <v>210056</v>
      </c>
      <c r="B43" s="65" t="s">
        <v>44</v>
      </c>
      <c r="C43" s="50">
        <v>292244510.88999999</v>
      </c>
      <c r="D43" s="50">
        <v>26757468.870000001</v>
      </c>
      <c r="E43" s="50">
        <v>16434628.949999999</v>
      </c>
      <c r="F43" s="50">
        <v>43192097.82</v>
      </c>
      <c r="G43" s="51">
        <v>9.1600000000000001E-2</v>
      </c>
      <c r="H43" s="51">
        <v>5.62E-2</v>
      </c>
      <c r="I43" s="51">
        <v>0.14779999999999999</v>
      </c>
    </row>
    <row r="44" spans="1:9" x14ac:dyDescent="0.25">
      <c r="A44" s="48">
        <v>210057</v>
      </c>
      <c r="B44" s="65" t="s">
        <v>45</v>
      </c>
      <c r="C44" s="50">
        <v>387382789.92000002</v>
      </c>
      <c r="D44" s="50">
        <v>24088433.489999998</v>
      </c>
      <c r="E44" s="50">
        <v>14101318.949999999</v>
      </c>
      <c r="F44" s="50">
        <v>38189752.439999998</v>
      </c>
      <c r="G44" s="51">
        <v>6.2199999999999998E-2</v>
      </c>
      <c r="H44" s="51">
        <v>3.6400000000000002E-2</v>
      </c>
      <c r="I44" s="51">
        <v>9.8599999999999993E-2</v>
      </c>
    </row>
    <row r="45" spans="1:9" x14ac:dyDescent="0.25">
      <c r="A45" s="48">
        <v>210058</v>
      </c>
      <c r="B45" s="65" t="s">
        <v>46</v>
      </c>
      <c r="C45" s="50">
        <v>102069469.51000001</v>
      </c>
      <c r="D45" s="50">
        <v>324690.65999999997</v>
      </c>
      <c r="E45" s="50" t="s">
        <v>47</v>
      </c>
      <c r="F45" s="50">
        <v>324690.65999999997</v>
      </c>
      <c r="G45" s="51">
        <v>3.2000000000000002E-3</v>
      </c>
      <c r="H45" s="51" t="s">
        <v>47</v>
      </c>
      <c r="I45" s="51">
        <v>3.2000000000000002E-3</v>
      </c>
    </row>
    <row r="46" spans="1:9" x14ac:dyDescent="0.25">
      <c r="A46" s="48">
        <v>210060</v>
      </c>
      <c r="B46" s="65" t="s">
        <v>48</v>
      </c>
      <c r="C46" s="50">
        <v>48681492.979999997</v>
      </c>
      <c r="D46" s="50">
        <v>3063269.86</v>
      </c>
      <c r="E46" s="50">
        <v>4465870.76</v>
      </c>
      <c r="F46" s="50">
        <v>7529140.6200000001</v>
      </c>
      <c r="G46" s="51">
        <v>6.2899999999999998E-2</v>
      </c>
      <c r="H46" s="51">
        <v>9.1700000000000004E-2</v>
      </c>
      <c r="I46" s="51">
        <v>0.1547</v>
      </c>
    </row>
    <row r="47" spans="1:9" x14ac:dyDescent="0.25">
      <c r="A47" s="48">
        <v>210061</v>
      </c>
      <c r="B47" s="65" t="s">
        <v>49</v>
      </c>
      <c r="C47" s="50">
        <v>106408851.52</v>
      </c>
      <c r="D47" s="50">
        <v>3908165.84</v>
      </c>
      <c r="E47" s="50">
        <v>4882141.54</v>
      </c>
      <c r="F47" s="50">
        <v>8790307.3800000008</v>
      </c>
      <c r="G47" s="51">
        <v>3.6700000000000003E-2</v>
      </c>
      <c r="H47" s="51">
        <v>4.5900000000000003E-2</v>
      </c>
      <c r="I47" s="51">
        <v>8.2600000000000007E-2</v>
      </c>
    </row>
    <row r="48" spans="1:9" x14ac:dyDescent="0.25">
      <c r="A48" s="48">
        <v>210062</v>
      </c>
      <c r="B48" s="65" t="s">
        <v>50</v>
      </c>
      <c r="C48" s="50">
        <v>272519086.99000001</v>
      </c>
      <c r="D48" s="50">
        <v>24002656.75</v>
      </c>
      <c r="E48" s="50">
        <v>18299811.02</v>
      </c>
      <c r="F48" s="50">
        <v>42302467.770000003</v>
      </c>
      <c r="G48" s="51">
        <v>8.8099999999999998E-2</v>
      </c>
      <c r="H48" s="51">
        <v>6.7199999999999996E-2</v>
      </c>
      <c r="I48" s="51">
        <v>0.1552</v>
      </c>
    </row>
    <row r="49" spans="1:9" x14ac:dyDescent="0.25">
      <c r="A49" s="48">
        <v>210063</v>
      </c>
      <c r="B49" s="65" t="s">
        <v>51</v>
      </c>
      <c r="C49" s="50">
        <v>402473448.22000003</v>
      </c>
      <c r="D49" s="50">
        <v>21653327.16</v>
      </c>
      <c r="E49" s="50">
        <v>12826817.779999999</v>
      </c>
      <c r="F49" s="50">
        <v>34480144.939999998</v>
      </c>
      <c r="G49" s="51">
        <v>5.3800000000000001E-2</v>
      </c>
      <c r="H49" s="51">
        <v>3.1899999999999998E-2</v>
      </c>
      <c r="I49" s="51">
        <v>8.5699999999999998E-2</v>
      </c>
    </row>
    <row r="50" spans="1:9" x14ac:dyDescent="0.25">
      <c r="A50" s="48">
        <v>210064</v>
      </c>
      <c r="B50" s="65" t="s">
        <v>52</v>
      </c>
      <c r="C50" s="50">
        <v>57387715.310000002</v>
      </c>
      <c r="D50" s="50">
        <v>4390825.1500000004</v>
      </c>
      <c r="E50" s="50" t="s">
        <v>47</v>
      </c>
      <c r="F50" s="50">
        <v>4390825.1500000004</v>
      </c>
      <c r="G50" s="51">
        <v>7.6499999999999999E-2</v>
      </c>
      <c r="H50" s="51" t="s">
        <v>47</v>
      </c>
      <c r="I50" s="51">
        <v>7.6499999999999999E-2</v>
      </c>
    </row>
    <row r="51" spans="1:9" x14ac:dyDescent="0.25">
      <c r="A51" s="48">
        <v>210065</v>
      </c>
      <c r="B51" s="65" t="s">
        <v>53</v>
      </c>
      <c r="C51" s="50">
        <v>91237531.689999998</v>
      </c>
      <c r="D51" s="50">
        <v>6919516.0499999998</v>
      </c>
      <c r="E51" s="50">
        <v>5463432.5</v>
      </c>
      <c r="F51" s="50">
        <v>12382948.550000001</v>
      </c>
      <c r="G51" s="51">
        <v>7.5800000000000006E-2</v>
      </c>
      <c r="H51" s="51">
        <v>5.9900000000000002E-2</v>
      </c>
      <c r="I51" s="51">
        <v>0.13569999999999999</v>
      </c>
    </row>
    <row r="52" spans="1:9" x14ac:dyDescent="0.25">
      <c r="A52" s="48"/>
      <c r="B52" s="49"/>
      <c r="C52" s="61"/>
      <c r="D52" s="61"/>
      <c r="E52" s="61"/>
      <c r="F52" s="61"/>
      <c r="G52" s="62"/>
      <c r="H52" s="62"/>
      <c r="I52" s="62"/>
    </row>
    <row r="53" spans="1:9" x14ac:dyDescent="0.25">
      <c r="A53" s="72" t="s">
        <v>87</v>
      </c>
      <c r="B53" s="73"/>
      <c r="C53" s="63">
        <v>16224300771.559999</v>
      </c>
      <c r="D53" s="63">
        <v>1121343178.3</v>
      </c>
      <c r="E53" s="63">
        <v>641423452.85000002</v>
      </c>
      <c r="F53" s="63">
        <v>1762766631.1500001</v>
      </c>
      <c r="G53" s="64">
        <v>6.9099999999999995E-2</v>
      </c>
      <c r="H53" s="64">
        <v>3.95E-2</v>
      </c>
      <c r="I53" s="64">
        <v>0.1086</v>
      </c>
    </row>
    <row r="54" spans="1:9" x14ac:dyDescent="0.25">
      <c r="A54" s="48"/>
      <c r="B54" s="48"/>
      <c r="C54" s="48"/>
      <c r="D54" s="48"/>
      <c r="E54" s="48"/>
      <c r="F54" s="48"/>
      <c r="G54" s="52"/>
      <c r="H54" s="52"/>
      <c r="I54" s="52"/>
    </row>
    <row r="55" spans="1:9" x14ac:dyDescent="0.25">
      <c r="A55" s="48"/>
      <c r="B55" s="48" t="s">
        <v>54</v>
      </c>
      <c r="C55" s="53">
        <f>SUM(VLOOKUP("Holy Cross",B:F,2,FALSE) + VLOOKUP("Holy Cross Germantown",B:F,2,FALSE) )</f>
        <v>599085237.20000005</v>
      </c>
      <c r="D55" s="53">
        <f>SUM(VLOOKUP("Holy Cross",B:D,3,FALSE) + VLOOKUP("Holy Cross Germantown",B:D,3,FALSE) )</f>
        <v>46035975</v>
      </c>
      <c r="E55" s="53">
        <f>SUM(VLOOKUP("Holy Cross",B:E,4,FALSE) + VLOOKUP("Holy Cross Germantown",B:E,4,FALSE) )</f>
        <v>24920138.52</v>
      </c>
      <c r="F55" s="53">
        <f>SUM(VLOOKUP("Holy Cross",B:F,5,FALSE) + VLOOKUP("Holy Cross Germantown",B:F,5,FALSE) )</f>
        <v>70956113.519999996</v>
      </c>
      <c r="G55" s="54">
        <f>D55/$C55</f>
        <v>7.6843781387708004E-2</v>
      </c>
      <c r="H55" s="54">
        <f>E55/$C55</f>
        <v>4.1596983154636807E-2</v>
      </c>
      <c r="I55" s="52">
        <f>SUM(G55:H55)</f>
        <v>0.11844076454234481</v>
      </c>
    </row>
    <row r="56" spans="1:9" x14ac:dyDescent="0.25">
      <c r="A56" s="55"/>
      <c r="B56" s="56"/>
      <c r="C56" s="67"/>
      <c r="D56" s="56"/>
      <c r="E56" s="56"/>
      <c r="F56" s="56"/>
      <c r="G56" s="56"/>
      <c r="H56" s="56"/>
      <c r="I56" s="56"/>
    </row>
    <row r="57" spans="1:9" x14ac:dyDescent="0.25">
      <c r="A57" s="57"/>
      <c r="B57" s="56"/>
      <c r="C57" s="58"/>
      <c r="D57" s="58"/>
      <c r="E57" s="58"/>
      <c r="F57" s="58"/>
      <c r="G57" s="59"/>
      <c r="H57" s="59"/>
      <c r="I57" s="60"/>
    </row>
    <row r="58" spans="1:9" x14ac:dyDescent="0.25">
      <c r="A58" s="71" t="s">
        <v>55</v>
      </c>
      <c r="B58" s="71"/>
      <c r="C58" s="71"/>
      <c r="D58" s="71"/>
      <c r="E58" s="71"/>
      <c r="F58" s="71"/>
      <c r="G58" s="71"/>
      <c r="H58" s="71"/>
      <c r="I58" s="71"/>
    </row>
  </sheetData>
  <autoFilter ref="A3:I3">
    <sortState ref="A5:J50">
      <sortCondition ref="A2"/>
    </sortState>
  </autoFilter>
  <mergeCells count="7">
    <mergeCell ref="A58:I58"/>
    <mergeCell ref="A53:B53"/>
    <mergeCell ref="C2:C3"/>
    <mergeCell ref="D2:F2"/>
    <mergeCell ref="G2:I2"/>
    <mergeCell ref="A2:A3"/>
    <mergeCell ref="B2:B3"/>
  </mergeCells>
  <pageMargins left="0.25" right="0.25" top="0.75" bottom="0.75" header="0.3" footer="0.3"/>
  <pageSetup scale="25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C98BA0-5F04-44F1-8610-A2D682609700}"/>
</file>

<file path=customXml/itemProps2.xml><?xml version="1.0" encoding="utf-8"?>
<ds:datastoreItem xmlns:ds="http://schemas.openxmlformats.org/officeDocument/2006/customXml" ds:itemID="{D027B1A1-A134-434C-99FC-C5A4900EEC25}"/>
</file>

<file path=customXml/itemProps3.xml><?xml version="1.0" encoding="utf-8"?>
<ds:datastoreItem xmlns:ds="http://schemas.openxmlformats.org/officeDocument/2006/customXml" ds:itemID="{B655901F-3430-4C4F-9602-BA2744182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PAU Savings Adjustments</vt:lpstr>
      <vt:lpstr>PAU Results</vt:lpstr>
      <vt:lpstr>'PAU Results'!Print_Area</vt:lpstr>
      <vt:lpstr>'PAU Savings Adjustments'!Print_Area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Caitlin Grim</cp:lastModifiedBy>
  <dcterms:created xsi:type="dcterms:W3CDTF">2017-05-12T15:24:24Z</dcterms:created>
  <dcterms:modified xsi:type="dcterms:W3CDTF">2017-06-22T16:49:08Z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