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0490" windowHeight="7755"/>
  </bookViews>
  <sheets>
    <sheet name="FY2018" sheetId="2" r:id="rId1"/>
  </sheets>
  <externalReferences>
    <externalReference r:id="rId2"/>
  </externalReferences>
  <definedNames>
    <definedName name="hospid2">'[1]Hosp. I.D.'!$A$5:$C$66</definedName>
  </definedNames>
  <calcPr calcId="162913"/>
</workbook>
</file>

<file path=xl/calcChain.xml><?xml version="1.0" encoding="utf-8"?>
<calcChain xmlns="http://schemas.openxmlformats.org/spreadsheetml/2006/main">
  <c r="D64" i="2" l="1"/>
  <c r="F21" i="2" s="1"/>
  <c r="C64" i="2"/>
  <c r="E12" i="2" s="1"/>
  <c r="E6" i="2"/>
  <c r="E16" i="2" l="1"/>
  <c r="E32" i="2"/>
  <c r="E48" i="2"/>
  <c r="E20" i="2"/>
  <c r="E36" i="2"/>
  <c r="E52" i="2"/>
  <c r="E24" i="2"/>
  <c r="G24" i="2" s="1"/>
  <c r="E40" i="2"/>
  <c r="E56" i="2"/>
  <c r="E28" i="2"/>
  <c r="E44" i="2"/>
  <c r="E60" i="2"/>
  <c r="E13" i="2"/>
  <c r="E17" i="2"/>
  <c r="E21" i="2"/>
  <c r="G21" i="2" s="1"/>
  <c r="E25" i="2"/>
  <c r="E29" i="2"/>
  <c r="E33" i="2"/>
  <c r="E37" i="2"/>
  <c r="E41" i="2"/>
  <c r="E45" i="2"/>
  <c r="E49" i="2"/>
  <c r="E53" i="2"/>
  <c r="G53" i="2" s="1"/>
  <c r="E57" i="2"/>
  <c r="E61" i="2"/>
  <c r="F12" i="2"/>
  <c r="F26" i="2"/>
  <c r="F30" i="2"/>
  <c r="F34" i="2"/>
  <c r="F38" i="2"/>
  <c r="F42" i="2"/>
  <c r="F46" i="2"/>
  <c r="F50" i="2"/>
  <c r="F54" i="2"/>
  <c r="F58" i="2"/>
  <c r="F62" i="2"/>
  <c r="F15" i="2"/>
  <c r="F19" i="2"/>
  <c r="F29" i="2"/>
  <c r="F37" i="2"/>
  <c r="F45" i="2"/>
  <c r="F53" i="2"/>
  <c r="F57" i="2"/>
  <c r="F61" i="2"/>
  <c r="F14" i="2"/>
  <c r="F18" i="2"/>
  <c r="F22" i="2"/>
  <c r="E14" i="2"/>
  <c r="E18" i="2"/>
  <c r="E22" i="2"/>
  <c r="E26" i="2"/>
  <c r="G26" i="2" s="1"/>
  <c r="E30" i="2"/>
  <c r="G30" i="2" s="1"/>
  <c r="E34" i="2"/>
  <c r="G34" i="2" s="1"/>
  <c r="E38" i="2"/>
  <c r="G38" i="2" s="1"/>
  <c r="E42" i="2"/>
  <c r="G42" i="2" s="1"/>
  <c r="E46" i="2"/>
  <c r="G46" i="2" s="1"/>
  <c r="E50" i="2"/>
  <c r="G50" i="2" s="1"/>
  <c r="E54" i="2"/>
  <c r="G54" i="2" s="1"/>
  <c r="E58" i="2"/>
  <c r="G58" i="2" s="1"/>
  <c r="E62" i="2"/>
  <c r="G62" i="2" s="1"/>
  <c r="F23" i="2"/>
  <c r="F27" i="2"/>
  <c r="F31" i="2"/>
  <c r="F35" i="2"/>
  <c r="F39" i="2"/>
  <c r="F43" i="2"/>
  <c r="F47" i="2"/>
  <c r="F51" i="2"/>
  <c r="F55" i="2"/>
  <c r="F59" i="2"/>
  <c r="F63" i="2"/>
  <c r="F16" i="2"/>
  <c r="G16" i="2" s="1"/>
  <c r="F20" i="2"/>
  <c r="F25" i="2"/>
  <c r="F33" i="2"/>
  <c r="F41" i="2"/>
  <c r="F49" i="2"/>
  <c r="E15" i="2"/>
  <c r="E19" i="2"/>
  <c r="G19" i="2" s="1"/>
  <c r="E23" i="2"/>
  <c r="E27" i="2"/>
  <c r="E31" i="2"/>
  <c r="E35" i="2"/>
  <c r="E39" i="2"/>
  <c r="E43" i="2"/>
  <c r="E47" i="2"/>
  <c r="E51" i="2"/>
  <c r="E55" i="2"/>
  <c r="E59" i="2"/>
  <c r="E63" i="2"/>
  <c r="F24" i="2"/>
  <c r="F28" i="2"/>
  <c r="G28" i="2" s="1"/>
  <c r="F32" i="2"/>
  <c r="G32" i="2" s="1"/>
  <c r="F36" i="2"/>
  <c r="G36" i="2" s="1"/>
  <c r="F40" i="2"/>
  <c r="F44" i="2"/>
  <c r="F48" i="2"/>
  <c r="F52" i="2"/>
  <c r="G52" i="2" s="1"/>
  <c r="F56" i="2"/>
  <c r="G56" i="2" s="1"/>
  <c r="F60" i="2"/>
  <c r="F13" i="2"/>
  <c r="F17" i="2"/>
  <c r="G59" i="2" l="1"/>
  <c r="G43" i="2"/>
  <c r="G27" i="2"/>
  <c r="G20" i="2"/>
  <c r="G18" i="2"/>
  <c r="G61" i="2"/>
  <c r="G29" i="2"/>
  <c r="G48" i="2"/>
  <c r="G44" i="2"/>
  <c r="G57" i="2"/>
  <c r="G25" i="2"/>
  <c r="G60" i="2"/>
  <c r="G40" i="2"/>
  <c r="G45" i="2"/>
  <c r="G55" i="2"/>
  <c r="G23" i="2"/>
  <c r="G41" i="2"/>
  <c r="G35" i="2"/>
  <c r="G37" i="2"/>
  <c r="E64" i="2"/>
  <c r="G13" i="2"/>
  <c r="G39" i="2"/>
  <c r="G14" i="2"/>
  <c r="G51" i="2"/>
  <c r="G63" i="2"/>
  <c r="G47" i="2"/>
  <c r="G31" i="2"/>
  <c r="G15" i="2"/>
  <c r="G22" i="2"/>
  <c r="F64" i="2"/>
  <c r="G49" i="2"/>
  <c r="G33" i="2"/>
  <c r="G17" i="2"/>
  <c r="G12" i="2"/>
  <c r="G64" i="2" l="1"/>
</calcChain>
</file>

<file path=xl/sharedStrings.xml><?xml version="1.0" encoding="utf-8"?>
<sst xmlns="http://schemas.openxmlformats.org/spreadsheetml/2006/main" count="70" uniqueCount="68">
  <si>
    <t>HEALTH SERVICES COST REVIEW COMMISSION</t>
  </si>
  <si>
    <t>BUDGET TOTAL =</t>
  </si>
  <si>
    <t>1/2 BUDGET =</t>
  </si>
  <si>
    <t>User Fee</t>
  </si>
  <si>
    <t>Hosp.</t>
  </si>
  <si>
    <t>Based on</t>
  </si>
  <si>
    <t>TOTAL User</t>
  </si>
  <si>
    <t>I.D</t>
  </si>
  <si>
    <t>HOSPITAL</t>
  </si>
  <si>
    <t>ADMISSIONS</t>
  </si>
  <si>
    <t xml:space="preserve">  REVENUE</t>
  </si>
  <si>
    <t>Fee Assessed</t>
  </si>
  <si>
    <t>Anne Arundel</t>
  </si>
  <si>
    <t>Atlantic General</t>
  </si>
  <si>
    <t>Bon Secours</t>
  </si>
  <si>
    <t>Calvert</t>
  </si>
  <si>
    <t>Frederick</t>
  </si>
  <si>
    <t>GBMC</t>
  </si>
  <si>
    <t>Holy Cross</t>
  </si>
  <si>
    <t>JH Bayview</t>
  </si>
  <si>
    <t>Johns Hopkins</t>
  </si>
  <si>
    <t>Laurel Regional</t>
  </si>
  <si>
    <t>Levindale</t>
  </si>
  <si>
    <t>McCready</t>
  </si>
  <si>
    <t>Meritus</t>
  </si>
  <si>
    <t>Shady Grove</t>
  </si>
  <si>
    <t>Sinai</t>
  </si>
  <si>
    <t>Suburban</t>
  </si>
  <si>
    <t>UMMC</t>
  </si>
  <si>
    <t>UMMC Midtown</t>
  </si>
  <si>
    <t>Washington Adventist</t>
  </si>
  <si>
    <t>Western Maryland</t>
  </si>
  <si>
    <t>CALCULATION of CRISP ASSESSMENT by HOSPITAL</t>
  </si>
  <si>
    <t>FY2016 ADMISSIONS</t>
  </si>
  <si>
    <t>FY2016 REVENUE</t>
  </si>
  <si>
    <t>UM-Harford</t>
  </si>
  <si>
    <t>Mercy</t>
  </si>
  <si>
    <t>UM-Dorchester</t>
  </si>
  <si>
    <t>St. Agnes</t>
  </si>
  <si>
    <t>MedStar Fr Square</t>
  </si>
  <si>
    <t>Garrett</t>
  </si>
  <si>
    <t>MedStar Montgomery</t>
  </si>
  <si>
    <t>Peninsula</t>
  </si>
  <si>
    <t>MedStar Union Mem</t>
  </si>
  <si>
    <t>MedStar St. Mary's</t>
  </si>
  <si>
    <t>UM-Chestertown</t>
  </si>
  <si>
    <t>Union of Cecil</t>
  </si>
  <si>
    <t>Carroll</t>
  </si>
  <si>
    <t>MedStar Harbor</t>
  </si>
  <si>
    <t>UM-Charles Regional</t>
  </si>
  <si>
    <t>Northwest</t>
  </si>
  <si>
    <t>UM-BWMC</t>
  </si>
  <si>
    <t>Howard County</t>
  </si>
  <si>
    <t>UM-Upper Chesapeake</t>
  </si>
  <si>
    <t>Doctors</t>
  </si>
  <si>
    <t>MedStar Good Sam</t>
  </si>
  <si>
    <t>UMROI</t>
  </si>
  <si>
    <t>Ft. Washington</t>
  </si>
  <si>
    <t>MedStar Southern MD</t>
  </si>
  <si>
    <t>UM-St. Joe</t>
  </si>
  <si>
    <t>HC-Germantown</t>
  </si>
  <si>
    <t>UM-Shock Trauma</t>
  </si>
  <si>
    <t>FYE 2018</t>
  </si>
  <si>
    <t>PG Hospital</t>
  </si>
  <si>
    <t>UM-Easton</t>
  </si>
  <si>
    <t>Germantown ED</t>
  </si>
  <si>
    <t>UM-Queen Anne's ED</t>
  </si>
  <si>
    <t>Bowie 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</si>
</sst>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[$$-409]#,##0"/>
    <numFmt numFmtId="166" formatCode="_(* #,##0_);_(* \(#,##0\);_(* &quot;-&quot;??_);_(@_)"/>
    <numFmt numFmtId="168" formatCode="&quot;$&quot;#,##0"/>
    <numFmt numFmtId="169" formatCode=";;;"/>
  </numFmts>
  <fonts count="1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b/>
      <sz val="10"/>
      <name val="Arial Unicode MS"/>
      <family val="2"/>
    </font>
    <font>
      <b/>
      <sz val="12"/>
      <name val="Arial"/>
      <family val="2"/>
    </font>
    <font>
      <b/>
      <sz val="12"/>
      <name val="Wingdings"/>
      <charset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24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NumberFormat="1" applyFont="1" applyAlignment="1"/>
    <xf numFmtId="164" fontId="2" fillId="0" borderId="0" xfId="0" applyNumberFormat="1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164" fontId="2" fillId="0" borderId="0" xfId="0" applyNumberFormat="1" applyFont="1" applyAlignment="1"/>
    <xf numFmtId="164" fontId="4" fillId="0" borderId="0" xfId="0" applyNumberFormat="1" applyFont="1" applyAlignment="1"/>
    <xf numFmtId="3" fontId="4" fillId="0" borderId="0" xfId="0" applyNumberFormat="1" applyFont="1" applyAlignment="1"/>
    <xf numFmtId="0" fontId="3" fillId="0" borderId="0" xfId="0" applyNumberFormat="1" applyFont="1" applyAlignment="1">
      <alignment horizontal="right"/>
    </xf>
    <xf numFmtId="165" fontId="3" fillId="0" borderId="0" xfId="0" applyNumberFormat="1" applyFont="1" applyAlignment="1"/>
    <xf numFmtId="3" fontId="4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Alignment="1"/>
    <xf numFmtId="164" fontId="3" fillId="0" borderId="0" xfId="0" applyNumberFormat="1" applyFont="1" applyAlignment="1">
      <alignment horizontal="center"/>
    </xf>
    <xf numFmtId="0" fontId="7" fillId="3" borderId="0" xfId="0" applyNumberFormat="1" applyFont="1" applyFill="1" applyAlignment="1">
      <alignment horizontal="center"/>
    </xf>
    <xf numFmtId="164" fontId="8" fillId="0" borderId="1" xfId="0" applyNumberFormat="1" applyFont="1" applyBorder="1" applyAlignment="1"/>
    <xf numFmtId="164" fontId="4" fillId="0" borderId="1" xfId="0" applyNumberFormat="1" applyFont="1" applyBorder="1" applyAlignment="1"/>
    <xf numFmtId="3" fontId="4" fillId="0" borderId="1" xfId="0" applyNumberFormat="1" applyFont="1" applyBorder="1" applyAlignment="1"/>
    <xf numFmtId="3" fontId="4" fillId="0" borderId="1" xfId="0" applyNumberFormat="1" applyFont="1" applyBorder="1" applyAlignment="1" applyProtection="1">
      <protection locked="0"/>
    </xf>
    <xf numFmtId="0" fontId="4" fillId="0" borderId="1" xfId="0" applyNumberFormat="1" applyFont="1" applyBorder="1" applyAlignment="1"/>
    <xf numFmtId="164" fontId="3" fillId="0" borderId="0" xfId="0" applyNumberFormat="1" applyFont="1" applyBorder="1" applyAlignment="1">
      <alignment horizontal="centerContinuous"/>
    </xf>
    <xf numFmtId="168" fontId="4" fillId="0" borderId="0" xfId="0" applyNumberFormat="1" applyFont="1" applyAlignment="1"/>
    <xf numFmtId="168" fontId="4" fillId="0" borderId="0" xfId="0" applyNumberFormat="1" applyFont="1" applyAlignment="1" applyProtection="1"/>
    <xf numFmtId="168" fontId="4" fillId="0" borderId="2" xfId="0" applyNumberFormat="1" applyFont="1" applyBorder="1" applyAlignment="1"/>
    <xf numFmtId="0" fontId="13" fillId="0" borderId="0" xfId="0" applyFont="1"/>
    <xf numFmtId="166" fontId="13" fillId="0" borderId="0" xfId="1" applyNumberFormat="1" applyFont="1"/>
    <xf numFmtId="168" fontId="13" fillId="0" borderId="0" xfId="3" applyNumberFormat="1" applyFont="1"/>
    <xf numFmtId="166" fontId="13" fillId="0" borderId="2" xfId="1" applyNumberFormat="1" applyFont="1" applyBorder="1"/>
    <xf numFmtId="168" fontId="13" fillId="0" borderId="2" xfId="3" applyNumberFormat="1" applyFont="1" applyBorder="1"/>
    <xf numFmtId="168" fontId="13" fillId="0" borderId="0" xfId="1" applyNumberFormat="1" applyFont="1"/>
    <xf numFmtId="0" fontId="10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Continuous"/>
    </xf>
    <xf numFmtId="169" fontId="2" fillId="0" borderId="0" xfId="0" applyNumberFormat="1" applyFont="1" applyAlignment="1" applyProtection="1">
      <alignment horizontal="centerContinuous"/>
      <protection hidden="1"/>
    </xf>
    <xf numFmtId="165" fontId="5" fillId="4" borderId="0" xfId="0" applyNumberFormat="1" applyFont="1" applyFill="1" applyAlignment="1"/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locked="0"/>
    </xf>
    <xf numFmtId="164" fontId="6" fillId="2" borderId="0" xfId="0" applyNumberFormat="1" applyFont="1" applyFill="1" applyAlignment="1">
      <alignment horizontal="center" vertical="center"/>
    </xf>
    <xf numFmtId="168" fontId="15" fillId="0" borderId="0" xfId="0" applyNumberFormat="1" applyFont="1"/>
    <xf numFmtId="0" fontId="15" fillId="0" borderId="0" xfId="0" applyFont="1"/>
  </cellXfs>
  <cellStyles count="4">
    <cellStyle name="Comma" xfId="1" builtinId="3"/>
    <cellStyle name="Comma 2" xfId="2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Y%202016\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>
      <selection activeCell="B10" sqref="B10"/>
    </sheetView>
  </sheetViews>
  <sheetFormatPr defaultRowHeight="15" x14ac:dyDescent="0.25"/>
  <cols>
    <col min="1" max="1" width="10.7109375" bestFit="1" customWidth="1"/>
    <col min="2" max="2" width="47.5703125" customWidth="1"/>
    <col min="3" max="3" width="18.7109375" customWidth="1"/>
    <col min="4" max="4" width="24.140625" customWidth="1"/>
    <col min="5" max="5" width="17.7109375" customWidth="1"/>
    <col min="6" max="6" width="15.5703125" customWidth="1"/>
    <col min="7" max="7" width="21" customWidth="1"/>
    <col min="8" max="8" width="17.85546875" customWidth="1"/>
  </cols>
  <sheetData>
    <row r="1" spans="1:8" ht="30" x14ac:dyDescent="0.4">
      <c r="A1" s="1"/>
      <c r="B1" s="31" t="s">
        <v>0</v>
      </c>
      <c r="C1" s="2"/>
      <c r="D1" s="3"/>
      <c r="E1" s="2"/>
      <c r="F1" s="2"/>
      <c r="G1" s="2"/>
      <c r="H1" s="32"/>
    </row>
    <row r="2" spans="1:8" ht="19.5" x14ac:dyDescent="0.35">
      <c r="A2" s="1"/>
      <c r="B2" s="19" t="s">
        <v>32</v>
      </c>
      <c r="C2" s="2"/>
      <c r="D2" s="3"/>
      <c r="E2" s="2"/>
      <c r="F2" s="2"/>
      <c r="G2" s="2"/>
      <c r="H2" s="2"/>
    </row>
    <row r="3" spans="1:8" ht="19.5" x14ac:dyDescent="0.35">
      <c r="A3" s="1"/>
      <c r="B3" s="4" t="s">
        <v>62</v>
      </c>
      <c r="C3" s="2"/>
      <c r="D3" s="3"/>
      <c r="E3" s="2"/>
      <c r="F3" s="2"/>
      <c r="G3" s="2"/>
      <c r="H3" s="2"/>
    </row>
    <row r="4" spans="1:8" ht="19.5" x14ac:dyDescent="0.35">
      <c r="A4" s="1"/>
      <c r="B4" s="5"/>
      <c r="C4" s="6"/>
      <c r="D4" s="7"/>
      <c r="E4" s="6"/>
      <c r="F4" s="6"/>
      <c r="G4" s="1"/>
      <c r="H4" s="1"/>
    </row>
    <row r="5" spans="1:8" ht="18" x14ac:dyDescent="0.25">
      <c r="A5" s="1"/>
      <c r="B5" s="1"/>
      <c r="C5" s="1"/>
      <c r="D5" s="8" t="s">
        <v>1</v>
      </c>
      <c r="E5" s="33">
        <v>2360000</v>
      </c>
      <c r="F5" s="6"/>
      <c r="G5" s="1"/>
      <c r="H5" s="1"/>
    </row>
    <row r="6" spans="1:8" ht="18" x14ac:dyDescent="0.25">
      <c r="A6" s="1"/>
      <c r="B6" s="1"/>
      <c r="C6" s="1"/>
      <c r="D6" s="8" t="s">
        <v>2</v>
      </c>
      <c r="E6" s="9">
        <f>E5/2</f>
        <v>1180000</v>
      </c>
      <c r="F6" s="6"/>
      <c r="G6" s="1"/>
      <c r="H6" s="29"/>
    </row>
    <row r="7" spans="1:8" ht="18" x14ac:dyDescent="0.25">
      <c r="A7" s="1"/>
      <c r="B7" s="1"/>
      <c r="C7" s="1"/>
      <c r="D7" s="8"/>
      <c r="E7" s="9"/>
      <c r="F7" s="6"/>
      <c r="G7" s="1"/>
      <c r="H7" s="30"/>
    </row>
    <row r="8" spans="1:8" ht="18" x14ac:dyDescent="0.25">
      <c r="A8" s="1"/>
      <c r="B8" s="1"/>
      <c r="C8" s="6"/>
      <c r="D8" s="7"/>
      <c r="E8" s="10" t="s">
        <v>3</v>
      </c>
      <c r="F8" s="10" t="s">
        <v>3</v>
      </c>
      <c r="G8" s="11"/>
      <c r="H8" s="11"/>
    </row>
    <row r="9" spans="1:8" ht="18" x14ac:dyDescent="0.25">
      <c r="A9" s="1" t="s">
        <v>4</v>
      </c>
      <c r="B9" s="1"/>
      <c r="C9" s="6"/>
      <c r="D9" s="7"/>
      <c r="E9" s="10" t="s">
        <v>5</v>
      </c>
      <c r="F9" s="10" t="s">
        <v>5</v>
      </c>
      <c r="G9" s="12" t="s">
        <v>6</v>
      </c>
      <c r="H9" s="12"/>
    </row>
    <row r="10" spans="1:8" ht="54.75" thickBot="1" x14ac:dyDescent="0.3">
      <c r="A10" s="1" t="s">
        <v>7</v>
      </c>
      <c r="B10" s="6" t="s">
        <v>8</v>
      </c>
      <c r="C10" s="34" t="s">
        <v>33</v>
      </c>
      <c r="D10" s="34" t="s">
        <v>34</v>
      </c>
      <c r="E10" s="35" t="s">
        <v>9</v>
      </c>
      <c r="F10" s="35" t="s">
        <v>10</v>
      </c>
      <c r="G10" s="36" t="s">
        <v>11</v>
      </c>
      <c r="H10" s="36"/>
    </row>
    <row r="11" spans="1:8" ht="18.75" x14ac:dyDescent="0.3">
      <c r="A11" s="13"/>
      <c r="B11" s="14"/>
      <c r="C11" s="15"/>
      <c r="D11" s="16"/>
      <c r="E11" s="17"/>
      <c r="F11" s="17"/>
      <c r="G11" s="18"/>
      <c r="H11" s="15"/>
    </row>
    <row r="12" spans="1:8" ht="18" x14ac:dyDescent="0.25">
      <c r="A12" s="23">
        <v>210001</v>
      </c>
      <c r="B12" s="23" t="s">
        <v>24</v>
      </c>
      <c r="C12" s="24">
        <v>16060</v>
      </c>
      <c r="D12" s="25">
        <v>321748760</v>
      </c>
      <c r="E12" s="20">
        <f>(C12/$C$64)*$E$6</f>
        <v>33608.992287106223</v>
      </c>
      <c r="F12" s="20">
        <f>(D12/$D$64)*$E$6</f>
        <v>23126.968674995976</v>
      </c>
      <c r="G12" s="21">
        <f t="shared" ref="G12:G63" si="0">E12+F12</f>
        <v>56735.960962102195</v>
      </c>
      <c r="H12" s="37"/>
    </row>
    <row r="13" spans="1:8" ht="18" x14ac:dyDescent="0.25">
      <c r="A13" s="23">
        <v>210002</v>
      </c>
      <c r="B13" s="23" t="s">
        <v>28</v>
      </c>
      <c r="C13" s="24">
        <v>23637</v>
      </c>
      <c r="D13" s="25">
        <v>1345458400</v>
      </c>
      <c r="E13" s="20">
        <f t="shared" ref="E13:E63" si="1">(C13/$C$64)*$E$6</f>
        <v>49465.488835014308</v>
      </c>
      <c r="F13" s="20">
        <f t="shared" ref="F13:F22" si="2">(D13/$D$64)*$E$6</f>
        <v>96710.160655507134</v>
      </c>
      <c r="G13" s="21">
        <f t="shared" si="0"/>
        <v>146175.64949052143</v>
      </c>
      <c r="H13" s="37"/>
    </row>
    <row r="14" spans="1:8" ht="18" x14ac:dyDescent="0.25">
      <c r="A14" s="23">
        <v>210003</v>
      </c>
      <c r="B14" s="23" t="s">
        <v>63</v>
      </c>
      <c r="C14" s="24">
        <v>12358</v>
      </c>
      <c r="D14" s="25">
        <v>285682600</v>
      </c>
      <c r="E14" s="20">
        <f t="shared" si="1"/>
        <v>25861.763803490576</v>
      </c>
      <c r="F14" s="20">
        <f t="shared" si="2"/>
        <v>20534.57033118451</v>
      </c>
      <c r="G14" s="21">
        <f t="shared" si="0"/>
        <v>46396.334134675082</v>
      </c>
      <c r="H14" s="37"/>
    </row>
    <row r="15" spans="1:8" ht="18" x14ac:dyDescent="0.25">
      <c r="A15" s="23">
        <v>210004</v>
      </c>
      <c r="B15" s="23" t="s">
        <v>18</v>
      </c>
      <c r="C15" s="24">
        <v>26832</v>
      </c>
      <c r="D15" s="25">
        <v>505712400</v>
      </c>
      <c r="E15" s="20">
        <f t="shared" si="1"/>
        <v>56151.711148669616</v>
      </c>
      <c r="F15" s="20">
        <f t="shared" si="2"/>
        <v>36350.085182479132</v>
      </c>
      <c r="G15" s="21">
        <f t="shared" si="0"/>
        <v>92501.79633114874</v>
      </c>
      <c r="H15" s="37"/>
    </row>
    <row r="16" spans="1:8" ht="18" x14ac:dyDescent="0.25">
      <c r="A16" s="23">
        <v>210005</v>
      </c>
      <c r="B16" s="23" t="s">
        <v>16</v>
      </c>
      <c r="C16" s="24">
        <v>15651</v>
      </c>
      <c r="D16" s="25">
        <v>363795700</v>
      </c>
      <c r="E16" s="20">
        <f t="shared" si="1"/>
        <v>32753.072122384769</v>
      </c>
      <c r="F16" s="20">
        <f t="shared" si="2"/>
        <v>26149.25931027126</v>
      </c>
      <c r="G16" s="21">
        <f t="shared" si="0"/>
        <v>58902.331432656028</v>
      </c>
      <c r="H16" s="37"/>
    </row>
    <row r="17" spans="1:8" ht="18" x14ac:dyDescent="0.25">
      <c r="A17" s="23">
        <v>210006</v>
      </c>
      <c r="B17" s="23" t="s">
        <v>35</v>
      </c>
      <c r="C17" s="24">
        <v>4384</v>
      </c>
      <c r="D17" s="25">
        <v>104106100</v>
      </c>
      <c r="E17" s="20">
        <f t="shared" si="1"/>
        <v>9174.4596629311127</v>
      </c>
      <c r="F17" s="20">
        <f t="shared" si="2"/>
        <v>7483.0389822667803</v>
      </c>
      <c r="G17" s="21">
        <f t="shared" si="0"/>
        <v>16657.498645197891</v>
      </c>
      <c r="H17" s="37"/>
    </row>
    <row r="18" spans="1:8" ht="18" x14ac:dyDescent="0.25">
      <c r="A18" s="23">
        <v>210008</v>
      </c>
      <c r="B18" s="23" t="s">
        <v>36</v>
      </c>
      <c r="C18" s="24">
        <v>13869</v>
      </c>
      <c r="D18" s="25">
        <v>513599600</v>
      </c>
      <c r="E18" s="20">
        <f t="shared" si="1"/>
        <v>29023.855169979834</v>
      </c>
      <c r="F18" s="20">
        <f t="shared" si="2"/>
        <v>36917.008975234166</v>
      </c>
      <c r="G18" s="21">
        <f t="shared" si="0"/>
        <v>65940.864145214</v>
      </c>
      <c r="H18" s="37"/>
    </row>
    <row r="19" spans="1:8" ht="18" x14ac:dyDescent="0.25">
      <c r="A19" s="23">
        <v>210009</v>
      </c>
      <c r="B19" s="23" t="s">
        <v>20</v>
      </c>
      <c r="C19" s="24">
        <v>46585</v>
      </c>
      <c r="D19" s="25">
        <v>2282683400</v>
      </c>
      <c r="E19" s="20">
        <f t="shared" si="1"/>
        <v>97489.097490338929</v>
      </c>
      <c r="F19" s="20">
        <f t="shared" si="2"/>
        <v>164076.9260050398</v>
      </c>
      <c r="G19" s="21">
        <f t="shared" si="0"/>
        <v>261566.02349537873</v>
      </c>
      <c r="H19" s="37"/>
    </row>
    <row r="20" spans="1:8" ht="18" x14ac:dyDescent="0.25">
      <c r="A20" s="23">
        <v>210010</v>
      </c>
      <c r="B20" s="23" t="s">
        <v>37</v>
      </c>
      <c r="C20" s="24">
        <v>2404</v>
      </c>
      <c r="D20" s="25">
        <v>51452800</v>
      </c>
      <c r="E20" s="20">
        <f t="shared" si="1"/>
        <v>5030.8852713700717</v>
      </c>
      <c r="F20" s="20">
        <f t="shared" si="2"/>
        <v>3698.3741408695187</v>
      </c>
      <c r="G20" s="21">
        <f t="shared" si="0"/>
        <v>8729.2594122395894</v>
      </c>
      <c r="H20" s="37"/>
    </row>
    <row r="21" spans="1:8" ht="18" x14ac:dyDescent="0.25">
      <c r="A21" s="23">
        <v>210011</v>
      </c>
      <c r="B21" s="23" t="s">
        <v>38</v>
      </c>
      <c r="C21" s="24">
        <v>16445</v>
      </c>
      <c r="D21" s="25">
        <v>432204400</v>
      </c>
      <c r="E21" s="20">
        <f t="shared" si="1"/>
        <v>34414.687307687534</v>
      </c>
      <c r="F21" s="20">
        <f t="shared" si="2"/>
        <v>31066.40603679539</v>
      </c>
      <c r="G21" s="21">
        <f t="shared" si="0"/>
        <v>65481.093344482928</v>
      </c>
      <c r="H21" s="37"/>
    </row>
    <row r="22" spans="1:8" ht="18" x14ac:dyDescent="0.25">
      <c r="A22" s="23">
        <v>210012</v>
      </c>
      <c r="B22" s="23" t="s">
        <v>26</v>
      </c>
      <c r="C22" s="24">
        <v>20036</v>
      </c>
      <c r="D22" s="25">
        <v>732671600</v>
      </c>
      <c r="E22" s="20">
        <f t="shared" si="1"/>
        <v>41929.624499655059</v>
      </c>
      <c r="F22" s="20">
        <f t="shared" si="2"/>
        <v>52663.678151422195</v>
      </c>
      <c r="G22" s="21">
        <f t="shared" si="0"/>
        <v>94593.302651077247</v>
      </c>
      <c r="H22" s="37"/>
    </row>
    <row r="23" spans="1:8" ht="18" x14ac:dyDescent="0.25">
      <c r="A23" s="23">
        <v>210013</v>
      </c>
      <c r="B23" s="23" t="s">
        <v>14</v>
      </c>
      <c r="C23" s="24">
        <v>4067</v>
      </c>
      <c r="D23" s="25">
        <v>106732300</v>
      </c>
      <c r="E23" s="20">
        <f t="shared" si="1"/>
        <v>8511.0692174135111</v>
      </c>
      <c r="F23" s="20">
        <f t="shared" ref="F23:F63" si="3">(D23/$D$64)*$E$6</f>
        <v>7671.807526811519</v>
      </c>
      <c r="G23" s="21">
        <f t="shared" si="0"/>
        <v>16182.87674422503</v>
      </c>
      <c r="H23" s="37"/>
    </row>
    <row r="24" spans="1:8" ht="18" x14ac:dyDescent="0.25">
      <c r="A24" s="23">
        <v>210015</v>
      </c>
      <c r="B24" s="23" t="s">
        <v>39</v>
      </c>
      <c r="C24" s="24">
        <v>20782</v>
      </c>
      <c r="D24" s="25">
        <v>505736100</v>
      </c>
      <c r="E24" s="20">
        <f t="shared" si="1"/>
        <v>43490.789396677552</v>
      </c>
      <c r="F24" s="20">
        <f t="shared" si="3"/>
        <v>36351.788714009752</v>
      </c>
      <c r="G24" s="21">
        <f t="shared" si="0"/>
        <v>79842.578110687304</v>
      </c>
      <c r="H24" s="37"/>
    </row>
    <row r="25" spans="1:8" ht="18" x14ac:dyDescent="0.25">
      <c r="A25" s="23">
        <v>210016</v>
      </c>
      <c r="B25" s="23" t="s">
        <v>30</v>
      </c>
      <c r="C25" s="24">
        <v>10035</v>
      </c>
      <c r="D25" s="25">
        <v>263177900.00000003</v>
      </c>
      <c r="E25" s="20">
        <f t="shared" si="1"/>
        <v>21000.388393593457</v>
      </c>
      <c r="F25" s="20">
        <f t="shared" si="3"/>
        <v>18916.955730462567</v>
      </c>
      <c r="G25" s="21">
        <f t="shared" si="0"/>
        <v>39917.344124056021</v>
      </c>
      <c r="H25" s="37"/>
    </row>
    <row r="26" spans="1:8" ht="18" x14ac:dyDescent="0.25">
      <c r="A26" s="23">
        <v>210017</v>
      </c>
      <c r="B26" s="23" t="s">
        <v>40</v>
      </c>
      <c r="C26" s="24">
        <v>2022</v>
      </c>
      <c r="D26" s="25">
        <v>48479700</v>
      </c>
      <c r="E26" s="20">
        <f t="shared" si="1"/>
        <v>4231.4683938062753</v>
      </c>
      <c r="F26" s="20">
        <f t="shared" si="3"/>
        <v>3484.6707824863179</v>
      </c>
      <c r="G26" s="21">
        <f t="shared" si="0"/>
        <v>7716.1391762925932</v>
      </c>
      <c r="H26" s="37"/>
    </row>
    <row r="27" spans="1:8" ht="18" x14ac:dyDescent="0.25">
      <c r="A27" s="23">
        <v>210018</v>
      </c>
      <c r="B27" s="23" t="s">
        <v>41</v>
      </c>
      <c r="C27" s="24">
        <v>7119</v>
      </c>
      <c r="D27" s="25">
        <v>175827977</v>
      </c>
      <c r="E27" s="20">
        <f t="shared" si="1"/>
        <v>14898.033380567196</v>
      </c>
      <c r="F27" s="20">
        <f t="shared" si="3"/>
        <v>12638.33345081707</v>
      </c>
      <c r="G27" s="21">
        <f t="shared" si="0"/>
        <v>27536.366831384265</v>
      </c>
      <c r="H27" s="37"/>
    </row>
    <row r="28" spans="1:8" ht="18" x14ac:dyDescent="0.25">
      <c r="A28" s="23">
        <v>210019</v>
      </c>
      <c r="B28" s="23" t="s">
        <v>42</v>
      </c>
      <c r="C28" s="24">
        <v>17023</v>
      </c>
      <c r="D28" s="25">
        <v>430070800</v>
      </c>
      <c r="E28" s="20">
        <f t="shared" si="1"/>
        <v>35624.276195729086</v>
      </c>
      <c r="F28" s="20">
        <f t="shared" si="3"/>
        <v>30913.045071659202</v>
      </c>
      <c r="G28" s="21">
        <f t="shared" si="0"/>
        <v>66537.321267388295</v>
      </c>
      <c r="H28" s="37"/>
    </row>
    <row r="29" spans="1:8" ht="18" x14ac:dyDescent="0.25">
      <c r="A29" s="23">
        <v>210022</v>
      </c>
      <c r="B29" s="23" t="s">
        <v>27</v>
      </c>
      <c r="C29" s="24">
        <v>13245</v>
      </c>
      <c r="D29" s="25">
        <v>301899200</v>
      </c>
      <c r="E29" s="20">
        <f t="shared" si="1"/>
        <v>27718.001422336354</v>
      </c>
      <c r="F29" s="20">
        <f t="shared" si="3"/>
        <v>21700.202796139278</v>
      </c>
      <c r="G29" s="21">
        <f t="shared" si="0"/>
        <v>49418.204218475628</v>
      </c>
      <c r="H29" s="37"/>
    </row>
    <row r="30" spans="1:8" ht="18" x14ac:dyDescent="0.25">
      <c r="A30" s="23">
        <v>210023</v>
      </c>
      <c r="B30" s="23" t="s">
        <v>12</v>
      </c>
      <c r="C30" s="24">
        <v>26467</v>
      </c>
      <c r="D30" s="25">
        <v>576313300</v>
      </c>
      <c r="E30" s="20">
        <f t="shared" si="1"/>
        <v>55387.870414871752</v>
      </c>
      <c r="F30" s="20">
        <f t="shared" si="3"/>
        <v>41424.804981637091</v>
      </c>
      <c r="G30" s="21">
        <f t="shared" si="0"/>
        <v>96812.675396508843</v>
      </c>
      <c r="H30" s="37"/>
    </row>
    <row r="31" spans="1:8" ht="18" x14ac:dyDescent="0.25">
      <c r="A31" s="23">
        <v>210024</v>
      </c>
      <c r="B31" s="23" t="s">
        <v>43</v>
      </c>
      <c r="C31" s="24">
        <v>11383</v>
      </c>
      <c r="D31" s="25">
        <v>426343800</v>
      </c>
      <c r="E31" s="20">
        <f t="shared" si="1"/>
        <v>23821.36732279764</v>
      </c>
      <c r="F31" s="20">
        <f t="shared" si="3"/>
        <v>30645.152159650126</v>
      </c>
      <c r="G31" s="21">
        <f t="shared" si="0"/>
        <v>54466.519482447766</v>
      </c>
      <c r="H31" s="37"/>
    </row>
    <row r="32" spans="1:8" ht="18" x14ac:dyDescent="0.25">
      <c r="A32" s="23">
        <v>210027</v>
      </c>
      <c r="B32" s="23" t="s">
        <v>31</v>
      </c>
      <c r="C32" s="24">
        <v>11955</v>
      </c>
      <c r="D32" s="25">
        <v>325608000</v>
      </c>
      <c r="E32" s="20">
        <f t="shared" si="1"/>
        <v>25018.399924804162</v>
      </c>
      <c r="F32" s="20">
        <f t="shared" si="3"/>
        <v>23404.366861672101</v>
      </c>
      <c r="G32" s="21">
        <f t="shared" si="0"/>
        <v>48422.766786476262</v>
      </c>
      <c r="H32" s="37"/>
    </row>
    <row r="33" spans="1:8" ht="18" x14ac:dyDescent="0.25">
      <c r="A33" s="23">
        <v>210028</v>
      </c>
      <c r="B33" s="23" t="s">
        <v>44</v>
      </c>
      <c r="C33" s="24">
        <v>7689</v>
      </c>
      <c r="D33" s="25">
        <v>178043900</v>
      </c>
      <c r="E33" s="20">
        <f t="shared" si="1"/>
        <v>16090.880553895375</v>
      </c>
      <c r="F33" s="20">
        <f t="shared" si="3"/>
        <v>12797.611708197775</v>
      </c>
      <c r="G33" s="21">
        <f t="shared" si="0"/>
        <v>28888.49226209315</v>
      </c>
      <c r="H33" s="37"/>
    </row>
    <row r="34" spans="1:8" ht="18" x14ac:dyDescent="0.25">
      <c r="A34" s="23">
        <v>210029</v>
      </c>
      <c r="B34" s="23" t="s">
        <v>19</v>
      </c>
      <c r="C34" s="24">
        <v>19735</v>
      </c>
      <c r="D34" s="25">
        <v>643455400</v>
      </c>
      <c r="E34" s="20">
        <f t="shared" si="1"/>
        <v>41299.717483564207</v>
      </c>
      <c r="F34" s="20">
        <f t="shared" si="3"/>
        <v>46250.90980787931</v>
      </c>
      <c r="G34" s="21">
        <f t="shared" si="0"/>
        <v>87550.627291443525</v>
      </c>
      <c r="H34" s="37"/>
    </row>
    <row r="35" spans="1:8" ht="18" x14ac:dyDescent="0.25">
      <c r="A35" s="23">
        <v>210030</v>
      </c>
      <c r="B35" s="23" t="s">
        <v>45</v>
      </c>
      <c r="C35" s="24">
        <v>1590</v>
      </c>
      <c r="D35" s="25">
        <v>60065200</v>
      </c>
      <c r="E35" s="20">
        <f t="shared" si="1"/>
        <v>3327.4157992838664</v>
      </c>
      <c r="F35" s="20">
        <f t="shared" si="3"/>
        <v>4317.4245608821248</v>
      </c>
      <c r="G35" s="21">
        <f t="shared" si="0"/>
        <v>7644.8403601659911</v>
      </c>
      <c r="H35" s="37"/>
    </row>
    <row r="36" spans="1:8" ht="18" x14ac:dyDescent="0.25">
      <c r="A36" s="23">
        <v>210032</v>
      </c>
      <c r="B36" s="23" t="s">
        <v>46</v>
      </c>
      <c r="C36" s="24">
        <v>5775</v>
      </c>
      <c r="D36" s="25">
        <v>160304000</v>
      </c>
      <c r="E36" s="20">
        <f t="shared" si="1"/>
        <v>12085.425308719703</v>
      </c>
      <c r="F36" s="20">
        <f t="shared" si="3"/>
        <v>11522.486011994435</v>
      </c>
      <c r="G36" s="21">
        <f t="shared" si="0"/>
        <v>23607.911320714138</v>
      </c>
      <c r="H36" s="37"/>
    </row>
    <row r="37" spans="1:8" ht="18" x14ac:dyDescent="0.25">
      <c r="A37" s="23">
        <v>210033</v>
      </c>
      <c r="B37" s="23" t="s">
        <v>47</v>
      </c>
      <c r="C37" s="24">
        <v>9978</v>
      </c>
      <c r="D37" s="25">
        <v>254064500</v>
      </c>
      <c r="E37" s="20">
        <f t="shared" si="1"/>
        <v>20881.103676260638</v>
      </c>
      <c r="F37" s="20">
        <f t="shared" si="3"/>
        <v>18261.893947714096</v>
      </c>
      <c r="G37" s="21">
        <f t="shared" si="0"/>
        <v>39142.997623974734</v>
      </c>
      <c r="H37" s="37"/>
    </row>
    <row r="38" spans="1:8" ht="18" x14ac:dyDescent="0.25">
      <c r="A38" s="23">
        <v>210034</v>
      </c>
      <c r="B38" s="23" t="s">
        <v>48</v>
      </c>
      <c r="C38" s="24">
        <v>6891</v>
      </c>
      <c r="D38" s="25">
        <v>194368900</v>
      </c>
      <c r="E38" s="20">
        <f t="shared" si="1"/>
        <v>14420.894511235925</v>
      </c>
      <c r="F38" s="20">
        <f t="shared" si="3"/>
        <v>13971.035853233514</v>
      </c>
      <c r="G38" s="21">
        <f t="shared" si="0"/>
        <v>28391.930364469437</v>
      </c>
      <c r="H38" s="37"/>
    </row>
    <row r="39" spans="1:8" ht="18" x14ac:dyDescent="0.25">
      <c r="A39" s="23">
        <v>210035</v>
      </c>
      <c r="B39" s="23" t="s">
        <v>49</v>
      </c>
      <c r="C39" s="24">
        <v>6744</v>
      </c>
      <c r="D39" s="25">
        <v>148692700</v>
      </c>
      <c r="E39" s="20">
        <f t="shared" si="1"/>
        <v>14113.265503377605</v>
      </c>
      <c r="F39" s="20">
        <f t="shared" si="3"/>
        <v>10687.877756236185</v>
      </c>
      <c r="G39" s="21">
        <f t="shared" si="0"/>
        <v>24801.143259613789</v>
      </c>
      <c r="H39" s="37"/>
    </row>
    <row r="40" spans="1:8" ht="18" x14ac:dyDescent="0.25">
      <c r="A40" s="23">
        <v>210037</v>
      </c>
      <c r="B40" s="23" t="s">
        <v>64</v>
      </c>
      <c r="C40" s="24">
        <v>7737</v>
      </c>
      <c r="D40" s="25">
        <v>199614100</v>
      </c>
      <c r="E40" s="20">
        <f t="shared" si="1"/>
        <v>16191.330842175643</v>
      </c>
      <c r="F40" s="20">
        <f t="shared" si="3"/>
        <v>14348.055413756729</v>
      </c>
      <c r="G40" s="21">
        <f t="shared" si="0"/>
        <v>30539.386255932372</v>
      </c>
      <c r="H40" s="37"/>
    </row>
    <row r="41" spans="1:8" ht="18" x14ac:dyDescent="0.25">
      <c r="A41" s="23">
        <v>210038</v>
      </c>
      <c r="B41" s="23" t="s">
        <v>29</v>
      </c>
      <c r="C41" s="24">
        <v>4700</v>
      </c>
      <c r="D41" s="25">
        <v>226817000</v>
      </c>
      <c r="E41" s="20">
        <f t="shared" si="1"/>
        <v>9835.7573941095416</v>
      </c>
      <c r="F41" s="20">
        <f t="shared" si="3"/>
        <v>16303.371779759345</v>
      </c>
      <c r="G41" s="21">
        <f t="shared" si="0"/>
        <v>26139.129173868889</v>
      </c>
      <c r="H41" s="37"/>
    </row>
    <row r="42" spans="1:8" ht="18" x14ac:dyDescent="0.25">
      <c r="A42" s="23">
        <v>210039</v>
      </c>
      <c r="B42" s="23" t="s">
        <v>15</v>
      </c>
      <c r="C42" s="24">
        <v>5092</v>
      </c>
      <c r="D42" s="25">
        <v>146698600</v>
      </c>
      <c r="E42" s="20">
        <f t="shared" si="1"/>
        <v>10656.101415065059</v>
      </c>
      <c r="F42" s="20">
        <f t="shared" si="3"/>
        <v>10544.543907071356</v>
      </c>
      <c r="G42" s="21">
        <f t="shared" si="0"/>
        <v>21200.645322136414</v>
      </c>
      <c r="H42" s="37"/>
    </row>
    <row r="43" spans="1:8" ht="18" x14ac:dyDescent="0.25">
      <c r="A43" s="23">
        <v>210040</v>
      </c>
      <c r="B43" s="23" t="s">
        <v>50</v>
      </c>
      <c r="C43" s="24">
        <v>10824</v>
      </c>
      <c r="D43" s="25">
        <v>257944700</v>
      </c>
      <c r="E43" s="20">
        <f t="shared" si="1"/>
        <v>22651.540007200354</v>
      </c>
      <c r="F43" s="20">
        <f t="shared" si="3"/>
        <v>18540.798717549787</v>
      </c>
      <c r="G43" s="21">
        <f t="shared" si="0"/>
        <v>41192.338724750138</v>
      </c>
      <c r="H43" s="37"/>
    </row>
    <row r="44" spans="1:8" ht="18" x14ac:dyDescent="0.25">
      <c r="A44" s="23">
        <v>210043</v>
      </c>
      <c r="B44" s="23" t="s">
        <v>51</v>
      </c>
      <c r="C44" s="24">
        <v>17650</v>
      </c>
      <c r="D44" s="25">
        <v>413064200</v>
      </c>
      <c r="E44" s="20">
        <f t="shared" si="1"/>
        <v>36936.408086390089</v>
      </c>
      <c r="F44" s="20">
        <f t="shared" si="3"/>
        <v>29690.628222350482</v>
      </c>
      <c r="G44" s="21">
        <f t="shared" si="0"/>
        <v>66627.036308740571</v>
      </c>
      <c r="H44" s="37"/>
    </row>
    <row r="45" spans="1:8" ht="18" x14ac:dyDescent="0.25">
      <c r="A45" s="23">
        <v>210044</v>
      </c>
      <c r="B45" s="23" t="s">
        <v>17</v>
      </c>
      <c r="C45" s="24">
        <v>16465</v>
      </c>
      <c r="D45" s="25">
        <v>439684200</v>
      </c>
      <c r="E45" s="20">
        <f t="shared" si="1"/>
        <v>34456.541594470975</v>
      </c>
      <c r="F45" s="20">
        <f t="shared" si="3"/>
        <v>31604.046338175991</v>
      </c>
      <c r="G45" s="21">
        <f t="shared" si="0"/>
        <v>66060.587932646973</v>
      </c>
      <c r="H45" s="37"/>
    </row>
    <row r="46" spans="1:8" ht="18" x14ac:dyDescent="0.25">
      <c r="A46" s="23">
        <v>210045</v>
      </c>
      <c r="B46" s="23" t="s">
        <v>23</v>
      </c>
      <c r="C46" s="24">
        <v>273</v>
      </c>
      <c r="D46" s="25">
        <v>16309200</v>
      </c>
      <c r="E46" s="20">
        <f t="shared" si="1"/>
        <v>571.31101459402225</v>
      </c>
      <c r="F46" s="20">
        <f t="shared" si="3"/>
        <v>1172.2884573486604</v>
      </c>
      <c r="G46" s="21">
        <f t="shared" si="0"/>
        <v>1743.5994719426826</v>
      </c>
      <c r="H46" s="37"/>
    </row>
    <row r="47" spans="1:8" ht="18" x14ac:dyDescent="0.25">
      <c r="A47" s="23">
        <v>210048</v>
      </c>
      <c r="B47" s="23" t="s">
        <v>52</v>
      </c>
      <c r="C47" s="24">
        <v>17441</v>
      </c>
      <c r="D47" s="25">
        <v>297946200</v>
      </c>
      <c r="E47" s="20">
        <f t="shared" si="1"/>
        <v>36499.030789503086</v>
      </c>
      <c r="F47" s="20">
        <f t="shared" si="3"/>
        <v>21416.065237466915</v>
      </c>
      <c r="G47" s="21">
        <f t="shared" si="0"/>
        <v>57915.096026970001</v>
      </c>
      <c r="H47" s="37"/>
    </row>
    <row r="48" spans="1:8" ht="18" x14ac:dyDescent="0.25">
      <c r="A48" s="23">
        <v>210049</v>
      </c>
      <c r="B48" s="23" t="s">
        <v>53</v>
      </c>
      <c r="C48" s="24">
        <v>11480</v>
      </c>
      <c r="D48" s="25">
        <v>330967000</v>
      </c>
      <c r="E48" s="20">
        <f t="shared" si="1"/>
        <v>24024.360613697347</v>
      </c>
      <c r="F48" s="20">
        <f t="shared" si="3"/>
        <v>23789.566248700983</v>
      </c>
      <c r="G48" s="21">
        <f t="shared" si="0"/>
        <v>47813.92686239833</v>
      </c>
      <c r="H48" s="37"/>
    </row>
    <row r="49" spans="1:8" ht="18" x14ac:dyDescent="0.25">
      <c r="A49" s="23">
        <v>210051</v>
      </c>
      <c r="B49" s="23" t="s">
        <v>54</v>
      </c>
      <c r="C49" s="24">
        <v>9725</v>
      </c>
      <c r="D49" s="25">
        <v>234045500</v>
      </c>
      <c r="E49" s="20">
        <f t="shared" si="1"/>
        <v>20351.646948450059</v>
      </c>
      <c r="F49" s="20">
        <f t="shared" si="3"/>
        <v>16822.948896597987</v>
      </c>
      <c r="G49" s="21">
        <f t="shared" si="0"/>
        <v>37174.595845048047</v>
      </c>
      <c r="H49" s="37"/>
    </row>
    <row r="50" spans="1:8" ht="18" x14ac:dyDescent="0.25">
      <c r="A50" s="23">
        <v>210055</v>
      </c>
      <c r="B50" s="23" t="s">
        <v>21</v>
      </c>
      <c r="C50" s="24">
        <v>4130</v>
      </c>
      <c r="D50" s="25">
        <v>106117500</v>
      </c>
      <c r="E50" s="20">
        <f t="shared" si="1"/>
        <v>8642.910220781363</v>
      </c>
      <c r="F50" s="20">
        <f t="shared" si="3"/>
        <v>7627.6163375699889</v>
      </c>
      <c r="G50" s="21">
        <f t="shared" si="0"/>
        <v>16270.526558351352</v>
      </c>
      <c r="H50" s="37"/>
    </row>
    <row r="51" spans="1:8" ht="18" x14ac:dyDescent="0.25">
      <c r="A51" s="23">
        <v>210056</v>
      </c>
      <c r="B51" s="23" t="s">
        <v>55</v>
      </c>
      <c r="C51" s="24">
        <v>10250</v>
      </c>
      <c r="D51" s="25">
        <v>289108800</v>
      </c>
      <c r="E51" s="20">
        <f t="shared" si="1"/>
        <v>21450.32197651549</v>
      </c>
      <c r="F51" s="20">
        <f t="shared" si="3"/>
        <v>20780.842049758568</v>
      </c>
      <c r="G51" s="21">
        <f t="shared" si="0"/>
        <v>42231.164026274055</v>
      </c>
      <c r="H51" s="37"/>
    </row>
    <row r="52" spans="1:8" ht="18" x14ac:dyDescent="0.25">
      <c r="A52" s="23">
        <v>210057</v>
      </c>
      <c r="B52" s="23" t="s">
        <v>25</v>
      </c>
      <c r="C52" s="24">
        <v>17248</v>
      </c>
      <c r="D52" s="25">
        <v>388714399.99999994</v>
      </c>
      <c r="E52" s="20">
        <f t="shared" si="1"/>
        <v>36095.136922042846</v>
      </c>
      <c r="F52" s="20">
        <f t="shared" si="3"/>
        <v>27940.389738626665</v>
      </c>
      <c r="G52" s="21">
        <f t="shared" si="0"/>
        <v>64035.526660669508</v>
      </c>
      <c r="H52" s="37"/>
    </row>
    <row r="53" spans="1:8" ht="18" x14ac:dyDescent="0.25">
      <c r="A53" s="23">
        <v>210058</v>
      </c>
      <c r="B53" s="23" t="s">
        <v>56</v>
      </c>
      <c r="C53" s="24">
        <v>2868</v>
      </c>
      <c r="D53" s="25">
        <v>118766800</v>
      </c>
      <c r="E53" s="20">
        <f t="shared" si="1"/>
        <v>6001.9047247459921</v>
      </c>
      <c r="F53" s="20">
        <f t="shared" si="3"/>
        <v>8536.8349616312807</v>
      </c>
      <c r="G53" s="21">
        <f t="shared" si="0"/>
        <v>14538.739686377274</v>
      </c>
      <c r="H53" s="37"/>
    </row>
    <row r="54" spans="1:8" ht="18" x14ac:dyDescent="0.25">
      <c r="A54" s="23">
        <v>210060</v>
      </c>
      <c r="B54" s="23" t="s">
        <v>57</v>
      </c>
      <c r="C54" s="24">
        <v>2275</v>
      </c>
      <c r="D54" s="25">
        <v>48727769</v>
      </c>
      <c r="E54" s="20">
        <f t="shared" si="1"/>
        <v>4760.9251216168523</v>
      </c>
      <c r="F54" s="20">
        <f t="shared" si="3"/>
        <v>3502.501726084166</v>
      </c>
      <c r="G54" s="21">
        <f t="shared" si="0"/>
        <v>8263.4268477010191</v>
      </c>
      <c r="H54" s="37"/>
    </row>
    <row r="55" spans="1:8" ht="18" x14ac:dyDescent="0.25">
      <c r="A55" s="23">
        <v>210061</v>
      </c>
      <c r="B55" s="23" t="s">
        <v>13</v>
      </c>
      <c r="C55" s="24">
        <v>3393</v>
      </c>
      <c r="D55" s="25">
        <v>105461500</v>
      </c>
      <c r="E55" s="20">
        <f t="shared" si="1"/>
        <v>7100.5797528114199</v>
      </c>
      <c r="F55" s="20">
        <f t="shared" si="3"/>
        <v>7580.4637348659508</v>
      </c>
      <c r="G55" s="21">
        <f t="shared" si="0"/>
        <v>14681.043487677371</v>
      </c>
      <c r="H55" s="37"/>
    </row>
    <row r="56" spans="1:8" ht="18" x14ac:dyDescent="0.25">
      <c r="A56" s="23">
        <v>210062</v>
      </c>
      <c r="B56" s="23" t="s">
        <v>58</v>
      </c>
      <c r="C56" s="24">
        <v>11019</v>
      </c>
      <c r="D56" s="25">
        <v>271938700</v>
      </c>
      <c r="E56" s="20">
        <f t="shared" si="1"/>
        <v>23059.619303338943</v>
      </c>
      <c r="F56" s="20">
        <f t="shared" si="3"/>
        <v>19546.672989257604</v>
      </c>
      <c r="G56" s="21">
        <f t="shared" si="0"/>
        <v>42606.292292596547</v>
      </c>
      <c r="H56" s="37"/>
    </row>
    <row r="57" spans="1:8" ht="18" x14ac:dyDescent="0.25">
      <c r="A57" s="23">
        <v>210063</v>
      </c>
      <c r="B57" s="23" t="s">
        <v>59</v>
      </c>
      <c r="C57" s="24">
        <v>20449</v>
      </c>
      <c r="D57" s="25">
        <v>402082700</v>
      </c>
      <c r="E57" s="20">
        <f t="shared" si="1"/>
        <v>42793.915521733194</v>
      </c>
      <c r="F57" s="20">
        <f t="shared" si="3"/>
        <v>28901.289340346812</v>
      </c>
      <c r="G57" s="21">
        <f t="shared" si="0"/>
        <v>71695.204862080005</v>
      </c>
      <c r="H57" s="37"/>
    </row>
    <row r="58" spans="1:8" ht="18" x14ac:dyDescent="0.25">
      <c r="A58" s="23">
        <v>210064</v>
      </c>
      <c r="B58" s="23" t="s">
        <v>22</v>
      </c>
      <c r="C58" s="24">
        <v>1455</v>
      </c>
      <c r="D58" s="25">
        <v>60312800</v>
      </c>
      <c r="E58" s="20">
        <f t="shared" si="1"/>
        <v>3044.8993634956132</v>
      </c>
      <c r="F58" s="20">
        <f t="shared" si="3"/>
        <v>4335.221793244199</v>
      </c>
      <c r="G58" s="21">
        <f t="shared" si="0"/>
        <v>7380.1211567398122</v>
      </c>
      <c r="H58" s="37"/>
    </row>
    <row r="59" spans="1:8" ht="18" x14ac:dyDescent="0.25">
      <c r="A59" s="23">
        <v>210065</v>
      </c>
      <c r="B59" s="23" t="s">
        <v>60</v>
      </c>
      <c r="C59" s="24">
        <v>4491</v>
      </c>
      <c r="D59" s="25">
        <v>80883300</v>
      </c>
      <c r="E59" s="20">
        <f t="shared" si="1"/>
        <v>9398.3800972225417</v>
      </c>
      <c r="F59" s="20">
        <f t="shared" si="3"/>
        <v>5813.8080949567666</v>
      </c>
      <c r="G59" s="21">
        <f t="shared" si="0"/>
        <v>15212.188192179308</v>
      </c>
      <c r="H59" s="37"/>
    </row>
    <row r="60" spans="1:8" ht="18" x14ac:dyDescent="0.25">
      <c r="A60" s="23">
        <v>210087</v>
      </c>
      <c r="B60" s="23" t="s">
        <v>65</v>
      </c>
      <c r="C60" s="24">
        <v>0</v>
      </c>
      <c r="D60" s="25">
        <v>14183800</v>
      </c>
      <c r="E60" s="20">
        <f t="shared" si="1"/>
        <v>0</v>
      </c>
      <c r="F60" s="20">
        <f t="shared" si="3"/>
        <v>1019.5168997462739</v>
      </c>
      <c r="G60" s="21">
        <f t="shared" si="0"/>
        <v>1019.5168997462739</v>
      </c>
      <c r="H60" s="37"/>
    </row>
    <row r="61" spans="1:8" ht="18" x14ac:dyDescent="0.25">
      <c r="A61" s="23">
        <v>210088</v>
      </c>
      <c r="B61" s="23" t="s">
        <v>66</v>
      </c>
      <c r="C61" s="24">
        <v>0</v>
      </c>
      <c r="D61" s="25">
        <v>6243200</v>
      </c>
      <c r="E61" s="20">
        <f t="shared" si="1"/>
        <v>0</v>
      </c>
      <c r="F61" s="20">
        <f t="shared" si="3"/>
        <v>448.75477012478581</v>
      </c>
      <c r="G61" s="21">
        <f t="shared" si="0"/>
        <v>448.75477012478581</v>
      </c>
      <c r="H61" s="37"/>
    </row>
    <row r="62" spans="1:8" ht="18" x14ac:dyDescent="0.25">
      <c r="A62" s="23">
        <v>210333</v>
      </c>
      <c r="B62" s="23" t="s">
        <v>67</v>
      </c>
      <c r="C62" s="24">
        <v>0</v>
      </c>
      <c r="D62" s="25">
        <v>20228300</v>
      </c>
      <c r="E62" s="20">
        <f t="shared" si="1"/>
        <v>0</v>
      </c>
      <c r="F62" s="20">
        <f t="shared" si="3"/>
        <v>1453.9893190215282</v>
      </c>
      <c r="G62" s="21">
        <f t="shared" si="0"/>
        <v>1453.9893190215282</v>
      </c>
      <c r="H62" s="37"/>
    </row>
    <row r="63" spans="1:8" ht="18" x14ac:dyDescent="0.25">
      <c r="A63" s="23">
        <v>218992</v>
      </c>
      <c r="B63" s="23" t="s">
        <v>61</v>
      </c>
      <c r="C63" s="26">
        <v>4135</v>
      </c>
      <c r="D63" s="27">
        <v>202325400</v>
      </c>
      <c r="E63" s="22">
        <f t="shared" si="1"/>
        <v>8653.3737924772231</v>
      </c>
      <c r="F63" s="22">
        <f t="shared" si="3"/>
        <v>14542.940858438835</v>
      </c>
      <c r="G63" s="22">
        <f t="shared" si="0"/>
        <v>23196.314650916058</v>
      </c>
      <c r="H63" s="37"/>
    </row>
    <row r="64" spans="1:8" ht="18" x14ac:dyDescent="0.25">
      <c r="A64" s="23"/>
      <c r="B64" s="23"/>
      <c r="C64" s="24">
        <f>SUM(C12:C63)</f>
        <v>563861</v>
      </c>
      <c r="D64" s="28">
        <f>SUM(D12:D63)</f>
        <v>16416485106</v>
      </c>
      <c r="E64" s="28">
        <f>SUM(E12:E63)</f>
        <v>1179999.9999999998</v>
      </c>
      <c r="F64" s="28">
        <f>SUM(F12:F63)</f>
        <v>1180000.0000000005</v>
      </c>
      <c r="G64" s="28">
        <f>SUM(G12:G63)</f>
        <v>2360000.0000000005</v>
      </c>
      <c r="H64" s="38"/>
    </row>
    <row r="65" spans="1:8" ht="15.75" x14ac:dyDescent="0.25">
      <c r="A65" s="38"/>
      <c r="B65" s="38"/>
      <c r="C65" s="38"/>
      <c r="D65" s="38"/>
      <c r="E65" s="38"/>
      <c r="F65" s="38"/>
      <c r="G65" s="38"/>
      <c r="H65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B3A049-7589-4331-A46E-B0F71C2CC911}"/>
</file>

<file path=customXml/itemProps2.xml><?xml version="1.0" encoding="utf-8"?>
<ds:datastoreItem xmlns:ds="http://schemas.openxmlformats.org/officeDocument/2006/customXml" ds:itemID="{0EF8CE56-F1EB-454F-BC28-ED4028595443}"/>
</file>

<file path=customXml/itemProps3.xml><?xml version="1.0" encoding="utf-8"?>
<ds:datastoreItem xmlns:ds="http://schemas.openxmlformats.org/officeDocument/2006/customXml" ds:itemID="{25A16403-8454-49A8-B554-49D9E793ED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Caitlin Grim</cp:lastModifiedBy>
  <dcterms:created xsi:type="dcterms:W3CDTF">2015-06-29T15:38:38Z</dcterms:created>
  <dcterms:modified xsi:type="dcterms:W3CDTF">2017-06-16T14:16:10Z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