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Waiver Modeling\Workgroups\Performance Measurement\Meeting Materials\Oct 17 Mtg\"/>
    </mc:Choice>
  </mc:AlternateContent>
  <bookViews>
    <workbookView xWindow="0" yWindow="0" windowWidth="19185" windowHeight="9525" activeTab="1"/>
  </bookViews>
  <sheets>
    <sheet name="2a1.Performance by Hospital" sheetId="3" r:id="rId1"/>
    <sheet name="2a2.Performance by PPC" sheetId="1" r:id="rId2"/>
    <sheet name="2a3.ICD-9" sheetId="2" r:id="rId3"/>
  </sheets>
  <calcPr calcId="152511"/>
</workbook>
</file>

<file path=xl/calcChain.xml><?xml version="1.0" encoding="utf-8"?>
<calcChain xmlns="http://schemas.openxmlformats.org/spreadsheetml/2006/main">
  <c r="P50" i="2" l="1"/>
  <c r="O50" i="2"/>
  <c r="N50" i="2"/>
  <c r="M50" i="2"/>
  <c r="R50" i="3" l="1"/>
  <c r="Q50" i="3"/>
  <c r="P50" i="3"/>
  <c r="O50" i="3"/>
  <c r="N50" i="3"/>
  <c r="M50" i="3"/>
  <c r="H50" i="3"/>
  <c r="G50" i="3"/>
  <c r="F50" i="3"/>
  <c r="E50" i="3"/>
  <c r="D50" i="3"/>
  <c r="C50" i="3"/>
  <c r="Z15" i="3"/>
  <c r="Y15" i="3"/>
  <c r="X15" i="3"/>
  <c r="Z39" i="3"/>
  <c r="Y39" i="3"/>
  <c r="X39" i="3"/>
  <c r="Z46" i="3"/>
  <c r="Y46" i="3"/>
  <c r="X46" i="3"/>
  <c r="Z8" i="3"/>
  <c r="Y8" i="3"/>
  <c r="X8" i="3"/>
  <c r="Z12" i="3"/>
  <c r="Y12" i="3"/>
  <c r="X12" i="3"/>
  <c r="Z42" i="3"/>
  <c r="Y42" i="3"/>
  <c r="X42" i="3"/>
  <c r="Z43" i="3"/>
  <c r="Y43" i="3"/>
  <c r="X43" i="3"/>
  <c r="Z41" i="3"/>
  <c r="Y41" i="3"/>
  <c r="X41" i="3"/>
  <c r="Z28" i="3"/>
  <c r="Y28" i="3"/>
  <c r="X28" i="3"/>
  <c r="Z25" i="3"/>
  <c r="Y25" i="3"/>
  <c r="X25" i="3"/>
  <c r="Z18" i="3"/>
  <c r="Y18" i="3"/>
  <c r="X18" i="3"/>
  <c r="Z4" i="3"/>
  <c r="Y4" i="3"/>
  <c r="X4" i="3"/>
  <c r="Z31" i="3"/>
  <c r="Y31" i="3"/>
  <c r="X31" i="3"/>
  <c r="Z27" i="3"/>
  <c r="Y27" i="3"/>
  <c r="X27" i="3"/>
  <c r="Z7" i="3"/>
  <c r="Y7" i="3"/>
  <c r="X7" i="3"/>
  <c r="Z26" i="3"/>
  <c r="Y26" i="3"/>
  <c r="X26" i="3"/>
  <c r="Z21" i="3"/>
  <c r="Y21" i="3"/>
  <c r="X21" i="3"/>
  <c r="Z24" i="3"/>
  <c r="Y24" i="3"/>
  <c r="X24" i="3"/>
  <c r="Z17" i="3"/>
  <c r="Y17" i="3"/>
  <c r="X17" i="3"/>
  <c r="Z49" i="3"/>
  <c r="Y49" i="3"/>
  <c r="X49" i="3"/>
  <c r="Z44" i="3"/>
  <c r="Y44" i="3"/>
  <c r="X44" i="3"/>
  <c r="Z9" i="3"/>
  <c r="Y9" i="3"/>
  <c r="X9" i="3"/>
  <c r="Z45" i="3"/>
  <c r="Y45" i="3"/>
  <c r="X45" i="3"/>
  <c r="Z5" i="3"/>
  <c r="Y5" i="3"/>
  <c r="X5" i="3"/>
  <c r="Z29" i="3"/>
  <c r="Y29" i="3"/>
  <c r="X29" i="3"/>
  <c r="Z10" i="3"/>
  <c r="Y10" i="3"/>
  <c r="X10" i="3"/>
  <c r="Z30" i="3"/>
  <c r="Y30" i="3"/>
  <c r="X30" i="3"/>
  <c r="Z37" i="3"/>
  <c r="Y37" i="3"/>
  <c r="X37" i="3"/>
  <c r="Z35" i="3"/>
  <c r="Y35" i="3"/>
  <c r="X35" i="3"/>
  <c r="Z19" i="3"/>
  <c r="Y19" i="3"/>
  <c r="X19" i="3"/>
  <c r="Z32" i="3"/>
  <c r="Y32" i="3"/>
  <c r="X32" i="3"/>
  <c r="Z48" i="3"/>
  <c r="Y48" i="3"/>
  <c r="X48" i="3"/>
  <c r="Z47" i="3"/>
  <c r="Y47" i="3"/>
  <c r="X47" i="3"/>
  <c r="Z38" i="3"/>
  <c r="Y38" i="3"/>
  <c r="X38" i="3"/>
  <c r="Z14" i="3"/>
  <c r="Y14" i="3"/>
  <c r="X14" i="3"/>
  <c r="Z13" i="3"/>
  <c r="Y13" i="3"/>
  <c r="X13" i="3"/>
  <c r="Z20" i="3"/>
  <c r="Y20" i="3"/>
  <c r="X20" i="3"/>
  <c r="Z23" i="3"/>
  <c r="Y23" i="3"/>
  <c r="X23" i="3"/>
  <c r="Z11" i="3"/>
  <c r="Y11" i="3"/>
  <c r="X11" i="3"/>
  <c r="Z33" i="3"/>
  <c r="Y33" i="3"/>
  <c r="X33" i="3"/>
  <c r="Z16" i="3"/>
  <c r="Y16" i="3"/>
  <c r="X16" i="3"/>
  <c r="Z40" i="3"/>
  <c r="Y40" i="3"/>
  <c r="X40" i="3"/>
  <c r="Z34" i="3"/>
  <c r="Y34" i="3"/>
  <c r="X34" i="3"/>
  <c r="Z36" i="3"/>
  <c r="Y36" i="3"/>
  <c r="X36" i="3"/>
  <c r="Z22" i="3"/>
  <c r="Y22" i="3"/>
  <c r="X22" i="3"/>
  <c r="Z6" i="3"/>
  <c r="Y6" i="3"/>
  <c r="X6" i="3"/>
  <c r="X50" i="3" l="1"/>
  <c r="Z50" i="3"/>
  <c r="Y50" i="3"/>
  <c r="K30" i="1"/>
  <c r="K67" i="1"/>
  <c r="K66" i="1"/>
  <c r="K55" i="1"/>
  <c r="K34" i="1"/>
  <c r="K52" i="1"/>
  <c r="K58" i="1"/>
  <c r="K61" i="1"/>
  <c r="K54" i="1"/>
  <c r="K49" i="1"/>
  <c r="K12" i="1"/>
  <c r="K21" i="1"/>
  <c r="K43" i="1"/>
  <c r="K24" i="1"/>
  <c r="K53" i="1"/>
  <c r="K45" i="1"/>
  <c r="K50" i="1"/>
  <c r="K29" i="1"/>
  <c r="K28" i="1"/>
  <c r="K44" i="1"/>
  <c r="K38" i="1"/>
  <c r="K62" i="1"/>
  <c r="K33" i="1"/>
  <c r="K25" i="1"/>
  <c r="K68" i="1"/>
  <c r="K32" i="1"/>
  <c r="K27" i="1"/>
  <c r="K37" i="1"/>
  <c r="K56" i="1"/>
  <c r="K57" i="1"/>
  <c r="K64" i="1"/>
  <c r="K31" i="1"/>
  <c r="K63" i="1"/>
  <c r="K59" i="1"/>
  <c r="K20" i="1"/>
  <c r="K14" i="1"/>
  <c r="K15" i="1"/>
  <c r="K19" i="1"/>
  <c r="K18" i="1"/>
  <c r="K22" i="1"/>
  <c r="K23" i="1"/>
  <c r="K16" i="1"/>
  <c r="K17" i="1"/>
  <c r="K42" i="1"/>
  <c r="K65" i="1"/>
  <c r="K48" i="1"/>
  <c r="K60" i="1"/>
  <c r="K41" i="1"/>
  <c r="K36" i="1"/>
  <c r="K47" i="1"/>
  <c r="K39" i="1"/>
  <c r="K35" i="1"/>
  <c r="K7" i="1"/>
  <c r="K8" i="1"/>
  <c r="K11" i="1"/>
  <c r="K4" i="1"/>
  <c r="K9" i="1"/>
  <c r="K6" i="1"/>
  <c r="K5" i="1"/>
  <c r="K10" i="1"/>
  <c r="K13" i="1"/>
  <c r="K46" i="1"/>
  <c r="K40" i="1"/>
  <c r="K26" i="1"/>
  <c r="K69" i="1"/>
  <c r="P69" i="1" s="1"/>
  <c r="K70" i="1"/>
  <c r="K51" i="1"/>
  <c r="N30" i="1"/>
  <c r="N67" i="1"/>
  <c r="N66" i="1"/>
  <c r="N55" i="1"/>
  <c r="N34" i="1"/>
  <c r="N52" i="1"/>
  <c r="N58" i="1"/>
  <c r="N61" i="1"/>
  <c r="N54" i="1"/>
  <c r="N49" i="1"/>
  <c r="N12" i="1"/>
  <c r="N21" i="1"/>
  <c r="N43" i="1"/>
  <c r="N24" i="1"/>
  <c r="N53" i="1"/>
  <c r="N45" i="1"/>
  <c r="N50" i="1"/>
  <c r="N29" i="1"/>
  <c r="N28" i="1"/>
  <c r="N44" i="1"/>
  <c r="N38" i="1"/>
  <c r="N62" i="1"/>
  <c r="N33" i="1"/>
  <c r="N25" i="1"/>
  <c r="N68" i="1"/>
  <c r="N32" i="1"/>
  <c r="N27" i="1"/>
  <c r="N37" i="1"/>
  <c r="N56" i="1"/>
  <c r="N57" i="1"/>
  <c r="N64" i="1"/>
  <c r="N31" i="1"/>
  <c r="N63" i="1"/>
  <c r="N59" i="1"/>
  <c r="N20" i="1"/>
  <c r="N14" i="1"/>
  <c r="N15" i="1"/>
  <c r="N19" i="1"/>
  <c r="N18" i="1"/>
  <c r="N22" i="1"/>
  <c r="N23" i="1"/>
  <c r="N16" i="1"/>
  <c r="N17" i="1"/>
  <c r="N42" i="1"/>
  <c r="N65" i="1"/>
  <c r="N48" i="1"/>
  <c r="N60" i="1"/>
  <c r="N41" i="1"/>
  <c r="N36" i="1"/>
  <c r="N47" i="1"/>
  <c r="N39" i="1"/>
  <c r="N35" i="1"/>
  <c r="N7" i="1"/>
  <c r="N8" i="1"/>
  <c r="N11" i="1"/>
  <c r="N4" i="1"/>
  <c r="N9" i="1"/>
  <c r="N6" i="1"/>
  <c r="N5" i="1"/>
  <c r="N10" i="1"/>
  <c r="N13" i="1"/>
  <c r="N46" i="1"/>
  <c r="N40" i="1"/>
  <c r="N26" i="1"/>
  <c r="N69" i="1"/>
  <c r="N51" i="1"/>
  <c r="O51" i="1"/>
  <c r="H50" i="2"/>
  <c r="C50" i="2"/>
  <c r="P49" i="2"/>
  <c r="O49" i="2"/>
  <c r="N49" i="2"/>
  <c r="M49" i="2"/>
  <c r="P48" i="2"/>
  <c r="O48" i="2"/>
  <c r="N48" i="2"/>
  <c r="M48" i="2"/>
  <c r="P47" i="2"/>
  <c r="O47" i="2"/>
  <c r="N47" i="2"/>
  <c r="M47" i="2"/>
  <c r="P46" i="2"/>
  <c r="O46" i="2"/>
  <c r="N46" i="2"/>
  <c r="M46" i="2"/>
  <c r="P45" i="2"/>
  <c r="O45" i="2"/>
  <c r="N45" i="2"/>
  <c r="M45" i="2"/>
  <c r="P44" i="2"/>
  <c r="O44" i="2"/>
  <c r="N44" i="2"/>
  <c r="M44" i="2"/>
  <c r="P43" i="2"/>
  <c r="O43" i="2"/>
  <c r="N43" i="2"/>
  <c r="M43" i="2"/>
  <c r="P42" i="2"/>
  <c r="O42" i="2"/>
  <c r="N42" i="2"/>
  <c r="M42" i="2"/>
  <c r="P41" i="2"/>
  <c r="O41" i="2"/>
  <c r="N41" i="2"/>
  <c r="M41" i="2"/>
  <c r="P40" i="2"/>
  <c r="O40" i="2"/>
  <c r="N40" i="2"/>
  <c r="M40" i="2"/>
  <c r="P39" i="2"/>
  <c r="O39" i="2"/>
  <c r="N39" i="2"/>
  <c r="M39" i="2"/>
  <c r="P38" i="2"/>
  <c r="O38" i="2"/>
  <c r="N38" i="2"/>
  <c r="M38" i="2"/>
  <c r="P37" i="2"/>
  <c r="O37" i="2"/>
  <c r="N37" i="2"/>
  <c r="M37" i="2"/>
  <c r="P36" i="2"/>
  <c r="O36" i="2"/>
  <c r="N36" i="2"/>
  <c r="M36" i="2"/>
  <c r="P35" i="2"/>
  <c r="O35" i="2"/>
  <c r="N35" i="2"/>
  <c r="M35" i="2"/>
  <c r="P34" i="2"/>
  <c r="O34" i="2"/>
  <c r="N34" i="2"/>
  <c r="M34" i="2"/>
  <c r="P33" i="2"/>
  <c r="O33" i="2"/>
  <c r="N33" i="2"/>
  <c r="M33" i="2"/>
  <c r="P32" i="2"/>
  <c r="O32" i="2"/>
  <c r="N32" i="2"/>
  <c r="M32" i="2"/>
  <c r="P31" i="2"/>
  <c r="O31" i="2"/>
  <c r="N31" i="2"/>
  <c r="M31" i="2"/>
  <c r="P30" i="2"/>
  <c r="O30" i="2"/>
  <c r="N30" i="2"/>
  <c r="M30" i="2"/>
  <c r="P29" i="2"/>
  <c r="O29" i="2"/>
  <c r="N29" i="2"/>
  <c r="M29" i="2"/>
  <c r="P28" i="2"/>
  <c r="O28" i="2"/>
  <c r="N28" i="2"/>
  <c r="M28" i="2"/>
  <c r="P27" i="2"/>
  <c r="O27" i="2"/>
  <c r="N27" i="2"/>
  <c r="M27" i="2"/>
  <c r="P26" i="2"/>
  <c r="O26" i="2"/>
  <c r="N26" i="2"/>
  <c r="M26" i="2"/>
  <c r="P25" i="2"/>
  <c r="O25" i="2"/>
  <c r="N25" i="2"/>
  <c r="M25" i="2"/>
  <c r="P24" i="2"/>
  <c r="O24" i="2"/>
  <c r="N24" i="2"/>
  <c r="M24" i="2"/>
  <c r="P23" i="2"/>
  <c r="O23" i="2"/>
  <c r="N23" i="2"/>
  <c r="M23" i="2"/>
  <c r="P22" i="2"/>
  <c r="O22" i="2"/>
  <c r="N22" i="2"/>
  <c r="M22" i="2"/>
  <c r="P21" i="2"/>
  <c r="O21" i="2"/>
  <c r="N21" i="2"/>
  <c r="M21" i="2"/>
  <c r="P20" i="2"/>
  <c r="O20" i="2"/>
  <c r="N20" i="2"/>
  <c r="M20" i="2"/>
  <c r="P19" i="2"/>
  <c r="O19" i="2"/>
  <c r="N19" i="2"/>
  <c r="M19" i="2"/>
  <c r="P18" i="2"/>
  <c r="O18" i="2"/>
  <c r="N18" i="2"/>
  <c r="M18" i="2"/>
  <c r="P17" i="2"/>
  <c r="O17" i="2"/>
  <c r="N17" i="2"/>
  <c r="M17" i="2"/>
  <c r="P16" i="2"/>
  <c r="O16" i="2"/>
  <c r="N16" i="2"/>
  <c r="M16" i="2"/>
  <c r="P15" i="2"/>
  <c r="O15" i="2"/>
  <c r="N15" i="2"/>
  <c r="M15" i="2"/>
  <c r="P14" i="2"/>
  <c r="O14" i="2"/>
  <c r="N14" i="2"/>
  <c r="M14" i="2"/>
  <c r="P13" i="2"/>
  <c r="O13" i="2"/>
  <c r="N13" i="2"/>
  <c r="M13" i="2"/>
  <c r="P12" i="2"/>
  <c r="O12" i="2"/>
  <c r="N12" i="2"/>
  <c r="M12" i="2"/>
  <c r="P11" i="2"/>
  <c r="O11" i="2"/>
  <c r="N11" i="2"/>
  <c r="M11" i="2"/>
  <c r="P10" i="2"/>
  <c r="O10" i="2"/>
  <c r="N10" i="2"/>
  <c r="M10" i="2"/>
  <c r="P9" i="2"/>
  <c r="O9" i="2"/>
  <c r="N9" i="2"/>
  <c r="M9" i="2"/>
  <c r="P8" i="2"/>
  <c r="O8" i="2"/>
  <c r="N8" i="2"/>
  <c r="M8" i="2"/>
  <c r="P7" i="2"/>
  <c r="O7" i="2"/>
  <c r="N7" i="2"/>
  <c r="M7" i="2"/>
  <c r="P6" i="2"/>
  <c r="O6" i="2"/>
  <c r="N6" i="2"/>
  <c r="M6" i="2"/>
  <c r="P5" i="2"/>
  <c r="O5" i="2"/>
  <c r="N5" i="2"/>
  <c r="M5" i="2"/>
  <c r="P4" i="2"/>
  <c r="O4" i="2"/>
  <c r="N4" i="2"/>
  <c r="M4" i="2"/>
  <c r="H69" i="1"/>
  <c r="O69" i="1" s="1"/>
  <c r="C69" i="1"/>
  <c r="O26" i="1"/>
  <c r="O40" i="1"/>
  <c r="O46" i="1"/>
  <c r="O13" i="1"/>
  <c r="O10" i="1"/>
  <c r="O5" i="1"/>
  <c r="O6" i="1"/>
  <c r="O9" i="1"/>
  <c r="O4" i="1"/>
  <c r="O11" i="1"/>
  <c r="O8" i="1"/>
  <c r="O7" i="1"/>
  <c r="O35" i="1"/>
  <c r="O39" i="1"/>
  <c r="O47" i="1"/>
  <c r="O36" i="1"/>
  <c r="O41" i="1"/>
  <c r="O60" i="1"/>
  <c r="O48" i="1"/>
  <c r="O65" i="1"/>
  <c r="O42" i="1"/>
  <c r="O17" i="1"/>
  <c r="O16" i="1"/>
  <c r="O23" i="1"/>
  <c r="O22" i="1"/>
  <c r="O18" i="1"/>
  <c r="O19" i="1"/>
  <c r="O15" i="1"/>
  <c r="O14" i="1"/>
  <c r="O20" i="1"/>
  <c r="O59" i="1"/>
  <c r="O63" i="1"/>
  <c r="O31" i="1"/>
  <c r="O64" i="1"/>
  <c r="O57" i="1"/>
  <c r="O56" i="1"/>
  <c r="O37" i="1"/>
  <c r="O27" i="1"/>
  <c r="O32" i="1"/>
  <c r="O68" i="1"/>
  <c r="O25" i="1"/>
  <c r="O33" i="1"/>
  <c r="O62" i="1"/>
  <c r="O38" i="1"/>
  <c r="O44" i="1"/>
  <c r="O28" i="1"/>
  <c r="O29" i="1"/>
  <c r="O50" i="1"/>
  <c r="O45" i="1"/>
  <c r="O53" i="1"/>
  <c r="O24" i="1"/>
  <c r="O43" i="1"/>
  <c r="O21" i="1"/>
  <c r="O12" i="1"/>
  <c r="O49" i="1"/>
  <c r="O54" i="1"/>
  <c r="O61" i="1"/>
  <c r="O58" i="1"/>
  <c r="O52" i="1"/>
  <c r="O34" i="1"/>
  <c r="O55" i="1"/>
  <c r="O66" i="1"/>
  <c r="O67" i="1"/>
  <c r="O30" i="1"/>
  <c r="P13" i="1" l="1"/>
  <c r="P9" i="1"/>
  <c r="P7" i="1"/>
  <c r="P36" i="1"/>
  <c r="P65" i="1"/>
  <c r="P23" i="1"/>
  <c r="P15" i="1"/>
  <c r="P63" i="1"/>
  <c r="P56" i="1"/>
  <c r="P68" i="1"/>
  <c r="P38" i="1"/>
  <c r="P50" i="1"/>
  <c r="P43" i="1"/>
  <c r="P54" i="1"/>
  <c r="P34" i="1"/>
  <c r="P30" i="1"/>
  <c r="P10" i="1"/>
  <c r="P21" i="1"/>
  <c r="P26" i="1"/>
  <c r="P35" i="1"/>
  <c r="P42" i="1"/>
  <c r="P14" i="1"/>
  <c r="P37" i="1"/>
  <c r="P55" i="1"/>
  <c r="P51" i="1"/>
  <c r="P5" i="1"/>
  <c r="P39" i="1"/>
  <c r="P17" i="1"/>
  <c r="P20" i="1"/>
  <c r="P58" i="1"/>
  <c r="P4" i="1"/>
  <c r="P41" i="1"/>
  <c r="P22" i="1"/>
  <c r="P31" i="1"/>
  <c r="P25" i="1"/>
  <c r="P44" i="1"/>
  <c r="P45" i="1"/>
  <c r="P61" i="1"/>
  <c r="P40" i="1"/>
  <c r="P11" i="1"/>
  <c r="P60" i="1"/>
  <c r="P18" i="1"/>
  <c r="P64" i="1"/>
  <c r="P27" i="1"/>
  <c r="P33" i="1"/>
  <c r="P28" i="1"/>
  <c r="P53" i="1"/>
  <c r="P12" i="1"/>
  <c r="P66" i="1"/>
  <c r="P70" i="1"/>
  <c r="P46" i="1"/>
  <c r="P6" i="1"/>
  <c r="P8" i="1"/>
  <c r="P47" i="1"/>
  <c r="P48" i="1"/>
  <c r="P16" i="1"/>
  <c r="P19" i="1"/>
  <c r="P59" i="1"/>
  <c r="P57" i="1"/>
  <c r="P32" i="1"/>
  <c r="P62" i="1"/>
  <c r="P29" i="1"/>
  <c r="P24" i="1"/>
  <c r="P49" i="1"/>
  <c r="P52" i="1"/>
  <c r="P67" i="1"/>
</calcChain>
</file>

<file path=xl/sharedStrings.xml><?xml version="1.0" encoding="utf-8"?>
<sst xmlns="http://schemas.openxmlformats.org/spreadsheetml/2006/main" count="230" uniqueCount="154">
  <si>
    <t xml:space="preserve">Table 2a2.  Comparison between CY2013 and CY2014 YTD of At Risk Cases by PPC </t>
  </si>
  <si>
    <t>PPC NUMBER</t>
  </si>
  <si>
    <t>PPC DESCRIPTION</t>
  </si>
  <si>
    <t>CY2013 YTD</t>
  </si>
  <si>
    <t>CY2014 YTD</t>
  </si>
  <si>
    <t>AT RISK CY2013 BASE PERIOD YTD</t>
  </si>
  <si>
    <t>OBSERVED CY2013 BASE PERIOD YTD</t>
  </si>
  <si>
    <t>EXPECTED CY2013 BASE PERIOD YTD</t>
  </si>
  <si>
    <t>RATIO CY2013 BASE PERIOD YTD</t>
  </si>
  <si>
    <t>RISK ADJUSTED RATE CY2013 BASE PERIOD YTD</t>
  </si>
  <si>
    <t>AT RISK PERFORMANCE PERIOD YTD</t>
  </si>
  <si>
    <t>OBSERVED  PERFORMANCE PERIOD YTD</t>
  </si>
  <si>
    <t>EXPECTED PERFORMANCE PERIOD YTD</t>
  </si>
  <si>
    <t>RATIO PERFORMANCE PERIOD YTD</t>
  </si>
  <si>
    <t>RISK ADJUSTED RATE PERFORMANCE PERIOD YTD</t>
  </si>
  <si>
    <t>IMPROVEMENT PERFORMANCE YTD</t>
  </si>
  <si>
    <t>Stroke &amp; Intracranial Hemorrhage</t>
  </si>
  <si>
    <t>Extreme CNS Complications</t>
  </si>
  <si>
    <t>Acute Pulmonary Edema and Respiratory Failure without Ventilation</t>
  </si>
  <si>
    <t>Acute Pulmonary Edema and Respiratory Failure with Ventilation</t>
  </si>
  <si>
    <t>Pneumonia &amp; Other Lung Infections</t>
  </si>
  <si>
    <t>Aspiration Pneumonia</t>
  </si>
  <si>
    <t>Pulmonary Embolism</t>
  </si>
  <si>
    <t>Other Pulmonary Complications</t>
  </si>
  <si>
    <t>Shock</t>
  </si>
  <si>
    <t>Congestive Heart Failure</t>
  </si>
  <si>
    <t>Acute Myocardial Infarction</t>
  </si>
  <si>
    <t>Cardiac Arrythmias &amp; Conduction Disturbances</t>
  </si>
  <si>
    <t>Other Cardiac Complications</t>
  </si>
  <si>
    <t>Ventricular Fibrillation/Cardiac Arrest</t>
  </si>
  <si>
    <t>Peripheral Vascular Complications Except Venous Thrombosis</t>
  </si>
  <si>
    <t>Venous Thrombosis</t>
  </si>
  <si>
    <t>Major Gastrointestinal Complications without Transfusion or Significant Bleeding</t>
  </si>
  <si>
    <t>Major Gastrointestinal Complications with Transfusion or Significant Bleeding</t>
  </si>
  <si>
    <t>Major Liver Complications</t>
  </si>
  <si>
    <t>Other Gastrointestinal Complications without Transfusion or Significant Bleeding</t>
  </si>
  <si>
    <t>Clostridium Difficile Colitis</t>
  </si>
  <si>
    <t>GU Complications Except UTI</t>
  </si>
  <si>
    <t>Renal Failure without Dialysis</t>
  </si>
  <si>
    <t>Renal Failure with Dialysis</t>
  </si>
  <si>
    <t>Diabetic Ketoacidosis &amp; Coma</t>
  </si>
  <si>
    <t>Post-Hemorrhagic &amp; Other Acute Anemia with Transfusion</t>
  </si>
  <si>
    <t>In-Hospital Trauma and Fractures</t>
  </si>
  <si>
    <t>Poisonings Except from Anesthesia</t>
  </si>
  <si>
    <t>Poisonings due to Anesthesia</t>
  </si>
  <si>
    <t>Decubitus Ulcer</t>
  </si>
  <si>
    <t>Transfusion Incompatibility Reaction</t>
  </si>
  <si>
    <t>Cellulitis</t>
  </si>
  <si>
    <t>Moderate Infectious</t>
  </si>
  <si>
    <t>Septicemia &amp; Severe Infections</t>
  </si>
  <si>
    <t>Acute Mental Health Changes</t>
  </si>
  <si>
    <t>Post-Operative Infection &amp; Deep Wound Disruption Without Procedure</t>
  </si>
  <si>
    <t>Post-Operative Wound Infection &amp; Deep Wound Disruption with Procedure</t>
  </si>
  <si>
    <t>Reopening Surgical Site</t>
  </si>
  <si>
    <t>Post-Operative Hemorrhage &amp; Hematoma without Hemorrhage Control Procedure or I&amp;D Proc</t>
  </si>
  <si>
    <t>Post-Operative Hemorrhage &amp; Hematoma with Hemorrhage Control Procedure or I&amp;D Proc</t>
  </si>
  <si>
    <t>Accidental Puncture/Laceration During Invasive Procedure</t>
  </si>
  <si>
    <t>Accidental Cut or Hemorrhage During Other Medical Care</t>
  </si>
  <si>
    <t>Other Surgical Complication - Mod</t>
  </si>
  <si>
    <t>Post-procedure Foreign Bodies</t>
  </si>
  <si>
    <t>Post-Operative Substance Reaction &amp; Non-O.R. Procedure for Foreign Body</t>
  </si>
  <si>
    <t>Encephalopathy</t>
  </si>
  <si>
    <t>Other Complications of Medical Care</t>
  </si>
  <si>
    <t>Iatrogenic Pneumothrax</t>
  </si>
  <si>
    <t>Mechanical Complication of Device, Implant &amp; Graft</t>
  </si>
  <si>
    <t>Gastrointestinal Ostomy Complications</t>
  </si>
  <si>
    <t>Inflammation &amp; Other Complications of Devices, Implants or Grafts Except Vascular Infection</t>
  </si>
  <si>
    <t>Infection, Inflammation &amp; Clotting Complications of Peripheral Vascular Catheters &amp; Infusions</t>
  </si>
  <si>
    <t>Infections due to Central Venous Catheters</t>
  </si>
  <si>
    <t>Obstetrical Hemorrhage without Transfusion</t>
  </si>
  <si>
    <t>Obstetrical Hemorrhage wtih Transfusion</t>
  </si>
  <si>
    <t>Obstetric Lacerations &amp; Other Trauma Without Instrumentation</t>
  </si>
  <si>
    <t>Obstetric Lacerations &amp; Other Trauma With Instrumentation</t>
  </si>
  <si>
    <t>Medical &amp; Anesthesia Obstetric Complications</t>
  </si>
  <si>
    <t>Major Puerperal Infection and Other Major Obstetric Complications</t>
  </si>
  <si>
    <t>Other Complications of Obstetrical Surgical &amp; Perineal Wounds</t>
  </si>
  <si>
    <t>Delivery with Placental Complications</t>
  </si>
  <si>
    <t>Post-Operative Respiratory Failure with Tracheostomy</t>
  </si>
  <si>
    <t>Other In-Hospital Adverse Events</t>
  </si>
  <si>
    <t>Urinary Tract Infection without Catheter</t>
  </si>
  <si>
    <t>Catheter-Related Urinary Tract Infection</t>
  </si>
  <si>
    <t>STATEWIDE</t>
  </si>
  <si>
    <t>*Data is through August 2013 and August 2014</t>
  </si>
  <si>
    <t>Table 2a3.  Comparison of CY2013 and CY2014 YTD of ICD9 Codes by Hospital (Mean, 25th Percentile, Median, 75th Percentile)</t>
  </si>
  <si>
    <t>HOSPITAL ID</t>
  </si>
  <si>
    <t>HOSPITAL NAME</t>
  </si>
  <si>
    <t>CY2013 YTD THROUGH AUGUST</t>
  </si>
  <si>
    <t>CY2014 YTD THROUGH AUGUST</t>
  </si>
  <si>
    <t xml:space="preserve"> YTD THROUGH AUGUST CHANGE</t>
  </si>
  <si>
    <t>TOTAL NUMBER OF DISACHARGES</t>
  </si>
  <si>
    <t>MEAN</t>
  </si>
  <si>
    <t>25th PERCENTILE</t>
  </si>
  <si>
    <t>MEDIAN</t>
  </si>
  <si>
    <t>75th PERCENTILE</t>
  </si>
  <si>
    <t>SOUTHERN MARYLAND</t>
  </si>
  <si>
    <t>DORCHESTER</t>
  </si>
  <si>
    <t>MCCREADY</t>
  </si>
  <si>
    <t>PENINSULA REGIONAL</t>
  </si>
  <si>
    <t>EASTON</t>
  </si>
  <si>
    <t>HARBOR</t>
  </si>
  <si>
    <t>UNION HOSPITAL  OF CECIL COUNT</t>
  </si>
  <si>
    <t>WASHINGTON ADVENTIST</t>
  </si>
  <si>
    <t>G.B.M.C.</t>
  </si>
  <si>
    <t>UM ST. JOSEPH</t>
  </si>
  <si>
    <t>ST. AGNES</t>
  </si>
  <si>
    <t>SINAI</t>
  </si>
  <si>
    <t>CHESTERTOWN</t>
  </si>
  <si>
    <t>NORTHWEST</t>
  </si>
  <si>
    <t>ST. MARY</t>
  </si>
  <si>
    <t>HARFORD</t>
  </si>
  <si>
    <t>GARRETT COUNTY</t>
  </si>
  <si>
    <t>CHARLES REGIONAL</t>
  </si>
  <si>
    <t>FRANKLIN SQUARE</t>
  </si>
  <si>
    <t>FREDERICK MEMORIAL</t>
  </si>
  <si>
    <t>PRINCE GEORGE</t>
  </si>
  <si>
    <t>MERITUS</t>
  </si>
  <si>
    <t>SHADY GROVE</t>
  </si>
  <si>
    <t>CARROLL COUNTY</t>
  </si>
  <si>
    <t>GOOD SAMARITAN</t>
  </si>
  <si>
    <t>HOWARD COUNTY</t>
  </si>
  <si>
    <t>MONTGOMERY GENERAL</t>
  </si>
  <si>
    <t>UPPER CHESAPEAKE HEALTH</t>
  </si>
  <si>
    <t>UNION MEMORIAL</t>
  </si>
  <si>
    <t>DOCTORS COMMUNITY</t>
  </si>
  <si>
    <t>UNIVERSITY OF MARYLAND</t>
  </si>
  <si>
    <t>HOPKINS BAYVIEW MED CTR</t>
  </si>
  <si>
    <t>ATLANTIC GENERAL</t>
  </si>
  <si>
    <t>ANNE ARUNDEL</t>
  </si>
  <si>
    <t>REHAB &amp; ORTHO</t>
  </si>
  <si>
    <t>HOLY CROSS</t>
  </si>
  <si>
    <t>BALTIMORE WASHINGTON MEDICAL CENTER</t>
  </si>
  <si>
    <t>MERCY</t>
  </si>
  <si>
    <t>WESTERN MARYLAND HEALTH SYSTEM</t>
  </si>
  <si>
    <t>CALVERT</t>
  </si>
  <si>
    <t>SUBURBAN</t>
  </si>
  <si>
    <t>UMMC MIDTOWN</t>
  </si>
  <si>
    <t>JOHNS HOPKINS</t>
  </si>
  <si>
    <t>BON SECOURS</t>
  </si>
  <si>
    <t>FT. WASHINGTON</t>
  </si>
  <si>
    <t>LAUREL REGIONAL</t>
  </si>
  <si>
    <t>PPCs Contribution to Total</t>
  </si>
  <si>
    <t>Table 2a1.  Comparison of CY2013 and CY2014 YTD of  Total Number of Discharges, Hospice Cases, Globally Excluded Cases, and At Risk Cases by Hospital</t>
  </si>
  <si>
    <t>TOTAL NUMBER OF DISCHARGES</t>
  </si>
  <si>
    <t>Cases with PPC &gt; 6</t>
  </si>
  <si>
    <t>Hospice Cases</t>
  </si>
  <si>
    <t>Globally Excluded Cases</t>
  </si>
  <si>
    <t>TOTAL NUMBER OF DISCHARGES (after excluding cases &gt; 6 ppcs and hospice cases)</t>
  </si>
  <si>
    <t>AT RISK CY013</t>
  </si>
  <si>
    <t>AT RISK CY014</t>
  </si>
  <si>
    <t>% Difference --- Hospice Cases</t>
  </si>
  <si>
    <t>% Difference ---Globally Excluded Cases</t>
  </si>
  <si>
    <t>% Difference ---At Risk Cases</t>
  </si>
  <si>
    <t>% Difference -- At Risk</t>
  </si>
  <si>
    <t>OBSERVED -EXPECTED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</si>
</sst>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Arial"/>
      <family val="2"/>
    </font>
    <font>
      <sz val="12"/>
      <color rgb="FF000000"/>
      <name val="Calibri"/>
      <family val="2"/>
      <scheme val="minor"/>
    </font>
    <font>
      <sz val="10"/>
      <color rgb="FF000000"/>
      <name val="Arial"/>
      <family val="2"/>
    </font>
    <font>
      <b/>
      <sz val="18"/>
      <name val="Calibri"/>
      <family val="2"/>
    </font>
    <font>
      <b/>
      <sz val="18"/>
      <name val="Calibri"/>
      <family val="2"/>
      <scheme val="minor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CCD6BE"/>
      </right>
      <top/>
      <bottom style="medium">
        <color indexed="64"/>
      </bottom>
      <diagonal/>
    </border>
    <border>
      <left/>
      <right style="thin">
        <color rgb="FFCCD6BE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</cellStyleXfs>
  <cellXfs count="195">
    <xf numFmtId="0" fontId="0" fillId="0" borderId="0" xfId="0"/>
    <xf numFmtId="0" fontId="4" fillId="0" borderId="0" xfId="0" applyFont="1"/>
    <xf numFmtId="0" fontId="8" fillId="3" borderId="8" xfId="0" applyNumberFormat="1" applyFont="1" applyFill="1" applyBorder="1" applyAlignment="1" applyProtection="1">
      <alignment horizontal="center" vertical="center" wrapText="1"/>
    </xf>
    <xf numFmtId="0" fontId="8" fillId="4" borderId="7" xfId="0" applyNumberFormat="1" applyFont="1" applyFill="1" applyBorder="1" applyAlignment="1" applyProtection="1">
      <alignment horizontal="center" vertical="center" wrapText="1"/>
    </xf>
    <xf numFmtId="0" fontId="9" fillId="5" borderId="11" xfId="3" applyNumberFormat="1" applyFont="1" applyFill="1" applyBorder="1" applyAlignment="1" applyProtection="1">
      <alignment horizontal="center" wrapText="1"/>
    </xf>
    <xf numFmtId="0" fontId="9" fillId="5" borderId="12" xfId="3" applyNumberFormat="1" applyFont="1" applyFill="1" applyBorder="1" applyAlignment="1" applyProtection="1">
      <alignment horizontal="left" wrapText="1"/>
    </xf>
    <xf numFmtId="164" fontId="10" fillId="5" borderId="11" xfId="1" applyNumberFormat="1" applyFont="1" applyFill="1" applyBorder="1" applyAlignment="1" applyProtection="1">
      <alignment horizontal="right" wrapText="1"/>
    </xf>
    <xf numFmtId="164" fontId="10" fillId="5" borderId="13" xfId="1" applyNumberFormat="1" applyFont="1" applyFill="1" applyBorder="1" applyAlignment="1" applyProtection="1">
      <alignment horizontal="right" wrapText="1"/>
    </xf>
    <xf numFmtId="43" fontId="10" fillId="5" borderId="13" xfId="1" applyNumberFormat="1" applyFont="1" applyFill="1" applyBorder="1" applyAlignment="1" applyProtection="1">
      <alignment horizontal="right" wrapText="1"/>
    </xf>
    <xf numFmtId="165" fontId="10" fillId="5" borderId="13" xfId="0" applyNumberFormat="1" applyFont="1" applyFill="1" applyBorder="1" applyAlignment="1" applyProtection="1">
      <alignment horizontal="right" wrapText="1"/>
    </xf>
    <xf numFmtId="165" fontId="10" fillId="5" borderId="12" xfId="0" applyNumberFormat="1" applyFont="1" applyFill="1" applyBorder="1" applyAlignment="1" applyProtection="1">
      <alignment horizontal="right" wrapText="1"/>
    </xf>
    <xf numFmtId="10" fontId="10" fillId="5" borderId="14" xfId="2" applyNumberFormat="1" applyFont="1" applyFill="1" applyBorder="1" applyAlignment="1" applyProtection="1">
      <alignment horizontal="right" wrapText="1"/>
    </xf>
    <xf numFmtId="10" fontId="4" fillId="0" borderId="15" xfId="2" applyNumberFormat="1" applyFont="1" applyBorder="1"/>
    <xf numFmtId="0" fontId="9" fillId="5" borderId="16" xfId="3" applyNumberFormat="1" applyFont="1" applyFill="1" applyBorder="1" applyAlignment="1" applyProtection="1">
      <alignment horizontal="center" wrapText="1"/>
    </xf>
    <xf numFmtId="0" fontId="9" fillId="5" borderId="17" xfId="3" applyNumberFormat="1" applyFont="1" applyFill="1" applyBorder="1" applyAlignment="1" applyProtection="1">
      <alignment horizontal="left" wrapText="1"/>
    </xf>
    <xf numFmtId="164" fontId="10" fillId="5" borderId="16" xfId="1" applyNumberFormat="1" applyFont="1" applyFill="1" applyBorder="1" applyAlignment="1" applyProtection="1">
      <alignment horizontal="right" wrapText="1"/>
    </xf>
    <xf numFmtId="164" fontId="10" fillId="5" borderId="18" xfId="1" applyNumberFormat="1" applyFont="1" applyFill="1" applyBorder="1" applyAlignment="1" applyProtection="1">
      <alignment horizontal="right" wrapText="1"/>
    </xf>
    <xf numFmtId="43" fontId="10" fillId="5" borderId="18" xfId="1" applyNumberFormat="1" applyFont="1" applyFill="1" applyBorder="1" applyAlignment="1" applyProtection="1">
      <alignment horizontal="right" wrapText="1"/>
    </xf>
    <xf numFmtId="165" fontId="10" fillId="5" borderId="18" xfId="0" applyNumberFormat="1" applyFont="1" applyFill="1" applyBorder="1" applyAlignment="1" applyProtection="1">
      <alignment horizontal="right" wrapText="1"/>
    </xf>
    <xf numFmtId="165" fontId="10" fillId="5" borderId="17" xfId="0" applyNumberFormat="1" applyFont="1" applyFill="1" applyBorder="1" applyAlignment="1" applyProtection="1">
      <alignment horizontal="right" wrapText="1"/>
    </xf>
    <xf numFmtId="10" fontId="4" fillId="0" borderId="19" xfId="2" applyNumberFormat="1" applyFont="1" applyBorder="1"/>
    <xf numFmtId="0" fontId="9" fillId="5" borderId="20" xfId="3" applyNumberFormat="1" applyFont="1" applyFill="1" applyBorder="1" applyAlignment="1" applyProtection="1">
      <alignment horizontal="center" wrapText="1"/>
    </xf>
    <xf numFmtId="0" fontId="9" fillId="5" borderId="21" xfId="3" applyNumberFormat="1" applyFont="1" applyFill="1" applyBorder="1" applyAlignment="1" applyProtection="1">
      <alignment horizontal="left" wrapText="1"/>
    </xf>
    <xf numFmtId="164" fontId="10" fillId="5" borderId="20" xfId="1" applyNumberFormat="1" applyFont="1" applyFill="1" applyBorder="1" applyAlignment="1" applyProtection="1">
      <alignment horizontal="right" wrapText="1"/>
    </xf>
    <xf numFmtId="164" fontId="10" fillId="5" borderId="22" xfId="1" applyNumberFormat="1" applyFont="1" applyFill="1" applyBorder="1" applyAlignment="1" applyProtection="1">
      <alignment horizontal="right" wrapText="1"/>
    </xf>
    <xf numFmtId="43" fontId="10" fillId="5" borderId="22" xfId="1" applyNumberFormat="1" applyFont="1" applyFill="1" applyBorder="1" applyAlignment="1" applyProtection="1">
      <alignment horizontal="right" wrapText="1"/>
    </xf>
    <xf numFmtId="165" fontId="10" fillId="5" borderId="22" xfId="0" applyNumberFormat="1" applyFont="1" applyFill="1" applyBorder="1" applyAlignment="1" applyProtection="1">
      <alignment horizontal="right" wrapText="1"/>
    </xf>
    <xf numFmtId="165" fontId="10" fillId="5" borderId="21" xfId="0" applyNumberFormat="1" applyFont="1" applyFill="1" applyBorder="1" applyAlignment="1" applyProtection="1">
      <alignment horizontal="right" wrapText="1"/>
    </xf>
    <xf numFmtId="10" fontId="4" fillId="0" borderId="23" xfId="2" applyNumberFormat="1" applyFont="1" applyBorder="1"/>
    <xf numFmtId="164" fontId="8" fillId="5" borderId="1" xfId="1" applyNumberFormat="1" applyFont="1" applyFill="1" applyBorder="1" applyAlignment="1" applyProtection="1">
      <alignment horizontal="right" wrapText="1"/>
    </xf>
    <xf numFmtId="10" fontId="8" fillId="5" borderId="10" xfId="2" applyNumberFormat="1" applyFont="1" applyFill="1" applyBorder="1" applyAlignment="1" applyProtection="1">
      <alignment horizontal="right" wrapText="1"/>
    </xf>
    <xf numFmtId="10" fontId="4" fillId="0" borderId="0" xfId="2" applyNumberFormat="1" applyFont="1"/>
    <xf numFmtId="0" fontId="15" fillId="2" borderId="29" xfId="0" applyFont="1" applyFill="1" applyBorder="1" applyAlignment="1">
      <alignment horizontal="left" vertical="top"/>
    </xf>
    <xf numFmtId="0" fontId="10" fillId="2" borderId="30" xfId="0" applyNumberFormat="1" applyFont="1" applyFill="1" applyBorder="1" applyAlignment="1" applyProtection="1">
      <alignment horizontal="left" wrapText="1"/>
    </xf>
    <xf numFmtId="164" fontId="15" fillId="5" borderId="29" xfId="1" applyNumberFormat="1" applyFont="1" applyFill="1" applyBorder="1" applyAlignment="1">
      <alignment horizontal="right" vertical="top"/>
    </xf>
    <xf numFmtId="2" fontId="15" fillId="5" borderId="31" xfId="0" applyNumberFormat="1" applyFont="1" applyFill="1" applyBorder="1" applyAlignment="1">
      <alignment horizontal="right" vertical="top"/>
    </xf>
    <xf numFmtId="0" fontId="15" fillId="5" borderId="31" xfId="0" applyFont="1" applyFill="1" applyBorder="1" applyAlignment="1">
      <alignment horizontal="right" vertical="top"/>
    </xf>
    <xf numFmtId="0" fontId="15" fillId="5" borderId="30" xfId="0" applyFont="1" applyFill="1" applyBorder="1" applyAlignment="1">
      <alignment horizontal="right" vertical="top"/>
    </xf>
    <xf numFmtId="2" fontId="16" fillId="5" borderId="31" xfId="0" applyNumberFormat="1" applyFont="1" applyFill="1" applyBorder="1" applyAlignment="1">
      <alignment horizontal="right" vertical="top"/>
    </xf>
    <xf numFmtId="0" fontId="16" fillId="5" borderId="31" xfId="0" applyFont="1" applyFill="1" applyBorder="1" applyAlignment="1">
      <alignment horizontal="right" vertical="top"/>
    </xf>
    <xf numFmtId="0" fontId="15" fillId="2" borderId="16" xfId="0" applyFont="1" applyFill="1" applyBorder="1" applyAlignment="1">
      <alignment horizontal="left" vertical="top"/>
    </xf>
    <xf numFmtId="0" fontId="10" fillId="2" borderId="32" xfId="0" applyNumberFormat="1" applyFont="1" applyFill="1" applyBorder="1" applyAlignment="1" applyProtection="1">
      <alignment horizontal="left" wrapText="1"/>
    </xf>
    <xf numFmtId="164" fontId="15" fillId="5" borderId="16" xfId="1" applyNumberFormat="1" applyFont="1" applyFill="1" applyBorder="1" applyAlignment="1">
      <alignment horizontal="right" vertical="top"/>
    </xf>
    <xf numFmtId="2" fontId="15" fillId="5" borderId="18" xfId="0" applyNumberFormat="1" applyFont="1" applyFill="1" applyBorder="1" applyAlignment="1">
      <alignment horizontal="right" vertical="top"/>
    </xf>
    <xf numFmtId="0" fontId="15" fillId="5" borderId="18" xfId="0" applyFont="1" applyFill="1" applyBorder="1" applyAlignment="1">
      <alignment horizontal="right" vertical="top"/>
    </xf>
    <xf numFmtId="0" fontId="15" fillId="5" borderId="32" xfId="0" applyFont="1" applyFill="1" applyBorder="1" applyAlignment="1">
      <alignment horizontal="right" vertical="top"/>
    </xf>
    <xf numFmtId="2" fontId="16" fillId="5" borderId="18" xfId="0" applyNumberFormat="1" applyFont="1" applyFill="1" applyBorder="1" applyAlignment="1">
      <alignment horizontal="right" vertical="top"/>
    </xf>
    <xf numFmtId="0" fontId="16" fillId="5" borderId="18" xfId="0" applyFont="1" applyFill="1" applyBorder="1" applyAlignment="1">
      <alignment horizontal="right" vertical="top"/>
    </xf>
    <xf numFmtId="164" fontId="15" fillId="5" borderId="33" xfId="1" applyNumberFormat="1" applyFont="1" applyFill="1" applyBorder="1" applyAlignment="1">
      <alignment horizontal="right" vertical="top"/>
    </xf>
    <xf numFmtId="2" fontId="15" fillId="5" borderId="34" xfId="0" applyNumberFormat="1" applyFont="1" applyFill="1" applyBorder="1" applyAlignment="1">
      <alignment horizontal="right" vertical="top"/>
    </xf>
    <xf numFmtId="0" fontId="15" fillId="5" borderId="34" xfId="0" applyFont="1" applyFill="1" applyBorder="1" applyAlignment="1">
      <alignment horizontal="right" vertical="top"/>
    </xf>
    <xf numFmtId="0" fontId="15" fillId="5" borderId="35" xfId="0" applyFont="1" applyFill="1" applyBorder="1" applyAlignment="1">
      <alignment horizontal="right" vertical="top"/>
    </xf>
    <xf numFmtId="2" fontId="16" fillId="5" borderId="34" xfId="0" applyNumberFormat="1" applyFont="1" applyFill="1" applyBorder="1" applyAlignment="1">
      <alignment horizontal="right" vertical="top"/>
    </xf>
    <xf numFmtId="0" fontId="16" fillId="5" borderId="34" xfId="0" applyFont="1" applyFill="1" applyBorder="1" applyAlignment="1">
      <alignment horizontal="right" vertical="top"/>
    </xf>
    <xf numFmtId="164" fontId="12" fillId="0" borderId="25" xfId="1" applyNumberFormat="1" applyFont="1" applyBorder="1"/>
    <xf numFmtId="2" fontId="12" fillId="0" borderId="26" xfId="0" applyNumberFormat="1" applyFont="1" applyBorder="1"/>
    <xf numFmtId="0" fontId="12" fillId="0" borderId="26" xfId="0" applyFont="1" applyBorder="1"/>
    <xf numFmtId="0" fontId="12" fillId="0" borderId="27" xfId="0" applyFont="1" applyBorder="1"/>
    <xf numFmtId="2" fontId="2" fillId="0" borderId="26" xfId="0" applyNumberFormat="1" applyFont="1" applyBorder="1"/>
    <xf numFmtId="0" fontId="2" fillId="0" borderId="26" xfId="0" applyFont="1" applyBorder="1"/>
    <xf numFmtId="0" fontId="2" fillId="0" borderId="28" xfId="0" applyFont="1" applyBorder="1"/>
    <xf numFmtId="164" fontId="10" fillId="5" borderId="16" xfId="1" applyNumberFormat="1" applyFont="1" applyFill="1" applyBorder="1" applyAlignment="1" applyProtection="1">
      <alignment horizontal="left" wrapText="1"/>
    </xf>
    <xf numFmtId="164" fontId="10" fillId="5" borderId="18" xfId="1" applyNumberFormat="1" applyFont="1" applyFill="1" applyBorder="1" applyAlignment="1" applyProtection="1">
      <alignment horizontal="left" wrapText="1"/>
    </xf>
    <xf numFmtId="164" fontId="4" fillId="0" borderId="18" xfId="1" applyNumberFormat="1" applyFont="1" applyBorder="1"/>
    <xf numFmtId="43" fontId="10" fillId="5" borderId="18" xfId="1" applyFont="1" applyFill="1" applyBorder="1" applyAlignment="1" applyProtection="1">
      <alignment horizontal="right" wrapText="1"/>
    </xf>
    <xf numFmtId="10" fontId="4" fillId="0" borderId="31" xfId="2" applyNumberFormat="1" applyFont="1" applyBorder="1"/>
    <xf numFmtId="0" fontId="8" fillId="5" borderId="16" xfId="0" applyNumberFormat="1" applyFont="1" applyFill="1" applyBorder="1" applyAlignment="1" applyProtection="1">
      <alignment horizontal="left" wrapText="1"/>
    </xf>
    <xf numFmtId="0" fontId="8" fillId="5" borderId="32" xfId="0" applyNumberFormat="1" applyFont="1" applyFill="1" applyBorder="1" applyAlignment="1" applyProtection="1">
      <alignment horizontal="left" wrapText="1"/>
    </xf>
    <xf numFmtId="164" fontId="10" fillId="5" borderId="38" xfId="1" applyNumberFormat="1" applyFont="1" applyFill="1" applyBorder="1" applyAlignment="1" applyProtection="1">
      <alignment horizontal="right" wrapText="1"/>
    </xf>
    <xf numFmtId="10" fontId="10" fillId="5" borderId="39" xfId="2" applyNumberFormat="1" applyFont="1" applyFill="1" applyBorder="1" applyAlignment="1" applyProtection="1">
      <alignment horizontal="right" wrapText="1"/>
    </xf>
    <xf numFmtId="10" fontId="4" fillId="0" borderId="18" xfId="2" applyNumberFormat="1" applyFont="1" applyBorder="1"/>
    <xf numFmtId="0" fontId="8" fillId="5" borderId="20" xfId="0" applyNumberFormat="1" applyFont="1" applyFill="1" applyBorder="1" applyAlignment="1" applyProtection="1">
      <alignment horizontal="left" wrapText="1"/>
    </xf>
    <xf numFmtId="0" fontId="8" fillId="5" borderId="37" xfId="0" applyNumberFormat="1" applyFont="1" applyFill="1" applyBorder="1" applyAlignment="1" applyProtection="1">
      <alignment horizontal="left" wrapText="1"/>
    </xf>
    <xf numFmtId="164" fontId="10" fillId="5" borderId="33" xfId="1" applyNumberFormat="1" applyFont="1" applyFill="1" applyBorder="1" applyAlignment="1" applyProtection="1">
      <alignment horizontal="left" wrapText="1"/>
    </xf>
    <xf numFmtId="164" fontId="10" fillId="5" borderId="34" xfId="1" applyNumberFormat="1" applyFont="1" applyFill="1" applyBorder="1" applyAlignment="1" applyProtection="1">
      <alignment horizontal="left" wrapText="1"/>
    </xf>
    <xf numFmtId="164" fontId="4" fillId="0" borderId="34" xfId="1" applyNumberFormat="1" applyFont="1" applyBorder="1"/>
    <xf numFmtId="164" fontId="10" fillId="5" borderId="34" xfId="1" applyNumberFormat="1" applyFont="1" applyFill="1" applyBorder="1" applyAlignment="1" applyProtection="1">
      <alignment horizontal="right" wrapText="1"/>
    </xf>
    <xf numFmtId="43" fontId="10" fillId="5" borderId="34" xfId="1" applyFont="1" applyFill="1" applyBorder="1" applyAlignment="1" applyProtection="1">
      <alignment horizontal="right" wrapText="1"/>
    </xf>
    <xf numFmtId="165" fontId="10" fillId="5" borderId="34" xfId="0" applyNumberFormat="1" applyFont="1" applyFill="1" applyBorder="1" applyAlignment="1" applyProtection="1">
      <alignment horizontal="right" wrapText="1"/>
    </xf>
    <xf numFmtId="165" fontId="10" fillId="5" borderId="36" xfId="0" applyNumberFormat="1" applyFont="1" applyFill="1" applyBorder="1" applyAlignment="1" applyProtection="1">
      <alignment horizontal="right" wrapText="1"/>
    </xf>
    <xf numFmtId="164" fontId="10" fillId="5" borderId="40" xfId="1" applyNumberFormat="1" applyFont="1" applyFill="1" applyBorder="1" applyAlignment="1" applyProtection="1">
      <alignment horizontal="right" wrapText="1"/>
    </xf>
    <xf numFmtId="164" fontId="10" fillId="5" borderId="22" xfId="1" applyNumberFormat="1" applyFont="1" applyFill="1" applyBorder="1" applyAlignment="1" applyProtection="1">
      <alignment horizontal="left" wrapText="1"/>
    </xf>
    <xf numFmtId="43" fontId="10" fillId="5" borderId="22" xfId="1" applyFont="1" applyFill="1" applyBorder="1" applyAlignment="1" applyProtection="1">
      <alignment horizontal="right" wrapText="1"/>
    </xf>
    <xf numFmtId="10" fontId="10" fillId="5" borderId="41" xfId="2" applyNumberFormat="1" applyFont="1" applyFill="1" applyBorder="1" applyAlignment="1" applyProtection="1">
      <alignment horizontal="right" wrapText="1"/>
    </xf>
    <xf numFmtId="10" fontId="4" fillId="0" borderId="34" xfId="2" applyNumberFormat="1" applyFont="1" applyBorder="1"/>
    <xf numFmtId="164" fontId="12" fillId="0" borderId="3" xfId="1" applyNumberFormat="1" applyFont="1" applyBorder="1" applyAlignment="1">
      <alignment horizontal="center"/>
    </xf>
    <xf numFmtId="164" fontId="12" fillId="0" borderId="4" xfId="1" applyNumberFormat="1" applyFont="1" applyBorder="1" applyAlignment="1">
      <alignment horizontal="center"/>
    </xf>
    <xf numFmtId="164" fontId="12" fillId="0" borderId="4" xfId="0" applyNumberFormat="1" applyFont="1" applyBorder="1"/>
    <xf numFmtId="164" fontId="8" fillId="5" borderId="4" xfId="1" applyNumberFormat="1" applyFont="1" applyFill="1" applyBorder="1" applyAlignment="1" applyProtection="1">
      <alignment horizontal="right" wrapText="1"/>
    </xf>
    <xf numFmtId="43" fontId="8" fillId="5" borderId="4" xfId="1" applyFont="1" applyFill="1" applyBorder="1" applyAlignment="1" applyProtection="1">
      <alignment horizontal="right" wrapText="1"/>
    </xf>
    <xf numFmtId="165" fontId="8" fillId="5" borderId="4" xfId="0" applyNumberFormat="1" applyFont="1" applyFill="1" applyBorder="1" applyAlignment="1" applyProtection="1">
      <alignment horizontal="right" wrapText="1"/>
    </xf>
    <xf numFmtId="165" fontId="8" fillId="5" borderId="5" xfId="0" applyNumberFormat="1" applyFont="1" applyFill="1" applyBorder="1" applyAlignment="1" applyProtection="1">
      <alignment horizontal="right" wrapText="1"/>
    </xf>
    <xf numFmtId="164" fontId="12" fillId="0" borderId="1" xfId="0" applyNumberFormat="1" applyFont="1" applyBorder="1" applyAlignment="1">
      <alignment horizontal="center"/>
    </xf>
    <xf numFmtId="164" fontId="8" fillId="5" borderId="42" xfId="1" applyNumberFormat="1" applyFont="1" applyFill="1" applyBorder="1" applyAlignment="1" applyProtection="1">
      <alignment horizontal="right" wrapText="1"/>
    </xf>
    <xf numFmtId="43" fontId="8" fillId="5" borderId="43" xfId="1" applyFont="1" applyFill="1" applyBorder="1" applyAlignment="1" applyProtection="1">
      <alignment horizontal="right" wrapText="1"/>
    </xf>
    <xf numFmtId="10" fontId="8" fillId="5" borderId="24" xfId="2" applyNumberFormat="1" applyFont="1" applyFill="1" applyBorder="1" applyAlignment="1" applyProtection="1">
      <alignment horizontal="right" wrapText="1"/>
    </xf>
    <xf numFmtId="10" fontId="12" fillId="0" borderId="25" xfId="2" applyNumberFormat="1" applyFont="1" applyBorder="1"/>
    <xf numFmtId="10" fontId="12" fillId="0" borderId="26" xfId="2" applyNumberFormat="1" applyFont="1" applyBorder="1"/>
    <xf numFmtId="10" fontId="12" fillId="0" borderId="28" xfId="2" applyNumberFormat="1" applyFont="1" applyBorder="1"/>
    <xf numFmtId="164" fontId="10" fillId="5" borderId="33" xfId="1" applyNumberFormat="1" applyFont="1" applyFill="1" applyBorder="1" applyAlignment="1" applyProtection="1">
      <alignment horizontal="right" wrapText="1"/>
    </xf>
    <xf numFmtId="43" fontId="10" fillId="5" borderId="34" xfId="1" applyNumberFormat="1" applyFont="1" applyFill="1" applyBorder="1" applyAlignment="1" applyProtection="1">
      <alignment horizontal="right" wrapText="1"/>
    </xf>
    <xf numFmtId="10" fontId="10" fillId="5" borderId="0" xfId="2" applyNumberFormat="1" applyFont="1" applyFill="1" applyBorder="1" applyAlignment="1" applyProtection="1">
      <alignment horizontal="right" wrapText="1"/>
    </xf>
    <xf numFmtId="43" fontId="10" fillId="5" borderId="31" xfId="1" applyNumberFormat="1" applyFont="1" applyFill="1" applyBorder="1" applyAlignment="1" applyProtection="1">
      <alignment horizontal="right" wrapText="1"/>
    </xf>
    <xf numFmtId="164" fontId="8" fillId="5" borderId="3" xfId="1" applyNumberFormat="1" applyFont="1" applyFill="1" applyBorder="1" applyAlignment="1" applyProtection="1">
      <alignment horizontal="right" wrapText="1"/>
    </xf>
    <xf numFmtId="10" fontId="8" fillId="5" borderId="4" xfId="2" applyNumberFormat="1" applyFont="1" applyFill="1" applyBorder="1" applyAlignment="1" applyProtection="1">
      <alignment horizontal="right" wrapText="1"/>
    </xf>
    <xf numFmtId="10" fontId="4" fillId="0" borderId="44" xfId="2" applyNumberFormat="1" applyFont="1" applyBorder="1"/>
    <xf numFmtId="10" fontId="4" fillId="0" borderId="45" xfId="2" applyNumberFormat="1" applyFont="1" applyBorder="1"/>
    <xf numFmtId="10" fontId="4" fillId="0" borderId="46" xfId="2" applyNumberFormat="1" applyFont="1" applyBorder="1"/>
    <xf numFmtId="10" fontId="12" fillId="0" borderId="6" xfId="2" applyNumberFormat="1" applyFont="1" applyBorder="1"/>
    <xf numFmtId="0" fontId="17" fillId="2" borderId="2" xfId="3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16" fillId="5" borderId="30" xfId="0" applyFont="1" applyFill="1" applyBorder="1" applyAlignment="1">
      <alignment horizontal="right" vertical="top"/>
    </xf>
    <xf numFmtId="0" fontId="16" fillId="5" borderId="32" xfId="0" applyFont="1" applyFill="1" applyBorder="1" applyAlignment="1">
      <alignment horizontal="right" vertical="top"/>
    </xf>
    <xf numFmtId="0" fontId="16" fillId="5" borderId="35" xfId="0" applyFont="1" applyFill="1" applyBorder="1" applyAlignment="1">
      <alignment horizontal="right" vertical="top"/>
    </xf>
    <xf numFmtId="9" fontId="0" fillId="0" borderId="18" xfId="2" applyFont="1" applyBorder="1"/>
    <xf numFmtId="9" fontId="0" fillId="0" borderId="11" xfId="2" applyFont="1" applyBorder="1"/>
    <xf numFmtId="9" fontId="0" fillId="0" borderId="13" xfId="2" applyFont="1" applyBorder="1"/>
    <xf numFmtId="9" fontId="0" fillId="0" borderId="12" xfId="2" applyFont="1" applyBorder="1"/>
    <xf numFmtId="9" fontId="0" fillId="0" borderId="16" xfId="2" applyFont="1" applyBorder="1"/>
    <xf numFmtId="9" fontId="0" fillId="0" borderId="17" xfId="2" applyFont="1" applyBorder="1"/>
    <xf numFmtId="9" fontId="0" fillId="0" borderId="33" xfId="2" applyFont="1" applyBorder="1"/>
    <xf numFmtId="9" fontId="0" fillId="0" borderId="34" xfId="2" applyFont="1" applyBorder="1"/>
    <xf numFmtId="9" fontId="0" fillId="0" borderId="36" xfId="2" applyFont="1" applyBorder="1"/>
    <xf numFmtId="9" fontId="2" fillId="0" borderId="25" xfId="2" applyFont="1" applyBorder="1"/>
    <xf numFmtId="9" fontId="2" fillId="0" borderId="26" xfId="2" applyFont="1" applyBorder="1"/>
    <xf numFmtId="9" fontId="2" fillId="0" borderId="28" xfId="2" applyFont="1" applyBorder="1"/>
    <xf numFmtId="0" fontId="18" fillId="6" borderId="3" xfId="0" applyNumberFormat="1" applyFont="1" applyFill="1" applyBorder="1" applyAlignment="1" applyProtection="1">
      <alignment horizontal="center"/>
    </xf>
    <xf numFmtId="0" fontId="18" fillId="6" borderId="4" xfId="0" applyNumberFormat="1" applyFont="1" applyFill="1" applyBorder="1" applyAlignment="1" applyProtection="1">
      <alignment horizontal="center"/>
    </xf>
    <xf numFmtId="0" fontId="18" fillId="6" borderId="5" xfId="0" applyNumberFormat="1" applyFont="1" applyFill="1" applyBorder="1" applyAlignment="1" applyProtection="1">
      <alignment horizontal="center"/>
    </xf>
    <xf numFmtId="0" fontId="18" fillId="4" borderId="3" xfId="0" applyNumberFormat="1" applyFont="1" applyFill="1" applyBorder="1" applyAlignment="1" applyProtection="1">
      <alignment horizontal="center"/>
    </xf>
    <xf numFmtId="0" fontId="18" fillId="4" borderId="4" xfId="0" applyNumberFormat="1" applyFont="1" applyFill="1" applyBorder="1" applyAlignment="1" applyProtection="1">
      <alignment horizontal="center"/>
    </xf>
    <xf numFmtId="0" fontId="18" fillId="4" borderId="5" xfId="0" applyNumberFormat="1" applyFont="1" applyFill="1" applyBorder="1" applyAlignment="1" applyProtection="1">
      <alignment horizontal="center"/>
    </xf>
    <xf numFmtId="0" fontId="12" fillId="0" borderId="2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1" fillId="5" borderId="24" xfId="3" applyNumberFormat="1" applyFont="1" applyFill="1" applyBorder="1" applyAlignment="1" applyProtection="1">
      <alignment horizontal="center"/>
    </xf>
    <xf numFmtId="0" fontId="11" fillId="5" borderId="1" xfId="3" applyNumberFormat="1" applyFont="1" applyFill="1" applyBorder="1" applyAlignment="1" applyProtection="1">
      <alignment horizontal="center"/>
    </xf>
    <xf numFmtId="0" fontId="18" fillId="3" borderId="3" xfId="0" applyNumberFormat="1" applyFont="1" applyFill="1" applyBorder="1" applyAlignment="1" applyProtection="1">
      <alignment horizontal="center"/>
    </xf>
    <xf numFmtId="0" fontId="18" fillId="3" borderId="4" xfId="0" applyNumberFormat="1" applyFont="1" applyFill="1" applyBorder="1" applyAlignment="1" applyProtection="1">
      <alignment horizontal="center"/>
    </xf>
    <xf numFmtId="0" fontId="18" fillId="3" borderId="5" xfId="0" applyNumberFormat="1" applyFont="1" applyFill="1" applyBorder="1" applyAlignment="1" applyProtection="1">
      <alignment horizontal="center"/>
    </xf>
    <xf numFmtId="0" fontId="12" fillId="2" borderId="25" xfId="0" applyFont="1" applyFill="1" applyBorder="1" applyAlignment="1">
      <alignment horizontal="center"/>
    </xf>
    <xf numFmtId="0" fontId="12" fillId="2" borderId="28" xfId="0" applyFont="1" applyFill="1" applyBorder="1" applyAlignment="1">
      <alignment horizontal="center"/>
    </xf>
    <xf numFmtId="0" fontId="8" fillId="5" borderId="29" xfId="0" applyNumberFormat="1" applyFont="1" applyFill="1" applyBorder="1" applyAlignment="1" applyProtection="1">
      <alignment horizontal="left" wrapText="1"/>
    </xf>
    <xf numFmtId="0" fontId="8" fillId="5" borderId="30" xfId="0" applyNumberFormat="1" applyFont="1" applyFill="1" applyBorder="1" applyAlignment="1" applyProtection="1">
      <alignment horizontal="left" wrapText="1"/>
    </xf>
    <xf numFmtId="164" fontId="10" fillId="5" borderId="29" xfId="1" applyNumberFormat="1" applyFont="1" applyFill="1" applyBorder="1" applyAlignment="1" applyProtection="1">
      <alignment horizontal="left" wrapText="1"/>
    </xf>
    <xf numFmtId="164" fontId="10" fillId="5" borderId="31" xfId="1" applyNumberFormat="1" applyFont="1" applyFill="1" applyBorder="1" applyAlignment="1" applyProtection="1">
      <alignment horizontal="left" wrapText="1"/>
    </xf>
    <xf numFmtId="164" fontId="4" fillId="0" borderId="31" xfId="1" applyNumberFormat="1" applyFont="1" applyBorder="1"/>
    <xf numFmtId="164" fontId="10" fillId="5" borderId="31" xfId="1" applyNumberFormat="1" applyFont="1" applyFill="1" applyBorder="1" applyAlignment="1" applyProtection="1">
      <alignment horizontal="right" wrapText="1"/>
    </xf>
    <xf numFmtId="43" fontId="10" fillId="5" borderId="31" xfId="1" applyFont="1" applyFill="1" applyBorder="1" applyAlignment="1" applyProtection="1">
      <alignment horizontal="right" wrapText="1"/>
    </xf>
    <xf numFmtId="165" fontId="10" fillId="5" borderId="31" xfId="0" applyNumberFormat="1" applyFont="1" applyFill="1" applyBorder="1" applyAlignment="1" applyProtection="1">
      <alignment horizontal="right" wrapText="1"/>
    </xf>
    <xf numFmtId="165" fontId="10" fillId="5" borderId="49" xfId="0" applyNumberFormat="1" applyFont="1" applyFill="1" applyBorder="1" applyAlignment="1" applyProtection="1">
      <alignment horizontal="right" wrapText="1"/>
    </xf>
    <xf numFmtId="164" fontId="10" fillId="5" borderId="50" xfId="1" applyNumberFormat="1" applyFont="1" applyFill="1" applyBorder="1" applyAlignment="1" applyProtection="1">
      <alignment horizontal="right" wrapText="1"/>
    </xf>
    <xf numFmtId="0" fontId="8" fillId="2" borderId="10" xfId="0" applyNumberFormat="1" applyFont="1" applyFill="1" applyBorder="1" applyAlignment="1" applyProtection="1">
      <alignment horizontal="left" vertical="center" wrapText="1"/>
    </xf>
    <xf numFmtId="0" fontId="8" fillId="2" borderId="10" xfId="0" applyNumberFormat="1" applyFont="1" applyFill="1" applyBorder="1" applyAlignment="1" applyProtection="1">
      <alignment horizontal="center" vertical="center" wrapText="1"/>
    </xf>
    <xf numFmtId="0" fontId="8" fillId="6" borderId="25" xfId="0" applyNumberFormat="1" applyFont="1" applyFill="1" applyBorder="1" applyAlignment="1" applyProtection="1">
      <alignment horizontal="center" vertical="center" wrapText="1"/>
    </xf>
    <xf numFmtId="0" fontId="8" fillId="6" borderId="26" xfId="0" applyNumberFormat="1" applyFont="1" applyFill="1" applyBorder="1" applyAlignment="1" applyProtection="1">
      <alignment horizontal="center" vertical="center" wrapText="1"/>
    </xf>
    <xf numFmtId="0" fontId="8" fillId="6" borderId="28" xfId="0" applyNumberFormat="1" applyFont="1" applyFill="1" applyBorder="1" applyAlignment="1" applyProtection="1">
      <alignment horizontal="center" vertical="center" wrapText="1"/>
    </xf>
    <xf numFmtId="0" fontId="8" fillId="4" borderId="4" xfId="0" applyNumberFormat="1" applyFont="1" applyFill="1" applyBorder="1" applyAlignment="1" applyProtection="1">
      <alignment horizontal="center" vertical="center" wrapText="1"/>
    </xf>
    <xf numFmtId="0" fontId="8" fillId="4" borderId="1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vertical="center"/>
    </xf>
    <xf numFmtId="0" fontId="6" fillId="2" borderId="2" xfId="3" applyNumberFormat="1" applyFont="1" applyFill="1" applyBorder="1" applyAlignment="1" applyProtection="1">
      <alignment horizontal="center" vertical="center" wrapText="1"/>
    </xf>
    <xf numFmtId="0" fontId="6" fillId="3" borderId="10" xfId="3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center" vertical="center" wrapText="1"/>
    </xf>
    <xf numFmtId="0" fontId="8" fillId="9" borderId="10" xfId="0" applyNumberFormat="1" applyFont="1" applyFill="1" applyBorder="1" applyAlignment="1" applyProtection="1">
      <alignment horizontal="center" vertical="center" wrapText="1"/>
    </xf>
    <xf numFmtId="0" fontId="7" fillId="9" borderId="3" xfId="0" applyNumberFormat="1" applyFont="1" applyFill="1" applyBorder="1" applyAlignment="1" applyProtection="1">
      <alignment horizontal="center"/>
    </xf>
    <xf numFmtId="0" fontId="4" fillId="9" borderId="8" xfId="0" applyFont="1" applyFill="1" applyBorder="1"/>
    <xf numFmtId="0" fontId="4" fillId="9" borderId="9" xfId="0" applyFont="1" applyFill="1" applyBorder="1"/>
    <xf numFmtId="0" fontId="18" fillId="9" borderId="3" xfId="0" applyNumberFormat="1" applyFont="1" applyFill="1" applyBorder="1" applyAlignment="1" applyProtection="1">
      <alignment horizontal="center"/>
    </xf>
    <xf numFmtId="0" fontId="18" fillId="9" borderId="4" xfId="0" applyNumberFormat="1" applyFont="1" applyFill="1" applyBorder="1" applyAlignment="1" applyProtection="1">
      <alignment horizontal="center"/>
    </xf>
    <xf numFmtId="0" fontId="18" fillId="9" borderId="5" xfId="0" applyNumberFormat="1" applyFont="1" applyFill="1" applyBorder="1" applyAlignment="1" applyProtection="1">
      <alignment horizontal="center"/>
    </xf>
    <xf numFmtId="0" fontId="13" fillId="7" borderId="3" xfId="0" applyFont="1" applyFill="1" applyBorder="1" applyAlignment="1">
      <alignment horizontal="center"/>
    </xf>
    <xf numFmtId="0" fontId="13" fillId="7" borderId="4" xfId="0" applyFont="1" applyFill="1" applyBorder="1" applyAlignment="1">
      <alignment horizontal="center"/>
    </xf>
    <xf numFmtId="0" fontId="13" fillId="7" borderId="5" xfId="0" applyFont="1" applyFill="1" applyBorder="1" applyAlignment="1">
      <alignment horizontal="center"/>
    </xf>
    <xf numFmtId="0" fontId="13" fillId="8" borderId="3" xfId="0" applyFont="1" applyFill="1" applyBorder="1" applyAlignment="1">
      <alignment horizontal="center"/>
    </xf>
    <xf numFmtId="0" fontId="13" fillId="8" borderId="4" xfId="0" applyFont="1" applyFill="1" applyBorder="1" applyAlignment="1">
      <alignment horizontal="center"/>
    </xf>
    <xf numFmtId="0" fontId="13" fillId="8" borderId="5" xfId="0" applyFont="1" applyFill="1" applyBorder="1" applyAlignment="1">
      <alignment horizontal="center"/>
    </xf>
    <xf numFmtId="0" fontId="12" fillId="8" borderId="25" xfId="0" applyFont="1" applyFill="1" applyBorder="1" applyAlignment="1">
      <alignment horizontal="center" vertical="center" wrapText="1"/>
    </xf>
    <xf numFmtId="0" fontId="14" fillId="8" borderId="26" xfId="0" applyFont="1" applyFill="1" applyBorder="1" applyAlignment="1">
      <alignment horizontal="center" vertical="center" wrapText="1"/>
    </xf>
    <xf numFmtId="0" fontId="14" fillId="8" borderId="28" xfId="0" applyFont="1" applyFill="1" applyBorder="1" applyAlignment="1">
      <alignment horizontal="center" vertical="center" wrapText="1"/>
    </xf>
    <xf numFmtId="0" fontId="12" fillId="7" borderId="25" xfId="0" applyFont="1" applyFill="1" applyBorder="1" applyAlignment="1">
      <alignment horizontal="center" vertical="center" wrapText="1"/>
    </xf>
    <xf numFmtId="0" fontId="12" fillId="7" borderId="26" xfId="0" applyFont="1" applyFill="1" applyBorder="1" applyAlignment="1">
      <alignment horizontal="center" vertical="center" wrapText="1"/>
    </xf>
    <xf numFmtId="0" fontId="12" fillId="7" borderId="27" xfId="0" applyFont="1" applyFill="1" applyBorder="1" applyAlignment="1">
      <alignment horizontal="center" vertical="center" wrapText="1"/>
    </xf>
    <xf numFmtId="0" fontId="18" fillId="10" borderId="3" xfId="0" applyFont="1" applyFill="1" applyBorder="1" applyAlignment="1">
      <alignment horizontal="center"/>
    </xf>
    <xf numFmtId="0" fontId="18" fillId="10" borderId="4" xfId="0" applyFont="1" applyFill="1" applyBorder="1" applyAlignment="1">
      <alignment horizontal="center"/>
    </xf>
    <xf numFmtId="0" fontId="18" fillId="10" borderId="5" xfId="0" applyFont="1" applyFill="1" applyBorder="1" applyAlignment="1">
      <alignment horizontal="center"/>
    </xf>
    <xf numFmtId="0" fontId="19" fillId="10" borderId="47" xfId="0" applyFont="1" applyFill="1" applyBorder="1" applyAlignment="1">
      <alignment horizontal="center" vertical="center" wrapText="1"/>
    </xf>
    <xf numFmtId="0" fontId="19" fillId="10" borderId="48" xfId="0" applyFont="1" applyFill="1" applyBorder="1" applyAlignment="1">
      <alignment horizontal="center" vertical="center" wrapText="1"/>
    </xf>
    <xf numFmtId="164" fontId="8" fillId="5" borderId="10" xfId="1" applyNumberFormat="1" applyFont="1" applyFill="1" applyBorder="1" applyAlignment="1" applyProtection="1">
      <alignment horizontal="center"/>
    </xf>
    <xf numFmtId="164" fontId="8" fillId="5" borderId="10" xfId="1" applyNumberFormat="1" applyFont="1" applyFill="1" applyBorder="1" applyAlignment="1" applyProtection="1">
      <alignment horizontal="right" wrapText="1"/>
    </xf>
    <xf numFmtId="43" fontId="8" fillId="5" borderId="10" xfId="1" applyNumberFormat="1" applyFont="1" applyFill="1" applyBorder="1" applyAlignment="1" applyProtection="1">
      <alignment horizontal="right" wrapText="1"/>
    </xf>
    <xf numFmtId="165" fontId="8" fillId="5" borderId="10" xfId="0" applyNumberFormat="1" applyFont="1" applyFill="1" applyBorder="1" applyAlignment="1" applyProtection="1">
      <alignment horizontal="right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2" xfId="0" applyNumberFormat="1" applyFont="1" applyFill="1" applyBorder="1" applyAlignment="1" applyProtection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6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left" vertical="center"/>
    </xf>
  </cellXfs>
  <cellStyles count="5">
    <cellStyle name="Comma" xfId="1" builtinId="3"/>
    <cellStyle name="Normal" xfId="0" builtinId="0"/>
    <cellStyle name="Normal 2" xfId="3"/>
    <cellStyle name="Percent" xfId="2" builtinId="5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1"/>
  <sheetViews>
    <sheetView workbookViewId="0">
      <selection activeCell="W2" sqref="W2:Z2"/>
    </sheetView>
  </sheetViews>
  <sheetFormatPr defaultColWidth="47.85546875" defaultRowHeight="15.75" x14ac:dyDescent="0.25"/>
  <cols>
    <col min="1" max="1" width="15.140625" style="1" customWidth="1"/>
    <col min="2" max="2" width="40" style="1" customWidth="1"/>
    <col min="3" max="3" width="14.42578125" style="1" customWidth="1"/>
    <col min="4" max="4" width="19.42578125" style="1" hidden="1" customWidth="1"/>
    <col min="5" max="5" width="13.140625" style="1" customWidth="1"/>
    <col min="6" max="6" width="14" style="1" customWidth="1"/>
    <col min="7" max="7" width="18.140625" style="1" customWidth="1"/>
    <col min="8" max="8" width="14.28515625" style="1" customWidth="1"/>
    <col min="9" max="9" width="14.42578125" style="1" customWidth="1"/>
    <col min="10" max="10" width="14.28515625" style="1" customWidth="1"/>
    <col min="11" max="11" width="15" style="1" customWidth="1"/>
    <col min="12" max="12" width="16.140625" style="1" customWidth="1"/>
    <col min="13" max="13" width="15.28515625" style="1" customWidth="1"/>
    <col min="14" max="14" width="19.42578125" style="1" hidden="1" customWidth="1"/>
    <col min="15" max="15" width="11.28515625" style="1" customWidth="1"/>
    <col min="16" max="16" width="13.42578125" style="1" customWidth="1"/>
    <col min="17" max="17" width="16.42578125" style="1" customWidth="1"/>
    <col min="18" max="18" width="13.85546875" style="1" customWidth="1"/>
    <col min="19" max="19" width="16.85546875" style="1" customWidth="1"/>
    <col min="20" max="20" width="16.5703125" style="1" customWidth="1"/>
    <col min="21" max="21" width="17.140625" style="1" customWidth="1"/>
    <col min="22" max="22" width="17" style="1" customWidth="1"/>
    <col min="23" max="23" width="17.140625" style="1" customWidth="1"/>
    <col min="24" max="24" width="16" style="1" customWidth="1"/>
    <col min="25" max="25" width="17.5703125" style="1" customWidth="1"/>
    <col min="26" max="26" width="15.85546875" style="1" customWidth="1"/>
    <col min="27" max="16384" width="47.85546875" style="1"/>
  </cols>
  <sheetData>
    <row r="1" spans="1:26" ht="46.5" customHeight="1" thickBot="1" x14ac:dyDescent="0.3">
      <c r="A1" s="158" t="s">
        <v>141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</row>
    <row r="2" spans="1:26" ht="24" thickBot="1" x14ac:dyDescent="0.4">
      <c r="A2" s="110"/>
      <c r="B2" s="110"/>
      <c r="C2" s="126" t="s">
        <v>3</v>
      </c>
      <c r="D2" s="127"/>
      <c r="E2" s="127"/>
      <c r="F2" s="127"/>
      <c r="G2" s="127"/>
      <c r="H2" s="127"/>
      <c r="I2" s="127"/>
      <c r="J2" s="127"/>
      <c r="K2" s="127"/>
      <c r="L2" s="128"/>
      <c r="M2" s="129" t="s">
        <v>4</v>
      </c>
      <c r="N2" s="130"/>
      <c r="O2" s="130"/>
      <c r="P2" s="130"/>
      <c r="Q2" s="130"/>
      <c r="R2" s="130"/>
      <c r="S2" s="130"/>
      <c r="T2" s="130"/>
      <c r="U2" s="130"/>
      <c r="V2" s="131"/>
      <c r="W2" s="166"/>
      <c r="X2" s="167"/>
      <c r="Y2" s="167"/>
      <c r="Z2" s="168"/>
    </row>
    <row r="3" spans="1:26" ht="112.5" customHeight="1" thickBot="1" x14ac:dyDescent="0.3">
      <c r="A3" s="151" t="s">
        <v>84</v>
      </c>
      <c r="B3" s="152" t="s">
        <v>85</v>
      </c>
      <c r="C3" s="153" t="s">
        <v>142</v>
      </c>
      <c r="D3" s="154" t="s">
        <v>143</v>
      </c>
      <c r="E3" s="154" t="s">
        <v>144</v>
      </c>
      <c r="F3" s="154" t="s">
        <v>145</v>
      </c>
      <c r="G3" s="154" t="s">
        <v>146</v>
      </c>
      <c r="H3" s="154" t="s">
        <v>147</v>
      </c>
      <c r="I3" s="154" t="s">
        <v>6</v>
      </c>
      <c r="J3" s="154" t="s">
        <v>7</v>
      </c>
      <c r="K3" s="154" t="s">
        <v>8</v>
      </c>
      <c r="L3" s="155" t="s">
        <v>9</v>
      </c>
      <c r="M3" s="157" t="s">
        <v>142</v>
      </c>
      <c r="N3" s="156" t="s">
        <v>143</v>
      </c>
      <c r="O3" s="157" t="s">
        <v>144</v>
      </c>
      <c r="P3" s="157" t="s">
        <v>145</v>
      </c>
      <c r="Q3" s="156" t="s">
        <v>146</v>
      </c>
      <c r="R3" s="157" t="s">
        <v>148</v>
      </c>
      <c r="S3" s="157" t="s">
        <v>11</v>
      </c>
      <c r="T3" s="157" t="s">
        <v>12</v>
      </c>
      <c r="U3" s="157" t="s">
        <v>13</v>
      </c>
      <c r="V3" s="157" t="s">
        <v>14</v>
      </c>
      <c r="W3" s="162" t="s">
        <v>15</v>
      </c>
      <c r="X3" s="162" t="s">
        <v>149</v>
      </c>
      <c r="Y3" s="162" t="s">
        <v>150</v>
      </c>
      <c r="Z3" s="162" t="s">
        <v>151</v>
      </c>
    </row>
    <row r="4" spans="1:26" ht="20.25" customHeight="1" x14ac:dyDescent="0.25">
      <c r="A4" s="141">
        <v>210045</v>
      </c>
      <c r="B4" s="142" t="s">
        <v>96</v>
      </c>
      <c r="C4" s="143">
        <v>217</v>
      </c>
      <c r="D4" s="144">
        <v>0</v>
      </c>
      <c r="E4" s="144">
        <v>0</v>
      </c>
      <c r="F4" s="144">
        <v>24</v>
      </c>
      <c r="G4" s="145">
        <v>217</v>
      </c>
      <c r="H4" s="146">
        <v>905</v>
      </c>
      <c r="I4" s="146">
        <v>1</v>
      </c>
      <c r="J4" s="147">
        <v>0.86</v>
      </c>
      <c r="K4" s="148">
        <v>1.16472</v>
      </c>
      <c r="L4" s="149">
        <v>1.4636899999999999</v>
      </c>
      <c r="M4" s="150">
        <v>232</v>
      </c>
      <c r="N4" s="146">
        <v>0</v>
      </c>
      <c r="O4" s="146">
        <v>0</v>
      </c>
      <c r="P4" s="146">
        <v>15</v>
      </c>
      <c r="Q4" s="144">
        <v>232</v>
      </c>
      <c r="R4" s="146">
        <v>1017</v>
      </c>
      <c r="S4" s="146">
        <v>0</v>
      </c>
      <c r="T4" s="147">
        <v>0.87</v>
      </c>
      <c r="U4" s="148">
        <v>0</v>
      </c>
      <c r="V4" s="149">
        <v>0</v>
      </c>
      <c r="W4" s="11">
        <v>-1</v>
      </c>
      <c r="X4" s="65" t="e">
        <f t="shared" ref="X4:X49" si="0">O4/E4-1</f>
        <v>#DIV/0!</v>
      </c>
      <c r="Y4" s="65">
        <f t="shared" ref="Y4:Y49" si="1">P4/F4-1</f>
        <v>-0.375</v>
      </c>
      <c r="Z4" s="65">
        <f t="shared" ref="Z4:Z49" si="2">R4/H4-1</f>
        <v>0.12375690607734802</v>
      </c>
    </row>
    <row r="5" spans="1:26" ht="20.25" customHeight="1" x14ac:dyDescent="0.25">
      <c r="A5" s="66">
        <v>210029</v>
      </c>
      <c r="B5" s="67" t="s">
        <v>125</v>
      </c>
      <c r="C5" s="61">
        <v>14384</v>
      </c>
      <c r="D5" s="62">
        <v>0</v>
      </c>
      <c r="E5" s="62">
        <v>179</v>
      </c>
      <c r="F5" s="62">
        <v>2143</v>
      </c>
      <c r="G5" s="63">
        <v>14205</v>
      </c>
      <c r="H5" s="16">
        <v>537073</v>
      </c>
      <c r="I5" s="16">
        <v>640</v>
      </c>
      <c r="J5" s="64">
        <v>544.87</v>
      </c>
      <c r="K5" s="18">
        <v>1.17459</v>
      </c>
      <c r="L5" s="19">
        <v>1.4760899999999999</v>
      </c>
      <c r="M5" s="68">
        <v>13650</v>
      </c>
      <c r="N5" s="16">
        <v>1</v>
      </c>
      <c r="O5" s="16">
        <v>399</v>
      </c>
      <c r="P5" s="16">
        <v>2014</v>
      </c>
      <c r="Q5" s="62">
        <v>13250</v>
      </c>
      <c r="R5" s="16">
        <v>504745</v>
      </c>
      <c r="S5" s="16">
        <v>344</v>
      </c>
      <c r="T5" s="64">
        <v>529.99</v>
      </c>
      <c r="U5" s="18">
        <v>0.64907000000000004</v>
      </c>
      <c r="V5" s="19">
        <v>0.81567999999999996</v>
      </c>
      <c r="W5" s="69">
        <v>-0.44740000000000002</v>
      </c>
      <c r="X5" s="70">
        <f t="shared" si="0"/>
        <v>1.2290502793296088</v>
      </c>
      <c r="Y5" s="70">
        <f t="shared" si="1"/>
        <v>-6.019598693420436E-2</v>
      </c>
      <c r="Z5" s="70">
        <f t="shared" si="2"/>
        <v>-6.0192934666237208E-2</v>
      </c>
    </row>
    <row r="6" spans="1:26" ht="20.25" customHeight="1" x14ac:dyDescent="0.25">
      <c r="A6" s="66">
        <v>210001</v>
      </c>
      <c r="B6" s="67" t="s">
        <v>115</v>
      </c>
      <c r="C6" s="61">
        <v>12235</v>
      </c>
      <c r="D6" s="62">
        <v>1</v>
      </c>
      <c r="E6" s="62">
        <v>302</v>
      </c>
      <c r="F6" s="62">
        <v>2319</v>
      </c>
      <c r="G6" s="63">
        <v>11932</v>
      </c>
      <c r="H6" s="16">
        <v>407790</v>
      </c>
      <c r="I6" s="16">
        <v>542</v>
      </c>
      <c r="J6" s="64">
        <v>452.9</v>
      </c>
      <c r="K6" s="18">
        <v>1.1967300000000001</v>
      </c>
      <c r="L6" s="19">
        <v>1.5039100000000001</v>
      </c>
      <c r="M6" s="68">
        <v>12513</v>
      </c>
      <c r="N6" s="16">
        <v>0</v>
      </c>
      <c r="O6" s="16">
        <v>345</v>
      </c>
      <c r="P6" s="16">
        <v>2168</v>
      </c>
      <c r="Q6" s="62">
        <v>12168</v>
      </c>
      <c r="R6" s="16">
        <v>425604</v>
      </c>
      <c r="S6" s="16">
        <v>307</v>
      </c>
      <c r="T6" s="64">
        <v>459.77</v>
      </c>
      <c r="U6" s="18">
        <v>0.66771999999999998</v>
      </c>
      <c r="V6" s="19">
        <v>0.83911999999999998</v>
      </c>
      <c r="W6" s="69">
        <v>-0.442</v>
      </c>
      <c r="X6" s="70">
        <f t="shared" si="0"/>
        <v>0.14238410596026485</v>
      </c>
      <c r="Y6" s="70">
        <f t="shared" si="1"/>
        <v>-6.5114273393704236E-2</v>
      </c>
      <c r="Z6" s="70">
        <f t="shared" si="2"/>
        <v>4.3684249245935503E-2</v>
      </c>
    </row>
    <row r="7" spans="1:26" ht="20.25" customHeight="1" x14ac:dyDescent="0.25">
      <c r="A7" s="66">
        <v>210040</v>
      </c>
      <c r="B7" s="67" t="s">
        <v>107</v>
      </c>
      <c r="C7" s="61">
        <v>9513</v>
      </c>
      <c r="D7" s="62">
        <v>2</v>
      </c>
      <c r="E7" s="62">
        <v>501</v>
      </c>
      <c r="F7" s="62">
        <v>791</v>
      </c>
      <c r="G7" s="63">
        <v>9010</v>
      </c>
      <c r="H7" s="16">
        <v>342212</v>
      </c>
      <c r="I7" s="16">
        <v>349</v>
      </c>
      <c r="J7" s="64">
        <v>262.14999999999998</v>
      </c>
      <c r="K7" s="18">
        <v>1.3312999999999999</v>
      </c>
      <c r="L7" s="19">
        <v>1.67302</v>
      </c>
      <c r="M7" s="68">
        <v>7930</v>
      </c>
      <c r="N7" s="16">
        <v>0</v>
      </c>
      <c r="O7" s="16">
        <v>467</v>
      </c>
      <c r="P7" s="16">
        <v>708</v>
      </c>
      <c r="Q7" s="62">
        <v>7463</v>
      </c>
      <c r="R7" s="16">
        <v>280589</v>
      </c>
      <c r="S7" s="16">
        <v>174</v>
      </c>
      <c r="T7" s="64">
        <v>223.98</v>
      </c>
      <c r="U7" s="18">
        <v>0.77685000000000004</v>
      </c>
      <c r="V7" s="19">
        <v>0.97626000000000002</v>
      </c>
      <c r="W7" s="69">
        <v>-0.41649999999999998</v>
      </c>
      <c r="X7" s="70">
        <f t="shared" si="0"/>
        <v>-6.7864271457085845E-2</v>
      </c>
      <c r="Y7" s="70">
        <f t="shared" si="1"/>
        <v>-0.10493046776232617</v>
      </c>
      <c r="Z7" s="70">
        <f t="shared" si="2"/>
        <v>-0.18007258658375513</v>
      </c>
    </row>
    <row r="8" spans="1:26" ht="20.25" customHeight="1" x14ac:dyDescent="0.25">
      <c r="A8" s="66">
        <v>210060</v>
      </c>
      <c r="B8" s="67" t="s">
        <v>138</v>
      </c>
      <c r="C8" s="61">
        <v>1576</v>
      </c>
      <c r="D8" s="62">
        <v>0</v>
      </c>
      <c r="E8" s="62">
        <v>1</v>
      </c>
      <c r="F8" s="62">
        <v>104</v>
      </c>
      <c r="G8" s="63">
        <v>1575</v>
      </c>
      <c r="H8" s="16">
        <v>26909</v>
      </c>
      <c r="I8" s="16">
        <v>32</v>
      </c>
      <c r="J8" s="64">
        <v>29.73</v>
      </c>
      <c r="K8" s="18">
        <v>1.07633</v>
      </c>
      <c r="L8" s="19">
        <v>1.3526100000000001</v>
      </c>
      <c r="M8" s="68">
        <v>1432</v>
      </c>
      <c r="N8" s="16">
        <v>0</v>
      </c>
      <c r="O8" s="16">
        <v>0</v>
      </c>
      <c r="P8" s="16">
        <v>76</v>
      </c>
      <c r="Q8" s="62">
        <v>1432</v>
      </c>
      <c r="R8" s="16">
        <v>24677</v>
      </c>
      <c r="S8" s="16">
        <v>22</v>
      </c>
      <c r="T8" s="64">
        <v>34.68</v>
      </c>
      <c r="U8" s="18">
        <v>0.63427999999999995</v>
      </c>
      <c r="V8" s="19">
        <v>0.79710000000000003</v>
      </c>
      <c r="W8" s="69">
        <v>-0.41070000000000001</v>
      </c>
      <c r="X8" s="70">
        <f t="shared" si="0"/>
        <v>-1</v>
      </c>
      <c r="Y8" s="70">
        <f t="shared" si="1"/>
        <v>-0.26923076923076927</v>
      </c>
      <c r="Z8" s="70">
        <f t="shared" si="2"/>
        <v>-8.2946226169683057E-2</v>
      </c>
    </row>
    <row r="9" spans="1:26" ht="20.25" customHeight="1" x14ac:dyDescent="0.25">
      <c r="A9" s="66">
        <v>210032</v>
      </c>
      <c r="B9" s="67" t="s">
        <v>100</v>
      </c>
      <c r="C9" s="61">
        <v>4048</v>
      </c>
      <c r="D9" s="62">
        <v>0</v>
      </c>
      <c r="E9" s="62">
        <v>98</v>
      </c>
      <c r="F9" s="62">
        <v>694</v>
      </c>
      <c r="G9" s="63">
        <v>3950</v>
      </c>
      <c r="H9" s="16">
        <v>113386</v>
      </c>
      <c r="I9" s="16">
        <v>201</v>
      </c>
      <c r="J9" s="64">
        <v>157.94</v>
      </c>
      <c r="K9" s="18">
        <v>1.27261</v>
      </c>
      <c r="L9" s="19">
        <v>1.59927</v>
      </c>
      <c r="M9" s="68">
        <v>3861</v>
      </c>
      <c r="N9" s="16">
        <v>0</v>
      </c>
      <c r="O9" s="16">
        <v>110</v>
      </c>
      <c r="P9" s="16">
        <v>605</v>
      </c>
      <c r="Q9" s="62">
        <v>3751</v>
      </c>
      <c r="R9" s="16">
        <v>110492</v>
      </c>
      <c r="S9" s="16">
        <v>100</v>
      </c>
      <c r="T9" s="64">
        <v>132.16</v>
      </c>
      <c r="U9" s="18">
        <v>0.75668000000000002</v>
      </c>
      <c r="V9" s="19">
        <v>0.95091000000000003</v>
      </c>
      <c r="W9" s="69">
        <v>-0.40539999999999998</v>
      </c>
      <c r="X9" s="70">
        <f t="shared" si="0"/>
        <v>0.12244897959183665</v>
      </c>
      <c r="Y9" s="70">
        <f t="shared" si="1"/>
        <v>-0.12824207492795392</v>
      </c>
      <c r="Z9" s="70">
        <f t="shared" si="2"/>
        <v>-2.5523433228088144E-2</v>
      </c>
    </row>
    <row r="10" spans="1:26" ht="20.25" customHeight="1" x14ac:dyDescent="0.25">
      <c r="A10" s="66">
        <v>210027</v>
      </c>
      <c r="B10" s="67" t="s">
        <v>132</v>
      </c>
      <c r="C10" s="61">
        <v>9226</v>
      </c>
      <c r="D10" s="62">
        <v>0</v>
      </c>
      <c r="E10" s="62">
        <v>154</v>
      </c>
      <c r="F10" s="62">
        <v>1418</v>
      </c>
      <c r="G10" s="63">
        <v>9072</v>
      </c>
      <c r="H10" s="16">
        <v>324065</v>
      </c>
      <c r="I10" s="16">
        <v>452</v>
      </c>
      <c r="J10" s="64">
        <v>424.96</v>
      </c>
      <c r="K10" s="18">
        <v>1.0636399999999999</v>
      </c>
      <c r="L10" s="19">
        <v>1.33666</v>
      </c>
      <c r="M10" s="68">
        <v>8569</v>
      </c>
      <c r="N10" s="16">
        <v>1</v>
      </c>
      <c r="O10" s="16">
        <v>299</v>
      </c>
      <c r="P10" s="16">
        <v>1469</v>
      </c>
      <c r="Q10" s="62">
        <v>8269</v>
      </c>
      <c r="R10" s="16">
        <v>290715</v>
      </c>
      <c r="S10" s="16">
        <v>240</v>
      </c>
      <c r="T10" s="64">
        <v>376.69</v>
      </c>
      <c r="U10" s="18">
        <v>0.63712999999999997</v>
      </c>
      <c r="V10" s="19">
        <v>0.80066999999999999</v>
      </c>
      <c r="W10" s="69">
        <v>-0.40100000000000002</v>
      </c>
      <c r="X10" s="70">
        <f t="shared" si="0"/>
        <v>0.94155844155844148</v>
      </c>
      <c r="Y10" s="70">
        <f t="shared" si="1"/>
        <v>3.5966149506347023E-2</v>
      </c>
      <c r="Z10" s="70">
        <f t="shared" si="2"/>
        <v>-0.10291145294925397</v>
      </c>
    </row>
    <row r="11" spans="1:26" ht="20.25" customHeight="1" x14ac:dyDescent="0.25">
      <c r="A11" s="66">
        <v>210009</v>
      </c>
      <c r="B11" s="67" t="s">
        <v>136</v>
      </c>
      <c r="C11" s="61">
        <v>33612</v>
      </c>
      <c r="D11" s="62">
        <v>8</v>
      </c>
      <c r="E11" s="62">
        <v>826</v>
      </c>
      <c r="F11" s="62">
        <v>6795</v>
      </c>
      <c r="G11" s="63">
        <v>32781</v>
      </c>
      <c r="H11" s="16">
        <v>1015238</v>
      </c>
      <c r="I11" s="16">
        <v>1953</v>
      </c>
      <c r="J11" s="64">
        <v>1755.55</v>
      </c>
      <c r="K11" s="18">
        <v>1.1124700000000001</v>
      </c>
      <c r="L11" s="19">
        <v>1.3980300000000001</v>
      </c>
      <c r="M11" s="68">
        <v>33495</v>
      </c>
      <c r="N11" s="16">
        <v>8</v>
      </c>
      <c r="O11" s="16">
        <v>1108</v>
      </c>
      <c r="P11" s="16">
        <v>7304</v>
      </c>
      <c r="Q11" s="62">
        <v>32383</v>
      </c>
      <c r="R11" s="16">
        <v>985546</v>
      </c>
      <c r="S11" s="16">
        <v>1196</v>
      </c>
      <c r="T11" s="64">
        <v>1783.27</v>
      </c>
      <c r="U11" s="18">
        <v>0.67068000000000005</v>
      </c>
      <c r="V11" s="19">
        <v>0.84282999999999997</v>
      </c>
      <c r="W11" s="69">
        <v>-0.39710000000000001</v>
      </c>
      <c r="X11" s="70">
        <f t="shared" si="0"/>
        <v>0.34140435835351091</v>
      </c>
      <c r="Y11" s="70">
        <f t="shared" si="1"/>
        <v>7.4908020603384751E-2</v>
      </c>
      <c r="Z11" s="70">
        <f t="shared" si="2"/>
        <v>-2.924634420697414E-2</v>
      </c>
    </row>
    <row r="12" spans="1:26" ht="20.25" customHeight="1" x14ac:dyDescent="0.25">
      <c r="A12" s="66">
        <v>210058</v>
      </c>
      <c r="B12" s="67" t="s">
        <v>128</v>
      </c>
      <c r="C12" s="61">
        <v>1969</v>
      </c>
      <c r="D12" s="62">
        <v>0</v>
      </c>
      <c r="E12" s="62">
        <v>0</v>
      </c>
      <c r="F12" s="62">
        <v>252</v>
      </c>
      <c r="G12" s="63">
        <v>1969</v>
      </c>
      <c r="H12" s="16">
        <v>53161</v>
      </c>
      <c r="I12" s="16">
        <v>107</v>
      </c>
      <c r="J12" s="64">
        <v>96.41</v>
      </c>
      <c r="K12" s="18">
        <v>1.10985</v>
      </c>
      <c r="L12" s="19">
        <v>1.39473</v>
      </c>
      <c r="M12" s="68">
        <v>1791</v>
      </c>
      <c r="N12" s="16">
        <v>0</v>
      </c>
      <c r="O12" s="16">
        <v>0</v>
      </c>
      <c r="P12" s="16">
        <v>245</v>
      </c>
      <c r="Q12" s="62">
        <v>1791</v>
      </c>
      <c r="R12" s="16">
        <v>47817</v>
      </c>
      <c r="S12" s="16">
        <v>62</v>
      </c>
      <c r="T12" s="64">
        <v>89.69</v>
      </c>
      <c r="U12" s="18">
        <v>0.69130000000000003</v>
      </c>
      <c r="V12" s="19">
        <v>0.86875000000000002</v>
      </c>
      <c r="W12" s="69">
        <v>-0.37709999999999999</v>
      </c>
      <c r="X12" s="70" t="e">
        <f t="shared" si="0"/>
        <v>#DIV/0!</v>
      </c>
      <c r="Y12" s="70">
        <f t="shared" si="1"/>
        <v>-2.777777777777779E-2</v>
      </c>
      <c r="Z12" s="70">
        <f t="shared" si="2"/>
        <v>-0.10052482082729819</v>
      </c>
    </row>
    <row r="13" spans="1:26" ht="20.25" customHeight="1" x14ac:dyDescent="0.25">
      <c r="A13" s="66">
        <v>210012</v>
      </c>
      <c r="B13" s="67" t="s">
        <v>105</v>
      </c>
      <c r="C13" s="61">
        <v>18344</v>
      </c>
      <c r="D13" s="62">
        <v>4</v>
      </c>
      <c r="E13" s="62">
        <v>452</v>
      </c>
      <c r="F13" s="62">
        <v>3056</v>
      </c>
      <c r="G13" s="63">
        <v>17888</v>
      </c>
      <c r="H13" s="16">
        <v>650878</v>
      </c>
      <c r="I13" s="16">
        <v>938</v>
      </c>
      <c r="J13" s="64">
        <v>909.35</v>
      </c>
      <c r="K13" s="18">
        <v>1.0315099999999999</v>
      </c>
      <c r="L13" s="19">
        <v>1.2962800000000001</v>
      </c>
      <c r="M13" s="68">
        <v>17540</v>
      </c>
      <c r="N13" s="16">
        <v>3</v>
      </c>
      <c r="O13" s="16">
        <v>316</v>
      </c>
      <c r="P13" s="16">
        <v>3131</v>
      </c>
      <c r="Q13" s="62">
        <v>17221</v>
      </c>
      <c r="R13" s="16">
        <v>620266</v>
      </c>
      <c r="S13" s="16">
        <v>608</v>
      </c>
      <c r="T13" s="64">
        <v>914.64</v>
      </c>
      <c r="U13" s="18">
        <v>0.66474999999999995</v>
      </c>
      <c r="V13" s="19">
        <v>0.83538000000000001</v>
      </c>
      <c r="W13" s="69">
        <v>-0.35560000000000003</v>
      </c>
      <c r="X13" s="70">
        <f t="shared" si="0"/>
        <v>-0.30088495575221241</v>
      </c>
      <c r="Y13" s="70">
        <f t="shared" si="1"/>
        <v>2.4541884816754012E-2</v>
      </c>
      <c r="Z13" s="70">
        <f t="shared" si="2"/>
        <v>-4.7031855432200786E-2</v>
      </c>
    </row>
    <row r="14" spans="1:26" ht="20.25" customHeight="1" x14ac:dyDescent="0.25">
      <c r="A14" s="66">
        <v>210013</v>
      </c>
      <c r="B14" s="67" t="s">
        <v>137</v>
      </c>
      <c r="C14" s="61">
        <v>4056</v>
      </c>
      <c r="D14" s="62">
        <v>0</v>
      </c>
      <c r="E14" s="62">
        <v>25</v>
      </c>
      <c r="F14" s="62">
        <v>411</v>
      </c>
      <c r="G14" s="63">
        <v>4031</v>
      </c>
      <c r="H14" s="16">
        <v>128814</v>
      </c>
      <c r="I14" s="16">
        <v>86</v>
      </c>
      <c r="J14" s="64">
        <v>105.66</v>
      </c>
      <c r="K14" s="18">
        <v>0.81391000000000002</v>
      </c>
      <c r="L14" s="19">
        <v>1.0228299999999999</v>
      </c>
      <c r="M14" s="68">
        <v>3018</v>
      </c>
      <c r="N14" s="16">
        <v>0</v>
      </c>
      <c r="O14" s="16">
        <v>5</v>
      </c>
      <c r="P14" s="16">
        <v>287</v>
      </c>
      <c r="Q14" s="62">
        <v>3013</v>
      </c>
      <c r="R14" s="16">
        <v>97403</v>
      </c>
      <c r="S14" s="16">
        <v>44</v>
      </c>
      <c r="T14" s="64">
        <v>83.06</v>
      </c>
      <c r="U14" s="18">
        <v>0.52973999999999999</v>
      </c>
      <c r="V14" s="19">
        <v>0.66571000000000002</v>
      </c>
      <c r="W14" s="69">
        <v>-0.34910000000000002</v>
      </c>
      <c r="X14" s="70">
        <f t="shared" si="0"/>
        <v>-0.8</v>
      </c>
      <c r="Y14" s="70">
        <f t="shared" si="1"/>
        <v>-0.30170316301703159</v>
      </c>
      <c r="Z14" s="70">
        <f t="shared" si="2"/>
        <v>-0.24384771841570019</v>
      </c>
    </row>
    <row r="15" spans="1:26" ht="20.25" customHeight="1" x14ac:dyDescent="0.25">
      <c r="A15" s="66">
        <v>210063</v>
      </c>
      <c r="B15" s="67" t="s">
        <v>103</v>
      </c>
      <c r="C15" s="61">
        <v>11365</v>
      </c>
      <c r="D15" s="62">
        <v>0</v>
      </c>
      <c r="E15" s="62">
        <v>115</v>
      </c>
      <c r="F15" s="62">
        <v>1924</v>
      </c>
      <c r="G15" s="63">
        <v>11250</v>
      </c>
      <c r="H15" s="16">
        <v>424490</v>
      </c>
      <c r="I15" s="16">
        <v>681</v>
      </c>
      <c r="J15" s="64">
        <v>599.16999999999996</v>
      </c>
      <c r="K15" s="18">
        <v>1.13656</v>
      </c>
      <c r="L15" s="19">
        <v>1.4282999999999999</v>
      </c>
      <c r="M15" s="68">
        <v>12579</v>
      </c>
      <c r="N15" s="16">
        <v>3</v>
      </c>
      <c r="O15" s="16">
        <v>275</v>
      </c>
      <c r="P15" s="16">
        <v>2136</v>
      </c>
      <c r="Q15" s="62">
        <v>12302</v>
      </c>
      <c r="R15" s="16">
        <v>467856</v>
      </c>
      <c r="S15" s="16">
        <v>547</v>
      </c>
      <c r="T15" s="64">
        <v>703.89</v>
      </c>
      <c r="U15" s="18">
        <v>0.77710999999999997</v>
      </c>
      <c r="V15" s="19">
        <v>0.97658999999999996</v>
      </c>
      <c r="W15" s="69">
        <v>-0.31630000000000003</v>
      </c>
      <c r="X15" s="70">
        <f t="shared" si="0"/>
        <v>1.3913043478260869</v>
      </c>
      <c r="Y15" s="70">
        <f t="shared" si="1"/>
        <v>0.11018711018711014</v>
      </c>
      <c r="Z15" s="70">
        <f t="shared" si="2"/>
        <v>0.10216023934603879</v>
      </c>
    </row>
    <row r="16" spans="1:26" ht="20.25" customHeight="1" x14ac:dyDescent="0.25">
      <c r="A16" s="66">
        <v>210006</v>
      </c>
      <c r="B16" s="67" t="s">
        <v>109</v>
      </c>
      <c r="C16" s="61">
        <v>3274</v>
      </c>
      <c r="D16" s="62">
        <v>0</v>
      </c>
      <c r="E16" s="62">
        <v>74</v>
      </c>
      <c r="F16" s="62">
        <v>202</v>
      </c>
      <c r="G16" s="63">
        <v>3200</v>
      </c>
      <c r="H16" s="16">
        <v>89166</v>
      </c>
      <c r="I16" s="16">
        <v>97</v>
      </c>
      <c r="J16" s="64">
        <v>79.19</v>
      </c>
      <c r="K16" s="18">
        <v>1.22495</v>
      </c>
      <c r="L16" s="19">
        <v>1.5393699999999999</v>
      </c>
      <c r="M16" s="68">
        <v>3075</v>
      </c>
      <c r="N16" s="16">
        <v>1</v>
      </c>
      <c r="O16" s="16">
        <v>106</v>
      </c>
      <c r="P16" s="16">
        <v>162</v>
      </c>
      <c r="Q16" s="62">
        <v>2968</v>
      </c>
      <c r="R16" s="16">
        <v>84376</v>
      </c>
      <c r="S16" s="16">
        <v>61</v>
      </c>
      <c r="T16" s="64">
        <v>70.489999999999995</v>
      </c>
      <c r="U16" s="18">
        <v>0.86539999999999995</v>
      </c>
      <c r="V16" s="19">
        <v>1.08754</v>
      </c>
      <c r="W16" s="69">
        <v>-0.29349999999999998</v>
      </c>
      <c r="X16" s="70">
        <f t="shared" si="0"/>
        <v>0.43243243243243246</v>
      </c>
      <c r="Y16" s="70">
        <f t="shared" si="1"/>
        <v>-0.19801980198019797</v>
      </c>
      <c r="Z16" s="70">
        <f t="shared" si="2"/>
        <v>-5.3720027813292104E-2</v>
      </c>
    </row>
    <row r="17" spans="1:26" ht="20.25" customHeight="1" x14ac:dyDescent="0.25">
      <c r="A17" s="66">
        <v>210035</v>
      </c>
      <c r="B17" s="67" t="s">
        <v>111</v>
      </c>
      <c r="C17" s="61">
        <v>5767</v>
      </c>
      <c r="D17" s="62">
        <v>1</v>
      </c>
      <c r="E17" s="62">
        <v>40</v>
      </c>
      <c r="F17" s="62">
        <v>919</v>
      </c>
      <c r="G17" s="63">
        <v>5726</v>
      </c>
      <c r="H17" s="16">
        <v>177152</v>
      </c>
      <c r="I17" s="16">
        <v>175</v>
      </c>
      <c r="J17" s="64">
        <v>183.13</v>
      </c>
      <c r="K17" s="18">
        <v>0.9556</v>
      </c>
      <c r="L17" s="19">
        <v>1.2009000000000001</v>
      </c>
      <c r="M17" s="68">
        <v>5568</v>
      </c>
      <c r="N17" s="16">
        <v>0</v>
      </c>
      <c r="O17" s="16">
        <v>61</v>
      </c>
      <c r="P17" s="16">
        <v>1002</v>
      </c>
      <c r="Q17" s="62">
        <v>5507</v>
      </c>
      <c r="R17" s="16">
        <v>167620</v>
      </c>
      <c r="S17" s="16">
        <v>122</v>
      </c>
      <c r="T17" s="64">
        <v>180.28</v>
      </c>
      <c r="U17" s="18">
        <v>0.67674000000000001</v>
      </c>
      <c r="V17" s="19">
        <v>0.85045000000000004</v>
      </c>
      <c r="W17" s="69">
        <v>-0.2918</v>
      </c>
      <c r="X17" s="70">
        <f t="shared" si="0"/>
        <v>0.52499999999999991</v>
      </c>
      <c r="Y17" s="70">
        <f t="shared" si="1"/>
        <v>9.0315560391730054E-2</v>
      </c>
      <c r="Z17" s="70">
        <f t="shared" si="2"/>
        <v>-5.3806900289017356E-2</v>
      </c>
    </row>
    <row r="18" spans="1:26" ht="20.25" customHeight="1" x14ac:dyDescent="0.25">
      <c r="A18" s="66">
        <v>210048</v>
      </c>
      <c r="B18" s="67" t="s">
        <v>119</v>
      </c>
      <c r="C18" s="61">
        <v>12932</v>
      </c>
      <c r="D18" s="62">
        <v>0</v>
      </c>
      <c r="E18" s="62">
        <v>163</v>
      </c>
      <c r="F18" s="62">
        <v>2973</v>
      </c>
      <c r="G18" s="63">
        <v>12769</v>
      </c>
      <c r="H18" s="16">
        <v>421028</v>
      </c>
      <c r="I18" s="16">
        <v>589</v>
      </c>
      <c r="J18" s="64">
        <v>442.09</v>
      </c>
      <c r="K18" s="18">
        <v>1.3323199999999999</v>
      </c>
      <c r="L18" s="19">
        <v>1.67431</v>
      </c>
      <c r="M18" s="68">
        <v>13297</v>
      </c>
      <c r="N18" s="16">
        <v>0</v>
      </c>
      <c r="O18" s="16">
        <v>362</v>
      </c>
      <c r="P18" s="16">
        <v>3066</v>
      </c>
      <c r="Q18" s="62">
        <v>12935</v>
      </c>
      <c r="R18" s="16">
        <v>430021</v>
      </c>
      <c r="S18" s="16">
        <v>432</v>
      </c>
      <c r="T18" s="64">
        <v>447.76</v>
      </c>
      <c r="U18" s="18">
        <v>0.96479000000000004</v>
      </c>
      <c r="V18" s="19">
        <v>1.21244</v>
      </c>
      <c r="W18" s="69">
        <v>-0.27589999999999998</v>
      </c>
      <c r="X18" s="70">
        <f t="shared" si="0"/>
        <v>1.2208588957055215</v>
      </c>
      <c r="Y18" s="70">
        <f t="shared" si="1"/>
        <v>3.1281533804238038E-2</v>
      </c>
      <c r="Z18" s="70">
        <f t="shared" si="2"/>
        <v>2.1359624538035415E-2</v>
      </c>
    </row>
    <row r="19" spans="1:26" ht="20.25" customHeight="1" x14ac:dyDescent="0.25">
      <c r="A19" s="66">
        <v>210019</v>
      </c>
      <c r="B19" s="67" t="s">
        <v>97</v>
      </c>
      <c r="C19" s="61">
        <v>13294</v>
      </c>
      <c r="D19" s="62">
        <v>0</v>
      </c>
      <c r="E19" s="62">
        <v>376</v>
      </c>
      <c r="F19" s="62">
        <v>2334</v>
      </c>
      <c r="G19" s="63">
        <v>12918</v>
      </c>
      <c r="H19" s="16">
        <v>469563</v>
      </c>
      <c r="I19" s="16">
        <v>833</v>
      </c>
      <c r="J19" s="64">
        <v>709.65</v>
      </c>
      <c r="K19" s="18">
        <v>1.1738200000000001</v>
      </c>
      <c r="L19" s="19">
        <v>1.4751300000000001</v>
      </c>
      <c r="M19" s="68">
        <v>12795</v>
      </c>
      <c r="N19" s="16">
        <v>0</v>
      </c>
      <c r="O19" s="16">
        <v>345</v>
      </c>
      <c r="P19" s="16">
        <v>2338</v>
      </c>
      <c r="Q19" s="62">
        <v>12450</v>
      </c>
      <c r="R19" s="16">
        <v>451382</v>
      </c>
      <c r="S19" s="16">
        <v>570</v>
      </c>
      <c r="T19" s="64">
        <v>668.55</v>
      </c>
      <c r="U19" s="18">
        <v>0.85258999999999996</v>
      </c>
      <c r="V19" s="19">
        <v>1.0714399999999999</v>
      </c>
      <c r="W19" s="69">
        <v>-0.2737</v>
      </c>
      <c r="X19" s="70">
        <f t="shared" si="0"/>
        <v>-8.2446808510638347E-2</v>
      </c>
      <c r="Y19" s="70">
        <f t="shared" si="1"/>
        <v>1.7137960582691569E-3</v>
      </c>
      <c r="Z19" s="70">
        <f t="shared" si="2"/>
        <v>-3.871897913592004E-2</v>
      </c>
    </row>
    <row r="20" spans="1:26" ht="20.25" customHeight="1" x14ac:dyDescent="0.25">
      <c r="A20" s="66">
        <v>210011</v>
      </c>
      <c r="B20" s="67" t="s">
        <v>104</v>
      </c>
      <c r="C20" s="61">
        <v>12951</v>
      </c>
      <c r="D20" s="62">
        <v>2</v>
      </c>
      <c r="E20" s="62">
        <v>158</v>
      </c>
      <c r="F20" s="62">
        <v>2040</v>
      </c>
      <c r="G20" s="63">
        <v>12791</v>
      </c>
      <c r="H20" s="16">
        <v>464830</v>
      </c>
      <c r="I20" s="16">
        <v>554</v>
      </c>
      <c r="J20" s="64">
        <v>532.14</v>
      </c>
      <c r="K20" s="18">
        <v>1.0410699999999999</v>
      </c>
      <c r="L20" s="19">
        <v>1.3083100000000001</v>
      </c>
      <c r="M20" s="68">
        <v>12456</v>
      </c>
      <c r="N20" s="16">
        <v>0</v>
      </c>
      <c r="O20" s="16">
        <v>238</v>
      </c>
      <c r="P20" s="16">
        <v>2094</v>
      </c>
      <c r="Q20" s="62">
        <v>12218</v>
      </c>
      <c r="R20" s="16">
        <v>441693</v>
      </c>
      <c r="S20" s="16">
        <v>415</v>
      </c>
      <c r="T20" s="64">
        <v>527.14</v>
      </c>
      <c r="U20" s="18">
        <v>0.78725999999999996</v>
      </c>
      <c r="V20" s="19">
        <v>0.98934</v>
      </c>
      <c r="W20" s="69">
        <v>-0.24379999999999999</v>
      </c>
      <c r="X20" s="70">
        <f t="shared" si="0"/>
        <v>0.50632911392405067</v>
      </c>
      <c r="Y20" s="70">
        <f t="shared" si="1"/>
        <v>2.6470588235294024E-2</v>
      </c>
      <c r="Z20" s="70">
        <f t="shared" si="2"/>
        <v>-4.9775186627369128E-2</v>
      </c>
    </row>
    <row r="21" spans="1:26" ht="20.25" customHeight="1" x14ac:dyDescent="0.25">
      <c r="A21" s="66">
        <v>210038</v>
      </c>
      <c r="B21" s="67" t="s">
        <v>135</v>
      </c>
      <c r="C21" s="61">
        <v>4781</v>
      </c>
      <c r="D21" s="62">
        <v>0</v>
      </c>
      <c r="E21" s="62">
        <v>6</v>
      </c>
      <c r="F21" s="62">
        <v>848</v>
      </c>
      <c r="G21" s="63">
        <v>4775</v>
      </c>
      <c r="H21" s="16">
        <v>148627</v>
      </c>
      <c r="I21" s="16">
        <v>166</v>
      </c>
      <c r="J21" s="64">
        <v>155.07</v>
      </c>
      <c r="K21" s="18">
        <v>1.0705</v>
      </c>
      <c r="L21" s="19">
        <v>1.3452900000000001</v>
      </c>
      <c r="M21" s="68">
        <v>3731</v>
      </c>
      <c r="N21" s="16">
        <v>0</v>
      </c>
      <c r="O21" s="16">
        <v>8</v>
      </c>
      <c r="P21" s="16">
        <v>573</v>
      </c>
      <c r="Q21" s="62">
        <v>3723</v>
      </c>
      <c r="R21" s="16">
        <v>118194</v>
      </c>
      <c r="S21" s="16">
        <v>98</v>
      </c>
      <c r="T21" s="64">
        <v>120.94</v>
      </c>
      <c r="U21" s="18">
        <v>0.81033999999999995</v>
      </c>
      <c r="V21" s="19">
        <v>1.01834</v>
      </c>
      <c r="W21" s="69">
        <v>-0.24299999999999999</v>
      </c>
      <c r="X21" s="70">
        <f t="shared" si="0"/>
        <v>0.33333333333333326</v>
      </c>
      <c r="Y21" s="70">
        <f t="shared" si="1"/>
        <v>-0.3242924528301887</v>
      </c>
      <c r="Z21" s="70">
        <f t="shared" si="2"/>
        <v>-0.20476091154366305</v>
      </c>
    </row>
    <row r="22" spans="1:26" ht="20.25" customHeight="1" x14ac:dyDescent="0.25">
      <c r="A22" s="66">
        <v>210002</v>
      </c>
      <c r="B22" s="67" t="s">
        <v>124</v>
      </c>
      <c r="C22" s="61">
        <v>24040</v>
      </c>
      <c r="D22" s="62">
        <v>4</v>
      </c>
      <c r="E22" s="62">
        <v>536</v>
      </c>
      <c r="F22" s="62">
        <v>5792</v>
      </c>
      <c r="G22" s="63">
        <v>23501</v>
      </c>
      <c r="H22" s="16">
        <v>739498</v>
      </c>
      <c r="I22" s="16">
        <v>1521</v>
      </c>
      <c r="J22" s="64">
        <v>1389.72</v>
      </c>
      <c r="K22" s="18">
        <v>1.09446</v>
      </c>
      <c r="L22" s="19">
        <v>1.3754</v>
      </c>
      <c r="M22" s="68">
        <v>21188</v>
      </c>
      <c r="N22" s="16">
        <v>2</v>
      </c>
      <c r="O22" s="16">
        <v>614</v>
      </c>
      <c r="P22" s="16">
        <v>5550</v>
      </c>
      <c r="Q22" s="62">
        <v>20573</v>
      </c>
      <c r="R22" s="16">
        <v>638158</v>
      </c>
      <c r="S22" s="16">
        <v>1126</v>
      </c>
      <c r="T22" s="64">
        <v>1357.99</v>
      </c>
      <c r="U22" s="18">
        <v>0.82916999999999996</v>
      </c>
      <c r="V22" s="19">
        <v>1.042</v>
      </c>
      <c r="W22" s="69">
        <v>-0.2424</v>
      </c>
      <c r="X22" s="70">
        <f t="shared" si="0"/>
        <v>0.14552238805970141</v>
      </c>
      <c r="Y22" s="70">
        <f t="shared" si="1"/>
        <v>-4.178176795580113E-2</v>
      </c>
      <c r="Z22" s="70">
        <f t="shared" si="2"/>
        <v>-0.13703891017960834</v>
      </c>
    </row>
    <row r="23" spans="1:26" ht="20.25" customHeight="1" x14ac:dyDescent="0.25">
      <c r="A23" s="66">
        <v>210010</v>
      </c>
      <c r="B23" s="67" t="s">
        <v>95</v>
      </c>
      <c r="C23" s="61">
        <v>1665</v>
      </c>
      <c r="D23" s="62">
        <v>0</v>
      </c>
      <c r="E23" s="62">
        <v>27</v>
      </c>
      <c r="F23" s="62">
        <v>100</v>
      </c>
      <c r="G23" s="63">
        <v>1638</v>
      </c>
      <c r="H23" s="16">
        <v>33117</v>
      </c>
      <c r="I23" s="16">
        <v>45</v>
      </c>
      <c r="J23" s="64">
        <v>35.64</v>
      </c>
      <c r="K23" s="18">
        <v>1.2627200000000001</v>
      </c>
      <c r="L23" s="19">
        <v>1.58684</v>
      </c>
      <c r="M23" s="68">
        <v>1642</v>
      </c>
      <c r="N23" s="16">
        <v>0</v>
      </c>
      <c r="O23" s="16">
        <v>47</v>
      </c>
      <c r="P23" s="16">
        <v>100</v>
      </c>
      <c r="Q23" s="62">
        <v>1595</v>
      </c>
      <c r="R23" s="16">
        <v>32187</v>
      </c>
      <c r="S23" s="16">
        <v>31</v>
      </c>
      <c r="T23" s="64">
        <v>32.35</v>
      </c>
      <c r="U23" s="18">
        <v>0.95840000000000003</v>
      </c>
      <c r="V23" s="19">
        <v>1.20441</v>
      </c>
      <c r="W23" s="69">
        <v>-0.24099999999999999</v>
      </c>
      <c r="X23" s="70">
        <f t="shared" si="0"/>
        <v>0.7407407407407407</v>
      </c>
      <c r="Y23" s="70">
        <f t="shared" si="1"/>
        <v>0</v>
      </c>
      <c r="Z23" s="70">
        <f t="shared" si="2"/>
        <v>-2.8082253827339421E-2</v>
      </c>
    </row>
    <row r="24" spans="1:26" ht="20.25" customHeight="1" x14ac:dyDescent="0.25">
      <c r="A24" s="66">
        <v>210037</v>
      </c>
      <c r="B24" s="67" t="s">
        <v>98</v>
      </c>
      <c r="C24" s="61">
        <v>6021</v>
      </c>
      <c r="D24" s="62">
        <v>1</v>
      </c>
      <c r="E24" s="62">
        <v>142</v>
      </c>
      <c r="F24" s="62">
        <v>1144</v>
      </c>
      <c r="G24" s="63">
        <v>5879</v>
      </c>
      <c r="H24" s="16">
        <v>179089</v>
      </c>
      <c r="I24" s="16">
        <v>201</v>
      </c>
      <c r="J24" s="64">
        <v>198.69</v>
      </c>
      <c r="K24" s="18">
        <v>1.0116099999999999</v>
      </c>
      <c r="L24" s="19">
        <v>1.27128</v>
      </c>
      <c r="M24" s="68">
        <v>5929</v>
      </c>
      <c r="N24" s="16">
        <v>0</v>
      </c>
      <c r="O24" s="16">
        <v>194</v>
      </c>
      <c r="P24" s="16">
        <v>1152</v>
      </c>
      <c r="Q24" s="62">
        <v>5735</v>
      </c>
      <c r="R24" s="16">
        <v>176757</v>
      </c>
      <c r="S24" s="16">
        <v>156</v>
      </c>
      <c r="T24" s="64">
        <v>200.63</v>
      </c>
      <c r="U24" s="18">
        <v>0.77754999999999996</v>
      </c>
      <c r="V24" s="19">
        <v>0.97714000000000001</v>
      </c>
      <c r="W24" s="69">
        <v>-0.23139999999999999</v>
      </c>
      <c r="X24" s="70">
        <f t="shared" si="0"/>
        <v>0.36619718309859151</v>
      </c>
      <c r="Y24" s="70">
        <f t="shared" si="1"/>
        <v>6.9930069930070893E-3</v>
      </c>
      <c r="Z24" s="70">
        <f t="shared" si="2"/>
        <v>-1.3021458604381086E-2</v>
      </c>
    </row>
    <row r="25" spans="1:26" ht="20.25" customHeight="1" x14ac:dyDescent="0.25">
      <c r="A25" s="66">
        <v>210049</v>
      </c>
      <c r="B25" s="67" t="s">
        <v>121</v>
      </c>
      <c r="C25" s="61">
        <v>9373</v>
      </c>
      <c r="D25" s="62">
        <v>0</v>
      </c>
      <c r="E25" s="62">
        <v>322</v>
      </c>
      <c r="F25" s="62">
        <v>1575</v>
      </c>
      <c r="G25" s="63">
        <v>9051</v>
      </c>
      <c r="H25" s="16">
        <v>318212</v>
      </c>
      <c r="I25" s="16">
        <v>363</v>
      </c>
      <c r="J25" s="64">
        <v>370.7</v>
      </c>
      <c r="K25" s="18">
        <v>0.97924</v>
      </c>
      <c r="L25" s="19">
        <v>1.2305900000000001</v>
      </c>
      <c r="M25" s="68">
        <v>8677</v>
      </c>
      <c r="N25" s="16">
        <v>1</v>
      </c>
      <c r="O25" s="16">
        <v>394</v>
      </c>
      <c r="P25" s="16">
        <v>1525</v>
      </c>
      <c r="Q25" s="62">
        <v>8282</v>
      </c>
      <c r="R25" s="16">
        <v>296252</v>
      </c>
      <c r="S25" s="16">
        <v>247</v>
      </c>
      <c r="T25" s="64">
        <v>327.61</v>
      </c>
      <c r="U25" s="18">
        <v>0.75395000000000001</v>
      </c>
      <c r="V25" s="19">
        <v>0.94747999999999999</v>
      </c>
      <c r="W25" s="69">
        <v>-0.2301</v>
      </c>
      <c r="X25" s="70">
        <f t="shared" si="0"/>
        <v>0.22360248447204967</v>
      </c>
      <c r="Y25" s="70">
        <f t="shared" si="1"/>
        <v>-3.1746031746031744E-2</v>
      </c>
      <c r="Z25" s="70">
        <f t="shared" si="2"/>
        <v>-6.9010596709112138E-2</v>
      </c>
    </row>
    <row r="26" spans="1:26" ht="20.25" customHeight="1" x14ac:dyDescent="0.25">
      <c r="A26" s="66">
        <v>210039</v>
      </c>
      <c r="B26" s="67" t="s">
        <v>133</v>
      </c>
      <c r="C26" s="61">
        <v>4969</v>
      </c>
      <c r="D26" s="62">
        <v>0</v>
      </c>
      <c r="E26" s="62">
        <v>9</v>
      </c>
      <c r="F26" s="62">
        <v>770</v>
      </c>
      <c r="G26" s="63">
        <v>4960</v>
      </c>
      <c r="H26" s="16">
        <v>129592</v>
      </c>
      <c r="I26" s="16">
        <v>118</v>
      </c>
      <c r="J26" s="64">
        <v>138.04</v>
      </c>
      <c r="K26" s="18">
        <v>0.85482999999999998</v>
      </c>
      <c r="L26" s="19">
        <v>1.0742499999999999</v>
      </c>
      <c r="M26" s="68">
        <v>4105</v>
      </c>
      <c r="N26" s="16">
        <v>0</v>
      </c>
      <c r="O26" s="16">
        <v>53</v>
      </c>
      <c r="P26" s="16">
        <v>732</v>
      </c>
      <c r="Q26" s="62">
        <v>4052</v>
      </c>
      <c r="R26" s="16">
        <v>103225</v>
      </c>
      <c r="S26" s="16">
        <v>80</v>
      </c>
      <c r="T26" s="64">
        <v>120.72</v>
      </c>
      <c r="U26" s="18">
        <v>0.66269999999999996</v>
      </c>
      <c r="V26" s="19">
        <v>0.83281000000000005</v>
      </c>
      <c r="W26" s="69">
        <v>-0.2248</v>
      </c>
      <c r="X26" s="70">
        <f t="shared" si="0"/>
        <v>4.8888888888888893</v>
      </c>
      <c r="Y26" s="70">
        <f t="shared" si="1"/>
        <v>-4.9350649350649367E-2</v>
      </c>
      <c r="Z26" s="70">
        <f t="shared" si="2"/>
        <v>-0.20346163343416257</v>
      </c>
    </row>
    <row r="27" spans="1:26" ht="20.25" customHeight="1" x14ac:dyDescent="0.25">
      <c r="A27" s="66">
        <v>210043</v>
      </c>
      <c r="B27" s="67" t="s">
        <v>130</v>
      </c>
      <c r="C27" s="61">
        <v>13107</v>
      </c>
      <c r="D27" s="62">
        <v>2</v>
      </c>
      <c r="E27" s="62">
        <v>389</v>
      </c>
      <c r="F27" s="62">
        <v>1575</v>
      </c>
      <c r="G27" s="63">
        <v>12718</v>
      </c>
      <c r="H27" s="16">
        <v>499197</v>
      </c>
      <c r="I27" s="16">
        <v>549</v>
      </c>
      <c r="J27" s="64">
        <v>575.84</v>
      </c>
      <c r="K27" s="18">
        <v>0.95340000000000003</v>
      </c>
      <c r="L27" s="19">
        <v>1.1981200000000001</v>
      </c>
      <c r="M27" s="68">
        <v>12542</v>
      </c>
      <c r="N27" s="16">
        <v>0</v>
      </c>
      <c r="O27" s="16">
        <v>489</v>
      </c>
      <c r="P27" s="16">
        <v>1541</v>
      </c>
      <c r="Q27" s="62">
        <v>12053</v>
      </c>
      <c r="R27" s="16">
        <v>472735</v>
      </c>
      <c r="S27" s="16">
        <v>417</v>
      </c>
      <c r="T27" s="64">
        <v>561.41999999999996</v>
      </c>
      <c r="U27" s="18">
        <v>0.74275999999999998</v>
      </c>
      <c r="V27" s="19">
        <v>0.93342000000000003</v>
      </c>
      <c r="W27" s="69">
        <v>-0.22090000000000001</v>
      </c>
      <c r="X27" s="70">
        <f t="shared" si="0"/>
        <v>0.25706940874035999</v>
      </c>
      <c r="Y27" s="70">
        <f t="shared" si="1"/>
        <v>-2.1587301587301599E-2</v>
      </c>
      <c r="Z27" s="70">
        <f t="shared" si="2"/>
        <v>-5.3009132667063308E-2</v>
      </c>
    </row>
    <row r="28" spans="1:26" ht="20.25" customHeight="1" x14ac:dyDescent="0.25">
      <c r="A28" s="66">
        <v>210051</v>
      </c>
      <c r="B28" s="67" t="s">
        <v>123</v>
      </c>
      <c r="C28" s="61">
        <v>7192</v>
      </c>
      <c r="D28" s="62">
        <v>2</v>
      </c>
      <c r="E28" s="62">
        <v>117</v>
      </c>
      <c r="F28" s="62">
        <v>821</v>
      </c>
      <c r="G28" s="63">
        <v>7073</v>
      </c>
      <c r="H28" s="16">
        <v>260537</v>
      </c>
      <c r="I28" s="16">
        <v>315</v>
      </c>
      <c r="J28" s="64">
        <v>267.33999999999997</v>
      </c>
      <c r="K28" s="18">
        <v>1.1782699999999999</v>
      </c>
      <c r="L28" s="19">
        <v>1.48071</v>
      </c>
      <c r="M28" s="68">
        <v>5981</v>
      </c>
      <c r="N28" s="16">
        <v>3</v>
      </c>
      <c r="O28" s="16">
        <v>167</v>
      </c>
      <c r="P28" s="16">
        <v>741</v>
      </c>
      <c r="Q28" s="62">
        <v>5811</v>
      </c>
      <c r="R28" s="16">
        <v>213196</v>
      </c>
      <c r="S28" s="16">
        <v>232</v>
      </c>
      <c r="T28" s="64">
        <v>247.73</v>
      </c>
      <c r="U28" s="18">
        <v>0.93650999999999995</v>
      </c>
      <c r="V28" s="19">
        <v>1.1769099999999999</v>
      </c>
      <c r="W28" s="69">
        <v>-0.20519999999999999</v>
      </c>
      <c r="X28" s="70">
        <f t="shared" si="0"/>
        <v>0.42735042735042739</v>
      </c>
      <c r="Y28" s="70">
        <f t="shared" si="1"/>
        <v>-9.7442143727161978E-2</v>
      </c>
      <c r="Z28" s="70">
        <f t="shared" si="2"/>
        <v>-0.18170547753294153</v>
      </c>
    </row>
    <row r="29" spans="1:26" ht="20.25" customHeight="1" x14ac:dyDescent="0.25">
      <c r="A29" s="66">
        <v>210028</v>
      </c>
      <c r="B29" s="67" t="s">
        <v>108</v>
      </c>
      <c r="C29" s="61">
        <v>5778</v>
      </c>
      <c r="D29" s="62">
        <v>0</v>
      </c>
      <c r="E29" s="62">
        <v>48</v>
      </c>
      <c r="F29" s="62">
        <v>1102</v>
      </c>
      <c r="G29" s="63">
        <v>5730</v>
      </c>
      <c r="H29" s="16">
        <v>153834</v>
      </c>
      <c r="I29" s="16">
        <v>130</v>
      </c>
      <c r="J29" s="64">
        <v>167.19</v>
      </c>
      <c r="K29" s="18">
        <v>0.77756000000000003</v>
      </c>
      <c r="L29" s="19">
        <v>0.97714999999999996</v>
      </c>
      <c r="M29" s="68">
        <v>5266</v>
      </c>
      <c r="N29" s="16">
        <v>0</v>
      </c>
      <c r="O29" s="16">
        <v>67</v>
      </c>
      <c r="P29" s="16">
        <v>1096</v>
      </c>
      <c r="Q29" s="62">
        <v>5199</v>
      </c>
      <c r="R29" s="16">
        <v>138435</v>
      </c>
      <c r="S29" s="16">
        <v>108</v>
      </c>
      <c r="T29" s="64">
        <v>174.1</v>
      </c>
      <c r="U29" s="18">
        <v>0.62034</v>
      </c>
      <c r="V29" s="19">
        <v>0.77956999999999999</v>
      </c>
      <c r="W29" s="69">
        <v>-0.20219999999999999</v>
      </c>
      <c r="X29" s="70">
        <f t="shared" si="0"/>
        <v>0.39583333333333326</v>
      </c>
      <c r="Y29" s="70">
        <f t="shared" si="1"/>
        <v>-5.4446460980036582E-3</v>
      </c>
      <c r="Z29" s="70">
        <f t="shared" si="2"/>
        <v>-0.10010140801123291</v>
      </c>
    </row>
    <row r="30" spans="1:26" ht="20.25" customHeight="1" x14ac:dyDescent="0.25">
      <c r="A30" s="66">
        <v>210024</v>
      </c>
      <c r="B30" s="67" t="s">
        <v>122</v>
      </c>
      <c r="C30" s="61">
        <v>9148</v>
      </c>
      <c r="D30" s="62">
        <v>2</v>
      </c>
      <c r="E30" s="62">
        <v>234</v>
      </c>
      <c r="F30" s="62">
        <v>689</v>
      </c>
      <c r="G30" s="63">
        <v>8913</v>
      </c>
      <c r="H30" s="16">
        <v>380177</v>
      </c>
      <c r="I30" s="16">
        <v>653</v>
      </c>
      <c r="J30" s="64">
        <v>650.24</v>
      </c>
      <c r="K30" s="18">
        <v>1.0042500000000001</v>
      </c>
      <c r="L30" s="19">
        <v>1.26203</v>
      </c>
      <c r="M30" s="68">
        <v>8447</v>
      </c>
      <c r="N30" s="16">
        <v>1</v>
      </c>
      <c r="O30" s="16">
        <v>156</v>
      </c>
      <c r="P30" s="16">
        <v>575</v>
      </c>
      <c r="Q30" s="62">
        <v>8290</v>
      </c>
      <c r="R30" s="16">
        <v>354788</v>
      </c>
      <c r="S30" s="16">
        <v>501</v>
      </c>
      <c r="T30" s="64">
        <v>623.9</v>
      </c>
      <c r="U30" s="18">
        <v>0.80301999999999996</v>
      </c>
      <c r="V30" s="19">
        <v>1.0091399999999999</v>
      </c>
      <c r="W30" s="69">
        <v>-0.20039999999999999</v>
      </c>
      <c r="X30" s="70">
        <f t="shared" si="0"/>
        <v>-0.33333333333333337</v>
      </c>
      <c r="Y30" s="70">
        <f t="shared" si="1"/>
        <v>-0.16545718432510881</v>
      </c>
      <c r="Z30" s="70">
        <f t="shared" si="2"/>
        <v>-6.6782051518108676E-2</v>
      </c>
    </row>
    <row r="31" spans="1:26" ht="20.25" customHeight="1" x14ac:dyDescent="0.25">
      <c r="A31" s="66">
        <v>210044</v>
      </c>
      <c r="B31" s="67" t="s">
        <v>102</v>
      </c>
      <c r="C31" s="61">
        <v>13762</v>
      </c>
      <c r="D31" s="62">
        <v>2</v>
      </c>
      <c r="E31" s="62">
        <v>189</v>
      </c>
      <c r="F31" s="62">
        <v>3251</v>
      </c>
      <c r="G31" s="63">
        <v>13571</v>
      </c>
      <c r="H31" s="16">
        <v>474779</v>
      </c>
      <c r="I31" s="16">
        <v>673</v>
      </c>
      <c r="J31" s="64">
        <v>592.47</v>
      </c>
      <c r="K31" s="18">
        <v>1.13592</v>
      </c>
      <c r="L31" s="19">
        <v>1.4275</v>
      </c>
      <c r="M31" s="68">
        <v>13673</v>
      </c>
      <c r="N31" s="16">
        <v>0</v>
      </c>
      <c r="O31" s="16">
        <v>174</v>
      </c>
      <c r="P31" s="16">
        <v>3207</v>
      </c>
      <c r="Q31" s="62">
        <v>13499</v>
      </c>
      <c r="R31" s="16">
        <v>472935</v>
      </c>
      <c r="S31" s="16">
        <v>513</v>
      </c>
      <c r="T31" s="64">
        <v>556.83000000000004</v>
      </c>
      <c r="U31" s="18">
        <v>0.92127999999999999</v>
      </c>
      <c r="V31" s="19">
        <v>1.1577599999999999</v>
      </c>
      <c r="W31" s="69">
        <v>-0.189</v>
      </c>
      <c r="X31" s="70">
        <f t="shared" si="0"/>
        <v>-7.9365079365079416E-2</v>
      </c>
      <c r="Y31" s="70">
        <f t="shared" si="1"/>
        <v>-1.3534297139341733E-2</v>
      </c>
      <c r="Z31" s="70">
        <f t="shared" si="2"/>
        <v>-3.883912304461612E-3</v>
      </c>
    </row>
    <row r="32" spans="1:26" ht="20.25" customHeight="1" x14ac:dyDescent="0.25">
      <c r="A32" s="66">
        <v>210018</v>
      </c>
      <c r="B32" s="67" t="s">
        <v>120</v>
      </c>
      <c r="C32" s="61">
        <v>6079</v>
      </c>
      <c r="D32" s="62">
        <v>0</v>
      </c>
      <c r="E32" s="62">
        <v>175</v>
      </c>
      <c r="F32" s="62">
        <v>905</v>
      </c>
      <c r="G32" s="63">
        <v>5904</v>
      </c>
      <c r="H32" s="16">
        <v>188206</v>
      </c>
      <c r="I32" s="16">
        <v>225</v>
      </c>
      <c r="J32" s="64">
        <v>189.72</v>
      </c>
      <c r="K32" s="18">
        <v>1.1859500000000001</v>
      </c>
      <c r="L32" s="19">
        <v>1.4903599999999999</v>
      </c>
      <c r="M32" s="68">
        <v>6062</v>
      </c>
      <c r="N32" s="16">
        <v>0</v>
      </c>
      <c r="O32" s="16">
        <v>222</v>
      </c>
      <c r="P32" s="16">
        <v>958</v>
      </c>
      <c r="Q32" s="62">
        <v>5840</v>
      </c>
      <c r="R32" s="16">
        <v>183037</v>
      </c>
      <c r="S32" s="16">
        <v>188</v>
      </c>
      <c r="T32" s="64">
        <v>194.54</v>
      </c>
      <c r="U32" s="18">
        <v>0.96640000000000004</v>
      </c>
      <c r="V32" s="19">
        <v>1.2144600000000001</v>
      </c>
      <c r="W32" s="69">
        <v>-0.18509999999999999</v>
      </c>
      <c r="X32" s="70">
        <f t="shared" si="0"/>
        <v>0.26857142857142846</v>
      </c>
      <c r="Y32" s="70">
        <f t="shared" si="1"/>
        <v>5.8563535911602127E-2</v>
      </c>
      <c r="Z32" s="70">
        <f t="shared" si="2"/>
        <v>-2.7464586676301472E-2</v>
      </c>
    </row>
    <row r="33" spans="1:26" ht="20.25" customHeight="1" x14ac:dyDescent="0.25">
      <c r="A33" s="66">
        <v>210008</v>
      </c>
      <c r="B33" s="67" t="s">
        <v>131</v>
      </c>
      <c r="C33" s="61">
        <v>13069</v>
      </c>
      <c r="D33" s="62">
        <v>0</v>
      </c>
      <c r="E33" s="62">
        <v>28</v>
      </c>
      <c r="F33" s="62">
        <v>2781</v>
      </c>
      <c r="G33" s="63">
        <v>13041</v>
      </c>
      <c r="H33" s="16">
        <v>469798</v>
      </c>
      <c r="I33" s="16">
        <v>510</v>
      </c>
      <c r="J33" s="64">
        <v>533.65</v>
      </c>
      <c r="K33" s="18">
        <v>0.95569000000000004</v>
      </c>
      <c r="L33" s="19">
        <v>1.2010000000000001</v>
      </c>
      <c r="M33" s="68">
        <v>11338</v>
      </c>
      <c r="N33" s="16">
        <v>1</v>
      </c>
      <c r="O33" s="16">
        <v>83</v>
      </c>
      <c r="P33" s="16">
        <v>2443</v>
      </c>
      <c r="Q33" s="62">
        <v>11254</v>
      </c>
      <c r="R33" s="16">
        <v>404497</v>
      </c>
      <c r="S33" s="16">
        <v>377</v>
      </c>
      <c r="T33" s="64">
        <v>479.58</v>
      </c>
      <c r="U33" s="18">
        <v>0.78610999999999998</v>
      </c>
      <c r="V33" s="19">
        <v>0.98789000000000005</v>
      </c>
      <c r="W33" s="69">
        <v>-0.1774</v>
      </c>
      <c r="X33" s="70">
        <f t="shared" si="0"/>
        <v>1.9642857142857144</v>
      </c>
      <c r="Y33" s="70">
        <f t="shared" si="1"/>
        <v>-0.12153901474289819</v>
      </c>
      <c r="Z33" s="70">
        <f t="shared" si="2"/>
        <v>-0.13899803745439532</v>
      </c>
    </row>
    <row r="34" spans="1:26" ht="20.25" customHeight="1" x14ac:dyDescent="0.25">
      <c r="A34" s="66">
        <v>210004</v>
      </c>
      <c r="B34" s="67" t="s">
        <v>129</v>
      </c>
      <c r="C34" s="61">
        <v>23970</v>
      </c>
      <c r="D34" s="62">
        <v>1</v>
      </c>
      <c r="E34" s="62">
        <v>475</v>
      </c>
      <c r="F34" s="62">
        <v>6747</v>
      </c>
      <c r="G34" s="63">
        <v>23494</v>
      </c>
      <c r="H34" s="16">
        <v>768363</v>
      </c>
      <c r="I34" s="16">
        <v>954</v>
      </c>
      <c r="J34" s="64">
        <v>878.26</v>
      </c>
      <c r="K34" s="18">
        <v>1.0862400000000001</v>
      </c>
      <c r="L34" s="19">
        <v>1.36507</v>
      </c>
      <c r="M34" s="68">
        <v>24623</v>
      </c>
      <c r="N34" s="16">
        <v>3</v>
      </c>
      <c r="O34" s="16">
        <v>632</v>
      </c>
      <c r="P34" s="16">
        <v>6992</v>
      </c>
      <c r="Q34" s="62">
        <v>23989</v>
      </c>
      <c r="R34" s="16">
        <v>795173</v>
      </c>
      <c r="S34" s="16">
        <v>832</v>
      </c>
      <c r="T34" s="64">
        <v>903.49</v>
      </c>
      <c r="U34" s="18">
        <v>0.92088000000000003</v>
      </c>
      <c r="V34" s="19">
        <v>1.1572499999999999</v>
      </c>
      <c r="W34" s="69">
        <v>-0.1522</v>
      </c>
      <c r="X34" s="70">
        <f t="shared" si="0"/>
        <v>0.33052631578947378</v>
      </c>
      <c r="Y34" s="70">
        <f t="shared" si="1"/>
        <v>3.631243515636573E-2</v>
      </c>
      <c r="Z34" s="70">
        <f t="shared" si="2"/>
        <v>3.4892362073655203E-2</v>
      </c>
    </row>
    <row r="35" spans="1:26" ht="20.25" customHeight="1" x14ac:dyDescent="0.25">
      <c r="A35" s="66">
        <v>210022</v>
      </c>
      <c r="B35" s="67" t="s">
        <v>134</v>
      </c>
      <c r="C35" s="61">
        <v>8909</v>
      </c>
      <c r="D35" s="62">
        <v>1</v>
      </c>
      <c r="E35" s="62">
        <v>118</v>
      </c>
      <c r="F35" s="62">
        <v>1019</v>
      </c>
      <c r="G35" s="63">
        <v>8790</v>
      </c>
      <c r="H35" s="16">
        <v>347387</v>
      </c>
      <c r="I35" s="16">
        <v>569</v>
      </c>
      <c r="J35" s="64">
        <v>455.18</v>
      </c>
      <c r="K35" s="18">
        <v>1.2500599999999999</v>
      </c>
      <c r="L35" s="19">
        <v>1.57094</v>
      </c>
      <c r="M35" s="68">
        <v>8957</v>
      </c>
      <c r="N35" s="16">
        <v>5</v>
      </c>
      <c r="O35" s="16">
        <v>277</v>
      </c>
      <c r="P35" s="16">
        <v>1073</v>
      </c>
      <c r="Q35" s="62">
        <v>8676</v>
      </c>
      <c r="R35" s="16">
        <v>341223</v>
      </c>
      <c r="S35" s="16">
        <v>493</v>
      </c>
      <c r="T35" s="64">
        <v>464.06</v>
      </c>
      <c r="U35" s="18">
        <v>1.06236</v>
      </c>
      <c r="V35" s="19">
        <v>1.3350599999999999</v>
      </c>
      <c r="W35" s="69">
        <v>-0.1502</v>
      </c>
      <c r="X35" s="70">
        <f t="shared" si="0"/>
        <v>1.347457627118644</v>
      </c>
      <c r="Y35" s="70">
        <f t="shared" si="1"/>
        <v>5.2993130520117671E-2</v>
      </c>
      <c r="Z35" s="70">
        <f t="shared" si="2"/>
        <v>-1.7743899455074597E-2</v>
      </c>
    </row>
    <row r="36" spans="1:26" ht="20.25" customHeight="1" x14ac:dyDescent="0.25">
      <c r="A36" s="66">
        <v>210003</v>
      </c>
      <c r="B36" s="67" t="s">
        <v>114</v>
      </c>
      <c r="C36" s="61">
        <v>8211</v>
      </c>
      <c r="D36" s="62">
        <v>1</v>
      </c>
      <c r="E36" s="62">
        <v>40</v>
      </c>
      <c r="F36" s="62">
        <v>2125</v>
      </c>
      <c r="G36" s="63">
        <v>8170</v>
      </c>
      <c r="H36" s="16">
        <v>256692</v>
      </c>
      <c r="I36" s="16">
        <v>244</v>
      </c>
      <c r="J36" s="64">
        <v>280.85000000000002</v>
      </c>
      <c r="K36" s="18">
        <v>0.86878</v>
      </c>
      <c r="L36" s="19">
        <v>1.09179</v>
      </c>
      <c r="M36" s="68">
        <v>9121</v>
      </c>
      <c r="N36" s="16">
        <v>0</v>
      </c>
      <c r="O36" s="16">
        <v>67</v>
      </c>
      <c r="P36" s="16">
        <v>2228</v>
      </c>
      <c r="Q36" s="62">
        <v>9054</v>
      </c>
      <c r="R36" s="16">
        <v>289481</v>
      </c>
      <c r="S36" s="16">
        <v>231</v>
      </c>
      <c r="T36" s="64">
        <v>299.93</v>
      </c>
      <c r="U36" s="18">
        <v>0.77017999999999998</v>
      </c>
      <c r="V36" s="19">
        <v>0.96787999999999996</v>
      </c>
      <c r="W36" s="69">
        <v>-0.1135</v>
      </c>
      <c r="X36" s="70">
        <f t="shared" si="0"/>
        <v>0.67500000000000004</v>
      </c>
      <c r="Y36" s="70">
        <f t="shared" si="1"/>
        <v>4.8470588235294043E-2</v>
      </c>
      <c r="Z36" s="70">
        <f t="shared" si="2"/>
        <v>0.12773674286693781</v>
      </c>
    </row>
    <row r="37" spans="1:26" ht="20.25" customHeight="1" x14ac:dyDescent="0.25">
      <c r="A37" s="66">
        <v>210023</v>
      </c>
      <c r="B37" s="67" t="s">
        <v>127</v>
      </c>
      <c r="C37" s="61">
        <v>21854</v>
      </c>
      <c r="D37" s="62">
        <v>0</v>
      </c>
      <c r="E37" s="62">
        <v>669</v>
      </c>
      <c r="F37" s="62">
        <v>4453</v>
      </c>
      <c r="G37" s="63">
        <v>21185</v>
      </c>
      <c r="H37" s="16">
        <v>781207</v>
      </c>
      <c r="I37" s="16">
        <v>752</v>
      </c>
      <c r="J37" s="64">
        <v>832.23</v>
      </c>
      <c r="K37" s="18">
        <v>0.90359999999999996</v>
      </c>
      <c r="L37" s="19">
        <v>1.1355500000000001</v>
      </c>
      <c r="M37" s="68">
        <v>20808</v>
      </c>
      <c r="N37" s="16">
        <v>0</v>
      </c>
      <c r="O37" s="16">
        <v>753</v>
      </c>
      <c r="P37" s="16">
        <v>4647</v>
      </c>
      <c r="Q37" s="62">
        <v>20055</v>
      </c>
      <c r="R37" s="16">
        <v>729060</v>
      </c>
      <c r="S37" s="16">
        <v>650</v>
      </c>
      <c r="T37" s="64">
        <v>811.43</v>
      </c>
      <c r="U37" s="18">
        <v>0.80105999999999999</v>
      </c>
      <c r="V37" s="19">
        <v>1.00668</v>
      </c>
      <c r="W37" s="69">
        <v>-0.1135</v>
      </c>
      <c r="X37" s="70">
        <f t="shared" si="0"/>
        <v>0.12556053811659185</v>
      </c>
      <c r="Y37" s="70">
        <f t="shared" si="1"/>
        <v>4.3566135189759603E-2</v>
      </c>
      <c r="Z37" s="70">
        <f t="shared" si="2"/>
        <v>-6.6751834020944534E-2</v>
      </c>
    </row>
    <row r="38" spans="1:26" ht="20.25" customHeight="1" x14ac:dyDescent="0.25">
      <c r="A38" s="66">
        <v>210015</v>
      </c>
      <c r="B38" s="67" t="s">
        <v>112</v>
      </c>
      <c r="C38" s="61">
        <v>16414</v>
      </c>
      <c r="D38" s="62">
        <v>0</v>
      </c>
      <c r="E38" s="62">
        <v>327</v>
      </c>
      <c r="F38" s="62">
        <v>2566</v>
      </c>
      <c r="G38" s="63">
        <v>16087</v>
      </c>
      <c r="H38" s="16">
        <v>591061</v>
      </c>
      <c r="I38" s="16">
        <v>589</v>
      </c>
      <c r="J38" s="64">
        <v>670.21</v>
      </c>
      <c r="K38" s="18">
        <v>0.87883</v>
      </c>
      <c r="L38" s="19">
        <v>1.10442</v>
      </c>
      <c r="M38" s="68">
        <v>16765</v>
      </c>
      <c r="N38" s="16">
        <v>1</v>
      </c>
      <c r="O38" s="16">
        <v>372</v>
      </c>
      <c r="P38" s="16">
        <v>2853</v>
      </c>
      <c r="Q38" s="62">
        <v>16392</v>
      </c>
      <c r="R38" s="16">
        <v>591017</v>
      </c>
      <c r="S38" s="16">
        <v>546</v>
      </c>
      <c r="T38" s="64">
        <v>669.31</v>
      </c>
      <c r="U38" s="18">
        <v>0.81577</v>
      </c>
      <c r="V38" s="19">
        <v>1.0251699999999999</v>
      </c>
      <c r="W38" s="69">
        <v>-7.1800000000000003E-2</v>
      </c>
      <c r="X38" s="70">
        <f t="shared" si="0"/>
        <v>0.13761467889908263</v>
      </c>
      <c r="Y38" s="70">
        <f t="shared" si="1"/>
        <v>0.11184723304754485</v>
      </c>
      <c r="Z38" s="70">
        <f t="shared" si="2"/>
        <v>-7.4442401038155026E-5</v>
      </c>
    </row>
    <row r="39" spans="1:26" ht="20.25" customHeight="1" x14ac:dyDescent="0.25">
      <c r="A39" s="66">
        <v>210062</v>
      </c>
      <c r="B39" s="67" t="s">
        <v>94</v>
      </c>
      <c r="C39" s="61">
        <v>10251</v>
      </c>
      <c r="D39" s="62">
        <v>0</v>
      </c>
      <c r="E39" s="62">
        <v>135</v>
      </c>
      <c r="F39" s="62">
        <v>1792</v>
      </c>
      <c r="G39" s="63">
        <v>10116</v>
      </c>
      <c r="H39" s="16">
        <v>357329</v>
      </c>
      <c r="I39" s="16">
        <v>458</v>
      </c>
      <c r="J39" s="64">
        <v>373.26</v>
      </c>
      <c r="K39" s="18">
        <v>1.22702</v>
      </c>
      <c r="L39" s="19">
        <v>1.5419799999999999</v>
      </c>
      <c r="M39" s="68">
        <v>9642</v>
      </c>
      <c r="N39" s="16">
        <v>0</v>
      </c>
      <c r="O39" s="16">
        <v>179</v>
      </c>
      <c r="P39" s="16">
        <v>1702</v>
      </c>
      <c r="Q39" s="62">
        <v>9463</v>
      </c>
      <c r="R39" s="16">
        <v>335402</v>
      </c>
      <c r="S39" s="16">
        <v>397</v>
      </c>
      <c r="T39" s="64">
        <v>340.99</v>
      </c>
      <c r="U39" s="18">
        <v>1.1642699999999999</v>
      </c>
      <c r="V39" s="19">
        <v>1.46312</v>
      </c>
      <c r="W39" s="69">
        <v>-5.11E-2</v>
      </c>
      <c r="X39" s="70">
        <f t="shared" si="0"/>
        <v>0.32592592592592595</v>
      </c>
      <c r="Y39" s="70">
        <f t="shared" si="1"/>
        <v>-5.0223214285714302E-2</v>
      </c>
      <c r="Z39" s="70">
        <f t="shared" si="2"/>
        <v>-6.1363617282672256E-2</v>
      </c>
    </row>
    <row r="40" spans="1:26" ht="20.25" customHeight="1" x14ac:dyDescent="0.25">
      <c r="A40" s="66">
        <v>210005</v>
      </c>
      <c r="B40" s="67" t="s">
        <v>113</v>
      </c>
      <c r="C40" s="61">
        <v>13217</v>
      </c>
      <c r="D40" s="62">
        <v>1</v>
      </c>
      <c r="E40" s="62">
        <v>405</v>
      </c>
      <c r="F40" s="62">
        <v>2343</v>
      </c>
      <c r="G40" s="63">
        <v>12811</v>
      </c>
      <c r="H40" s="16">
        <v>459927</v>
      </c>
      <c r="I40" s="16">
        <v>407</v>
      </c>
      <c r="J40" s="64">
        <v>491.22</v>
      </c>
      <c r="K40" s="18">
        <v>0.82855000000000001</v>
      </c>
      <c r="L40" s="19">
        <v>1.04122</v>
      </c>
      <c r="M40" s="68">
        <v>12210</v>
      </c>
      <c r="N40" s="16">
        <v>0</v>
      </c>
      <c r="O40" s="16">
        <v>489</v>
      </c>
      <c r="P40" s="16">
        <v>2461</v>
      </c>
      <c r="Q40" s="62">
        <v>11721</v>
      </c>
      <c r="R40" s="16">
        <v>413820</v>
      </c>
      <c r="S40" s="16">
        <v>386</v>
      </c>
      <c r="T40" s="64">
        <v>480.13</v>
      </c>
      <c r="U40" s="18">
        <v>0.80395000000000005</v>
      </c>
      <c r="V40" s="19">
        <v>1.0103200000000001</v>
      </c>
      <c r="W40" s="69">
        <v>-2.9700000000000001E-2</v>
      </c>
      <c r="X40" s="70">
        <f t="shared" si="0"/>
        <v>0.20740740740740748</v>
      </c>
      <c r="Y40" s="70">
        <f t="shared" si="1"/>
        <v>5.0362782757148894E-2</v>
      </c>
      <c r="Z40" s="70">
        <f t="shared" si="2"/>
        <v>-0.10024851769954801</v>
      </c>
    </row>
    <row r="41" spans="1:26" ht="20.25" customHeight="1" x14ac:dyDescent="0.25">
      <c r="A41" s="66">
        <v>210055</v>
      </c>
      <c r="B41" s="67" t="s">
        <v>139</v>
      </c>
      <c r="C41" s="61">
        <v>4568</v>
      </c>
      <c r="D41" s="62">
        <v>0</v>
      </c>
      <c r="E41" s="62">
        <v>15</v>
      </c>
      <c r="F41" s="62">
        <v>828</v>
      </c>
      <c r="G41" s="63">
        <v>4553</v>
      </c>
      <c r="H41" s="16">
        <v>126497</v>
      </c>
      <c r="I41" s="16">
        <v>137</v>
      </c>
      <c r="J41" s="64">
        <v>143.07</v>
      </c>
      <c r="K41" s="18">
        <v>0.95755000000000001</v>
      </c>
      <c r="L41" s="19">
        <v>1.2033400000000001</v>
      </c>
      <c r="M41" s="68">
        <v>3773</v>
      </c>
      <c r="N41" s="16">
        <v>0</v>
      </c>
      <c r="O41" s="16">
        <v>49</v>
      </c>
      <c r="P41" s="16">
        <v>723</v>
      </c>
      <c r="Q41" s="62">
        <v>3724</v>
      </c>
      <c r="R41" s="16">
        <v>101366</v>
      </c>
      <c r="S41" s="16">
        <v>117</v>
      </c>
      <c r="T41" s="64">
        <v>119.41</v>
      </c>
      <c r="U41" s="18">
        <v>0.97984000000000004</v>
      </c>
      <c r="V41" s="19">
        <v>1.23136</v>
      </c>
      <c r="W41" s="69">
        <v>2.3290000000000002E-2</v>
      </c>
      <c r="X41" s="70">
        <f t="shared" si="0"/>
        <v>2.2666666666666666</v>
      </c>
      <c r="Y41" s="70">
        <f t="shared" si="1"/>
        <v>-0.12681159420289856</v>
      </c>
      <c r="Z41" s="70">
        <f t="shared" si="2"/>
        <v>-0.19866874313224825</v>
      </c>
    </row>
    <row r="42" spans="1:26" ht="20.25" customHeight="1" x14ac:dyDescent="0.25">
      <c r="A42" s="66">
        <v>210057</v>
      </c>
      <c r="B42" s="67" t="s">
        <v>116</v>
      </c>
      <c r="C42" s="61">
        <v>16946</v>
      </c>
      <c r="D42" s="62">
        <v>0</v>
      </c>
      <c r="E42" s="62">
        <v>110</v>
      </c>
      <c r="F42" s="62">
        <v>4017</v>
      </c>
      <c r="G42" s="63">
        <v>16836</v>
      </c>
      <c r="H42" s="16">
        <v>550866</v>
      </c>
      <c r="I42" s="16">
        <v>435</v>
      </c>
      <c r="J42" s="64">
        <v>601.27</v>
      </c>
      <c r="K42" s="18">
        <v>0.72345999999999999</v>
      </c>
      <c r="L42" s="19">
        <v>0.90917000000000003</v>
      </c>
      <c r="M42" s="68">
        <v>16574</v>
      </c>
      <c r="N42" s="16">
        <v>0</v>
      </c>
      <c r="O42" s="16">
        <v>333</v>
      </c>
      <c r="P42" s="16">
        <v>4109</v>
      </c>
      <c r="Q42" s="62">
        <v>16241</v>
      </c>
      <c r="R42" s="16">
        <v>521335</v>
      </c>
      <c r="S42" s="16">
        <v>455</v>
      </c>
      <c r="T42" s="64">
        <v>594.28</v>
      </c>
      <c r="U42" s="18">
        <v>0.76563000000000003</v>
      </c>
      <c r="V42" s="19">
        <v>0.96214999999999995</v>
      </c>
      <c r="W42" s="69">
        <v>5.8279999999999998E-2</v>
      </c>
      <c r="X42" s="70">
        <f t="shared" si="0"/>
        <v>2.0272727272727273</v>
      </c>
      <c r="Y42" s="70">
        <f t="shared" si="1"/>
        <v>2.2902663679362778E-2</v>
      </c>
      <c r="Z42" s="70">
        <f t="shared" si="2"/>
        <v>-5.360831853844672E-2</v>
      </c>
    </row>
    <row r="43" spans="1:26" ht="20.25" customHeight="1" x14ac:dyDescent="0.25">
      <c r="A43" s="66">
        <v>210056</v>
      </c>
      <c r="B43" s="67" t="s">
        <v>118</v>
      </c>
      <c r="C43" s="61">
        <v>8579</v>
      </c>
      <c r="D43" s="62">
        <v>1</v>
      </c>
      <c r="E43" s="62">
        <v>307</v>
      </c>
      <c r="F43" s="62">
        <v>920</v>
      </c>
      <c r="G43" s="63">
        <v>8272</v>
      </c>
      <c r="H43" s="16">
        <v>319284</v>
      </c>
      <c r="I43" s="16">
        <v>284</v>
      </c>
      <c r="J43" s="64">
        <v>398.17</v>
      </c>
      <c r="K43" s="18">
        <v>0.71326000000000001</v>
      </c>
      <c r="L43" s="19">
        <v>0.89634999999999998</v>
      </c>
      <c r="M43" s="68">
        <v>7400</v>
      </c>
      <c r="N43" s="16">
        <v>1</v>
      </c>
      <c r="O43" s="16">
        <v>307</v>
      </c>
      <c r="P43" s="16">
        <v>797</v>
      </c>
      <c r="Q43" s="62">
        <v>7092</v>
      </c>
      <c r="R43" s="16">
        <v>272395</v>
      </c>
      <c r="S43" s="16">
        <v>279</v>
      </c>
      <c r="T43" s="64">
        <v>361.98</v>
      </c>
      <c r="U43" s="18">
        <v>0.77076</v>
      </c>
      <c r="V43" s="19">
        <v>0.96860000000000002</v>
      </c>
      <c r="W43" s="69">
        <v>8.0610000000000001E-2</v>
      </c>
      <c r="X43" s="70">
        <f t="shared" si="0"/>
        <v>0</v>
      </c>
      <c r="Y43" s="70">
        <f t="shared" si="1"/>
        <v>-0.13369565217391299</v>
      </c>
      <c r="Z43" s="70">
        <f t="shared" si="2"/>
        <v>-0.14685671690407287</v>
      </c>
    </row>
    <row r="44" spans="1:26" ht="20.25" customHeight="1" x14ac:dyDescent="0.25">
      <c r="A44" s="66">
        <v>210033</v>
      </c>
      <c r="B44" s="67" t="s">
        <v>117</v>
      </c>
      <c r="C44" s="61">
        <v>8311</v>
      </c>
      <c r="D44" s="62">
        <v>0</v>
      </c>
      <c r="E44" s="62">
        <v>135</v>
      </c>
      <c r="F44" s="62">
        <v>1264</v>
      </c>
      <c r="G44" s="63">
        <v>8176</v>
      </c>
      <c r="H44" s="16">
        <v>292879</v>
      </c>
      <c r="I44" s="16">
        <v>251</v>
      </c>
      <c r="J44" s="64">
        <v>302.12</v>
      </c>
      <c r="K44" s="18">
        <v>0.83079999999999998</v>
      </c>
      <c r="L44" s="19">
        <v>1.0440499999999999</v>
      </c>
      <c r="M44" s="68">
        <v>8042</v>
      </c>
      <c r="N44" s="16">
        <v>0</v>
      </c>
      <c r="O44" s="16">
        <v>171</v>
      </c>
      <c r="P44" s="16">
        <v>1278</v>
      </c>
      <c r="Q44" s="62">
        <v>7871</v>
      </c>
      <c r="R44" s="16">
        <v>280008</v>
      </c>
      <c r="S44" s="16">
        <v>271</v>
      </c>
      <c r="T44" s="64">
        <v>289.24</v>
      </c>
      <c r="U44" s="18">
        <v>0.93694999999999995</v>
      </c>
      <c r="V44" s="19">
        <v>1.1774500000000001</v>
      </c>
      <c r="W44" s="69">
        <v>0.12776999999999999</v>
      </c>
      <c r="X44" s="70">
        <f t="shared" si="0"/>
        <v>0.26666666666666661</v>
      </c>
      <c r="Y44" s="70">
        <f t="shared" si="1"/>
        <v>1.1075949367088667E-2</v>
      </c>
      <c r="Z44" s="70">
        <f t="shared" si="2"/>
        <v>-4.3946476189825834E-2</v>
      </c>
    </row>
    <row r="45" spans="1:26" ht="20.25" customHeight="1" x14ac:dyDescent="0.25">
      <c r="A45" s="66">
        <v>210030</v>
      </c>
      <c r="B45" s="67" t="s">
        <v>106</v>
      </c>
      <c r="C45" s="61">
        <v>1415</v>
      </c>
      <c r="D45" s="62">
        <v>0</v>
      </c>
      <c r="E45" s="62">
        <v>42</v>
      </c>
      <c r="F45" s="62">
        <v>108</v>
      </c>
      <c r="G45" s="63">
        <v>1373</v>
      </c>
      <c r="H45" s="16">
        <v>29564</v>
      </c>
      <c r="I45" s="16">
        <v>29</v>
      </c>
      <c r="J45" s="64">
        <v>44.34</v>
      </c>
      <c r="K45" s="18">
        <v>0.65397000000000005</v>
      </c>
      <c r="L45" s="19">
        <v>0.82184000000000001</v>
      </c>
      <c r="M45" s="68">
        <v>1277</v>
      </c>
      <c r="N45" s="16">
        <v>0</v>
      </c>
      <c r="O45" s="16">
        <v>30</v>
      </c>
      <c r="P45" s="16">
        <v>130</v>
      </c>
      <c r="Q45" s="62">
        <v>1247</v>
      </c>
      <c r="R45" s="16">
        <v>26008</v>
      </c>
      <c r="S45" s="16">
        <v>32</v>
      </c>
      <c r="T45" s="64">
        <v>43.32</v>
      </c>
      <c r="U45" s="18">
        <v>0.73873</v>
      </c>
      <c r="V45" s="19">
        <v>0.92835999999999996</v>
      </c>
      <c r="W45" s="69">
        <v>0.12961</v>
      </c>
      <c r="X45" s="70">
        <f t="shared" si="0"/>
        <v>-0.2857142857142857</v>
      </c>
      <c r="Y45" s="70">
        <f t="shared" si="1"/>
        <v>0.20370370370370372</v>
      </c>
      <c r="Z45" s="70">
        <f t="shared" si="2"/>
        <v>-0.12028142335272629</v>
      </c>
    </row>
    <row r="46" spans="1:26" ht="20.25" customHeight="1" x14ac:dyDescent="0.25">
      <c r="A46" s="66">
        <v>210061</v>
      </c>
      <c r="B46" s="67" t="s">
        <v>126</v>
      </c>
      <c r="C46" s="61">
        <v>2275</v>
      </c>
      <c r="D46" s="62">
        <v>0</v>
      </c>
      <c r="E46" s="62">
        <v>94</v>
      </c>
      <c r="F46" s="62">
        <v>278</v>
      </c>
      <c r="G46" s="63">
        <v>2181</v>
      </c>
      <c r="H46" s="16">
        <v>56908</v>
      </c>
      <c r="I46" s="16">
        <v>58</v>
      </c>
      <c r="J46" s="64">
        <v>91.98</v>
      </c>
      <c r="K46" s="18">
        <v>0.63060000000000005</v>
      </c>
      <c r="L46" s="19">
        <v>0.79247000000000001</v>
      </c>
      <c r="M46" s="68">
        <v>2225</v>
      </c>
      <c r="N46" s="16">
        <v>0</v>
      </c>
      <c r="O46" s="16">
        <v>148</v>
      </c>
      <c r="P46" s="16">
        <v>259</v>
      </c>
      <c r="Q46" s="62">
        <v>2077</v>
      </c>
      <c r="R46" s="16">
        <v>54704</v>
      </c>
      <c r="S46" s="16">
        <v>66</v>
      </c>
      <c r="T46" s="64">
        <v>89.22</v>
      </c>
      <c r="U46" s="18">
        <v>0.73973</v>
      </c>
      <c r="V46" s="19">
        <v>0.92961000000000005</v>
      </c>
      <c r="W46" s="69">
        <v>0.17305999999999999</v>
      </c>
      <c r="X46" s="70">
        <f t="shared" si="0"/>
        <v>0.57446808510638303</v>
      </c>
      <c r="Y46" s="70">
        <f t="shared" si="1"/>
        <v>-6.8345323741007213E-2</v>
      </c>
      <c r="Z46" s="70">
        <f t="shared" si="2"/>
        <v>-3.8729176917129404E-2</v>
      </c>
    </row>
    <row r="47" spans="1:26" ht="20.25" customHeight="1" x14ac:dyDescent="0.25">
      <c r="A47" s="66">
        <v>210016</v>
      </c>
      <c r="B47" s="67" t="s">
        <v>101</v>
      </c>
      <c r="C47" s="61">
        <v>8895</v>
      </c>
      <c r="D47" s="62">
        <v>1</v>
      </c>
      <c r="E47" s="62">
        <v>110</v>
      </c>
      <c r="F47" s="62">
        <v>1490</v>
      </c>
      <c r="G47" s="63">
        <v>8784</v>
      </c>
      <c r="H47" s="16">
        <v>319594</v>
      </c>
      <c r="I47" s="16">
        <v>327</v>
      </c>
      <c r="J47" s="64">
        <v>437.89</v>
      </c>
      <c r="K47" s="18">
        <v>0.74675999999999998</v>
      </c>
      <c r="L47" s="19">
        <v>0.93845000000000001</v>
      </c>
      <c r="M47" s="68">
        <v>8792</v>
      </c>
      <c r="N47" s="16">
        <v>3</v>
      </c>
      <c r="O47" s="16">
        <v>145</v>
      </c>
      <c r="P47" s="16">
        <v>1606</v>
      </c>
      <c r="Q47" s="62">
        <v>8644</v>
      </c>
      <c r="R47" s="16">
        <v>309638</v>
      </c>
      <c r="S47" s="16">
        <v>370</v>
      </c>
      <c r="T47" s="64">
        <v>397.58</v>
      </c>
      <c r="U47" s="18">
        <v>0.93064000000000002</v>
      </c>
      <c r="V47" s="19">
        <v>1.1695199999999999</v>
      </c>
      <c r="W47" s="69">
        <v>0.24621999999999999</v>
      </c>
      <c r="X47" s="70">
        <f t="shared" si="0"/>
        <v>0.31818181818181812</v>
      </c>
      <c r="Y47" s="70">
        <f t="shared" si="1"/>
        <v>7.7852348993288523E-2</v>
      </c>
      <c r="Z47" s="70">
        <f t="shared" si="2"/>
        <v>-3.1152024130615685E-2</v>
      </c>
    </row>
    <row r="48" spans="1:26" ht="20.25" customHeight="1" x14ac:dyDescent="0.25">
      <c r="A48" s="66">
        <v>210017</v>
      </c>
      <c r="B48" s="67" t="s">
        <v>110</v>
      </c>
      <c r="C48" s="61">
        <v>1515</v>
      </c>
      <c r="D48" s="62">
        <v>0</v>
      </c>
      <c r="E48" s="62">
        <v>14</v>
      </c>
      <c r="F48" s="62">
        <v>300</v>
      </c>
      <c r="G48" s="63">
        <v>1501</v>
      </c>
      <c r="H48" s="16">
        <v>22158</v>
      </c>
      <c r="I48" s="16">
        <v>34</v>
      </c>
      <c r="J48" s="64">
        <v>45.1</v>
      </c>
      <c r="K48" s="18">
        <v>0.75383999999999995</v>
      </c>
      <c r="L48" s="19">
        <v>0.94733999999999996</v>
      </c>
      <c r="M48" s="68">
        <v>1448</v>
      </c>
      <c r="N48" s="16">
        <v>0</v>
      </c>
      <c r="O48" s="16">
        <v>13</v>
      </c>
      <c r="P48" s="16">
        <v>260</v>
      </c>
      <c r="Q48" s="62">
        <v>1435</v>
      </c>
      <c r="R48" s="16">
        <v>22069</v>
      </c>
      <c r="S48" s="16">
        <v>48</v>
      </c>
      <c r="T48" s="64">
        <v>45.6</v>
      </c>
      <c r="U48" s="18">
        <v>1.0525599999999999</v>
      </c>
      <c r="V48" s="19">
        <v>1.32274</v>
      </c>
      <c r="W48" s="69">
        <v>0.39627000000000001</v>
      </c>
      <c r="X48" s="70">
        <f t="shared" si="0"/>
        <v>-7.1428571428571397E-2</v>
      </c>
      <c r="Y48" s="70">
        <f t="shared" si="1"/>
        <v>-0.1333333333333333</v>
      </c>
      <c r="Z48" s="70">
        <f t="shared" si="2"/>
        <v>-4.0166079971116764E-3</v>
      </c>
    </row>
    <row r="49" spans="1:26" ht="20.25" customHeight="1" thickBot="1" x14ac:dyDescent="0.3">
      <c r="A49" s="71">
        <v>210034</v>
      </c>
      <c r="B49" s="72" t="s">
        <v>99</v>
      </c>
      <c r="C49" s="73">
        <v>6551</v>
      </c>
      <c r="D49" s="74">
        <v>0</v>
      </c>
      <c r="E49" s="74">
        <v>188</v>
      </c>
      <c r="F49" s="74">
        <v>1275</v>
      </c>
      <c r="G49" s="75">
        <v>6363</v>
      </c>
      <c r="H49" s="76">
        <v>208053</v>
      </c>
      <c r="I49" s="76">
        <v>170</v>
      </c>
      <c r="J49" s="77">
        <v>270.18</v>
      </c>
      <c r="K49" s="78">
        <v>0.62922</v>
      </c>
      <c r="L49" s="79">
        <v>0.79073000000000004</v>
      </c>
      <c r="M49" s="80">
        <v>5910</v>
      </c>
      <c r="N49" s="24">
        <v>0</v>
      </c>
      <c r="O49" s="24">
        <v>114</v>
      </c>
      <c r="P49" s="24">
        <v>1258</v>
      </c>
      <c r="Q49" s="81">
        <v>5796</v>
      </c>
      <c r="R49" s="24">
        <v>181475</v>
      </c>
      <c r="S49" s="24">
        <v>218</v>
      </c>
      <c r="T49" s="82">
        <v>245.18</v>
      </c>
      <c r="U49" s="78">
        <v>0.88915</v>
      </c>
      <c r="V49" s="79">
        <v>1.1173900000000001</v>
      </c>
      <c r="W49" s="83">
        <v>0.41310999999999998</v>
      </c>
      <c r="X49" s="84">
        <f t="shared" si="0"/>
        <v>-0.3936170212765957</v>
      </c>
      <c r="Y49" s="84">
        <f t="shared" si="1"/>
        <v>-1.3333333333333308E-2</v>
      </c>
      <c r="Z49" s="84">
        <f t="shared" si="2"/>
        <v>-0.12774629541511062</v>
      </c>
    </row>
    <row r="50" spans="1:26" ht="20.25" customHeight="1" thickBot="1" x14ac:dyDescent="0.3">
      <c r="A50" s="132" t="s">
        <v>81</v>
      </c>
      <c r="B50" s="133"/>
      <c r="C50" s="85">
        <f t="shared" ref="C50:H50" si="3">SUM(C4:C49)</f>
        <v>449628</v>
      </c>
      <c r="D50" s="86">
        <f t="shared" si="3"/>
        <v>37</v>
      </c>
      <c r="E50" s="86">
        <f t="shared" si="3"/>
        <v>8870</v>
      </c>
      <c r="F50" s="86">
        <f t="shared" si="3"/>
        <v>81277</v>
      </c>
      <c r="G50" s="87">
        <f t="shared" si="3"/>
        <v>440730</v>
      </c>
      <c r="H50" s="86">
        <f t="shared" si="3"/>
        <v>15109092</v>
      </c>
      <c r="I50" s="88">
        <v>19397</v>
      </c>
      <c r="J50" s="89">
        <v>18865.38</v>
      </c>
      <c r="K50" s="90">
        <v>1.0281800000000001</v>
      </c>
      <c r="L50" s="91">
        <v>1.2921</v>
      </c>
      <c r="M50" s="29">
        <f t="shared" ref="M50:R50" si="4">SUM(M4:M49)</f>
        <v>429949</v>
      </c>
      <c r="N50" s="29">
        <f t="shared" si="4"/>
        <v>38</v>
      </c>
      <c r="O50" s="29">
        <f t="shared" si="4"/>
        <v>11183</v>
      </c>
      <c r="P50" s="29">
        <f t="shared" si="4"/>
        <v>81389</v>
      </c>
      <c r="Q50" s="92">
        <f t="shared" si="4"/>
        <v>418736</v>
      </c>
      <c r="R50" s="29">
        <f t="shared" si="4"/>
        <v>14300389</v>
      </c>
      <c r="S50" s="93">
        <v>14709</v>
      </c>
      <c r="T50" s="94">
        <v>18380.36</v>
      </c>
      <c r="U50" s="90">
        <v>0.80025999999999997</v>
      </c>
      <c r="V50" s="91">
        <v>1.0056700000000001</v>
      </c>
      <c r="W50" s="95">
        <v>-0.22170000000000001</v>
      </c>
      <c r="X50" s="96">
        <f t="shared" ref="X50:Y50" si="5">O50/E50-1</f>
        <v>0.26076662908680937</v>
      </c>
      <c r="Y50" s="97">
        <f t="shared" si="5"/>
        <v>1.3780036172594823E-3</v>
      </c>
      <c r="Z50" s="98">
        <f t="shared" ref="Z50" si="6">R50/H50-1</f>
        <v>-5.3524262080077323E-2</v>
      </c>
    </row>
    <row r="51" spans="1:26" x14ac:dyDescent="0.25">
      <c r="A51" s="1" t="s">
        <v>82</v>
      </c>
      <c r="W51" s="31"/>
    </row>
  </sheetData>
  <sortState ref="A4:Z49">
    <sortCondition ref="W4:W49"/>
  </sortState>
  <mergeCells count="4">
    <mergeCell ref="C2:L2"/>
    <mergeCell ref="M2:V2"/>
    <mergeCell ref="A50:B50"/>
    <mergeCell ref="W2:Z2"/>
  </mergeCells>
  <pageMargins left="0.25" right="0.25" top="0.75" bottom="0.75" header="0.3" footer="0.3"/>
  <pageSetup paperSize="5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0"/>
  <sheetViews>
    <sheetView tabSelected="1" topLeftCell="A64" zoomScale="50" zoomScaleNormal="50" workbookViewId="0">
      <selection activeCell="T12" sqref="T12"/>
    </sheetView>
  </sheetViews>
  <sheetFormatPr defaultColWidth="9.140625" defaultRowHeight="15.75" x14ac:dyDescent="0.25"/>
  <cols>
    <col min="1" max="1" width="10.7109375" style="1" customWidth="1"/>
    <col min="2" max="2" width="68.7109375" style="1" customWidth="1"/>
    <col min="3" max="4" width="14.5703125" style="1" customWidth="1"/>
    <col min="5" max="5" width="14.140625" style="1" customWidth="1"/>
    <col min="6" max="6" width="14.5703125" style="1" customWidth="1"/>
    <col min="7" max="7" width="17.28515625" style="1" customWidth="1"/>
    <col min="8" max="8" width="16.140625" style="1" customWidth="1"/>
    <col min="9" max="9" width="16.28515625" style="1" customWidth="1"/>
    <col min="10" max="10" width="16" style="1" customWidth="1"/>
    <col min="11" max="11" width="13.42578125" style="1" customWidth="1"/>
    <col min="12" max="12" width="16.7109375" style="1" customWidth="1"/>
    <col min="13" max="14" width="16.5703125" style="1" customWidth="1"/>
    <col min="15" max="15" width="14.85546875" style="1" customWidth="1"/>
    <col min="16" max="16" width="14.140625" style="1" customWidth="1"/>
    <col min="17" max="16384" width="9.140625" style="1"/>
  </cols>
  <sheetData>
    <row r="1" spans="1:16" ht="50.25" customHeight="1" thickBot="1" x14ac:dyDescent="0.3">
      <c r="A1" s="194" t="s">
        <v>0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</row>
    <row r="2" spans="1:16" ht="24" customHeight="1" thickBot="1" x14ac:dyDescent="0.4">
      <c r="A2" s="109"/>
      <c r="B2" s="109"/>
      <c r="C2" s="136" t="s">
        <v>3</v>
      </c>
      <c r="D2" s="137"/>
      <c r="E2" s="137"/>
      <c r="F2" s="137"/>
      <c r="G2" s="138"/>
      <c r="H2" s="129" t="s">
        <v>4</v>
      </c>
      <c r="I2" s="130"/>
      <c r="J2" s="130"/>
      <c r="K2" s="130"/>
      <c r="L2" s="130"/>
      <c r="M2" s="131"/>
      <c r="N2" s="163"/>
      <c r="O2" s="164"/>
      <c r="P2" s="165"/>
    </row>
    <row r="3" spans="1:16" ht="98.25" customHeight="1" thickBot="1" x14ac:dyDescent="0.3">
      <c r="A3" s="159" t="s">
        <v>1</v>
      </c>
      <c r="B3" s="159" t="s">
        <v>2</v>
      </c>
      <c r="C3" s="160" t="s">
        <v>5</v>
      </c>
      <c r="D3" s="161" t="s">
        <v>6</v>
      </c>
      <c r="E3" s="161" t="s">
        <v>7</v>
      </c>
      <c r="F3" s="2" t="s">
        <v>8</v>
      </c>
      <c r="G3" s="161" t="s">
        <v>9</v>
      </c>
      <c r="H3" s="3" t="s">
        <v>10</v>
      </c>
      <c r="I3" s="157" t="s">
        <v>11</v>
      </c>
      <c r="J3" s="157" t="s">
        <v>12</v>
      </c>
      <c r="K3" s="157" t="s">
        <v>153</v>
      </c>
      <c r="L3" s="157" t="s">
        <v>13</v>
      </c>
      <c r="M3" s="157" t="s">
        <v>14</v>
      </c>
      <c r="N3" s="162" t="s">
        <v>15</v>
      </c>
      <c r="O3" s="162" t="s">
        <v>152</v>
      </c>
      <c r="P3" s="162" t="s">
        <v>140</v>
      </c>
    </row>
    <row r="4" spans="1:16" ht="27.75" customHeight="1" x14ac:dyDescent="0.25">
      <c r="A4" s="4">
        <v>58</v>
      </c>
      <c r="B4" s="5" t="s">
        <v>72</v>
      </c>
      <c r="C4" s="6">
        <v>2437</v>
      </c>
      <c r="D4" s="7">
        <v>258</v>
      </c>
      <c r="E4" s="8">
        <v>262.10000000000002</v>
      </c>
      <c r="F4" s="9">
        <v>0.98438000000000003</v>
      </c>
      <c r="G4" s="10">
        <v>1.23705</v>
      </c>
      <c r="H4" s="6">
        <v>2531</v>
      </c>
      <c r="I4" s="7">
        <v>204</v>
      </c>
      <c r="J4" s="8">
        <v>261.22000000000003</v>
      </c>
      <c r="K4" s="7">
        <f t="shared" ref="K4:K35" si="0">I4-J4</f>
        <v>-57.220000000000027</v>
      </c>
      <c r="L4" s="9">
        <v>0.78095000000000003</v>
      </c>
      <c r="M4" s="10">
        <v>0.98141</v>
      </c>
      <c r="N4" s="11">
        <f t="shared" ref="N4:N35" si="1">M4/G4-1</f>
        <v>-0.20665292429570348</v>
      </c>
      <c r="O4" s="105">
        <f t="shared" ref="O4:O35" si="2">H4/C4-1</f>
        <v>3.8572014772261021E-2</v>
      </c>
      <c r="P4" s="12">
        <f t="shared" ref="P4:P35" si="3">K4/$K$69</f>
        <v>1.5585505098927923E-2</v>
      </c>
    </row>
    <row r="5" spans="1:16" ht="24.75" customHeight="1" x14ac:dyDescent="0.25">
      <c r="A5" s="13">
        <v>61</v>
      </c>
      <c r="B5" s="14" t="s">
        <v>75</v>
      </c>
      <c r="C5" s="15">
        <v>43557</v>
      </c>
      <c r="D5" s="16">
        <v>113</v>
      </c>
      <c r="E5" s="17">
        <v>107.04</v>
      </c>
      <c r="F5" s="18">
        <v>1.0556399999999999</v>
      </c>
      <c r="G5" s="19">
        <v>1.3266100000000001</v>
      </c>
      <c r="H5" s="15">
        <v>44453</v>
      </c>
      <c r="I5" s="16">
        <v>83</v>
      </c>
      <c r="J5" s="17">
        <v>109.66</v>
      </c>
      <c r="K5" s="16">
        <f t="shared" si="0"/>
        <v>-26.659999999999997</v>
      </c>
      <c r="L5" s="18">
        <v>0.75685999999999998</v>
      </c>
      <c r="M5" s="19">
        <v>0.95113999999999999</v>
      </c>
      <c r="N5" s="11">
        <f t="shared" si="1"/>
        <v>-0.28302967714701388</v>
      </c>
      <c r="O5" s="106">
        <f t="shared" si="2"/>
        <v>2.0570746378308913E-2</v>
      </c>
      <c r="P5" s="20">
        <f t="shared" si="3"/>
        <v>7.2616142247014705E-3</v>
      </c>
    </row>
    <row r="6" spans="1:16" ht="35.25" customHeight="1" x14ac:dyDescent="0.25">
      <c r="A6" s="13">
        <v>60</v>
      </c>
      <c r="B6" s="14" t="s">
        <v>74</v>
      </c>
      <c r="C6" s="15">
        <v>41865</v>
      </c>
      <c r="D6" s="16">
        <v>68</v>
      </c>
      <c r="E6" s="17">
        <v>66.09</v>
      </c>
      <c r="F6" s="18">
        <v>1.0289200000000001</v>
      </c>
      <c r="G6" s="19">
        <v>1.29304</v>
      </c>
      <c r="H6" s="15">
        <v>42707</v>
      </c>
      <c r="I6" s="16">
        <v>57</v>
      </c>
      <c r="J6" s="17">
        <v>67.48</v>
      </c>
      <c r="K6" s="16">
        <f t="shared" si="0"/>
        <v>-10.480000000000004</v>
      </c>
      <c r="L6" s="18">
        <v>0.84470000000000001</v>
      </c>
      <c r="M6" s="19">
        <v>1.06152</v>
      </c>
      <c r="N6" s="11">
        <f t="shared" si="1"/>
        <v>-0.17905091876508072</v>
      </c>
      <c r="O6" s="106">
        <f t="shared" si="2"/>
        <v>2.0112265615669367E-2</v>
      </c>
      <c r="P6" s="20">
        <f t="shared" si="3"/>
        <v>2.8545280223132579E-3</v>
      </c>
    </row>
    <row r="7" spans="1:16" ht="27.75" customHeight="1" x14ac:dyDescent="0.25">
      <c r="A7" s="13">
        <v>55</v>
      </c>
      <c r="B7" s="14" t="s">
        <v>69</v>
      </c>
      <c r="C7" s="15">
        <v>43335</v>
      </c>
      <c r="D7" s="16">
        <v>924</v>
      </c>
      <c r="E7" s="17">
        <v>951.47</v>
      </c>
      <c r="F7" s="18">
        <v>0.97113000000000005</v>
      </c>
      <c r="G7" s="19">
        <v>1.22041</v>
      </c>
      <c r="H7" s="15">
        <v>43970</v>
      </c>
      <c r="I7" s="16">
        <v>743</v>
      </c>
      <c r="J7" s="17">
        <v>965.7</v>
      </c>
      <c r="K7" s="16">
        <f t="shared" si="0"/>
        <v>-222.70000000000005</v>
      </c>
      <c r="L7" s="18">
        <v>0.76939000000000002</v>
      </c>
      <c r="M7" s="19">
        <v>0.96689000000000003</v>
      </c>
      <c r="N7" s="11">
        <f t="shared" si="1"/>
        <v>-0.20773346662187298</v>
      </c>
      <c r="O7" s="106">
        <f t="shared" si="2"/>
        <v>1.4653282566055248E-2</v>
      </c>
      <c r="P7" s="20">
        <f t="shared" si="3"/>
        <v>6.065872047415672E-2</v>
      </c>
    </row>
    <row r="8" spans="1:16" ht="27.75" customHeight="1" x14ac:dyDescent="0.25">
      <c r="A8" s="13">
        <v>56</v>
      </c>
      <c r="B8" s="14" t="s">
        <v>70</v>
      </c>
      <c r="C8" s="15">
        <v>43335</v>
      </c>
      <c r="D8" s="16">
        <v>348</v>
      </c>
      <c r="E8" s="17">
        <v>347.71</v>
      </c>
      <c r="F8" s="18">
        <v>1.00085</v>
      </c>
      <c r="G8" s="19">
        <v>1.2577499999999999</v>
      </c>
      <c r="H8" s="15">
        <v>43970</v>
      </c>
      <c r="I8" s="16">
        <v>351</v>
      </c>
      <c r="J8" s="17">
        <v>347.79</v>
      </c>
      <c r="K8" s="16">
        <f t="shared" si="0"/>
        <v>3.2099999999999795</v>
      </c>
      <c r="L8" s="18">
        <v>1.0092399999999999</v>
      </c>
      <c r="M8" s="19">
        <v>1.2683</v>
      </c>
      <c r="N8" s="11">
        <f t="shared" si="1"/>
        <v>8.3879944345062185E-3</v>
      </c>
      <c r="O8" s="106">
        <f t="shared" si="2"/>
        <v>1.4653282566055248E-2</v>
      </c>
      <c r="P8" s="20">
        <f t="shared" si="3"/>
        <v>-8.7433539614747101E-4</v>
      </c>
    </row>
    <row r="9" spans="1:16" ht="27.75" customHeight="1" x14ac:dyDescent="0.25">
      <c r="A9" s="13">
        <v>59</v>
      </c>
      <c r="B9" s="14" t="s">
        <v>73</v>
      </c>
      <c r="C9" s="15">
        <v>44002</v>
      </c>
      <c r="D9" s="16">
        <v>341</v>
      </c>
      <c r="E9" s="17">
        <v>336.41</v>
      </c>
      <c r="F9" s="18">
        <v>1.01363</v>
      </c>
      <c r="G9" s="19">
        <v>1.27382</v>
      </c>
      <c r="H9" s="15">
        <v>44621</v>
      </c>
      <c r="I9" s="16">
        <v>249</v>
      </c>
      <c r="J9" s="17">
        <v>342.61</v>
      </c>
      <c r="K9" s="16">
        <f t="shared" si="0"/>
        <v>-93.610000000000014</v>
      </c>
      <c r="L9" s="18">
        <v>0.72677000000000003</v>
      </c>
      <c r="M9" s="19">
        <v>0.91332999999999998</v>
      </c>
      <c r="N9" s="11">
        <f t="shared" si="1"/>
        <v>-0.28299916785731105</v>
      </c>
      <c r="O9" s="106">
        <f t="shared" si="2"/>
        <v>1.4067542384436971E-2</v>
      </c>
      <c r="P9" s="20">
        <f t="shared" si="3"/>
        <v>2.5497363374880153E-2</v>
      </c>
    </row>
    <row r="10" spans="1:16" ht="27.75" customHeight="1" x14ac:dyDescent="0.25">
      <c r="A10" s="13">
        <v>62</v>
      </c>
      <c r="B10" s="14" t="s">
        <v>76</v>
      </c>
      <c r="C10" s="15">
        <v>44002</v>
      </c>
      <c r="D10" s="16">
        <v>142</v>
      </c>
      <c r="E10" s="17">
        <v>146.76</v>
      </c>
      <c r="F10" s="18">
        <v>0.96758</v>
      </c>
      <c r="G10" s="19">
        <v>1.21594</v>
      </c>
      <c r="H10" s="15">
        <v>44621</v>
      </c>
      <c r="I10" s="16">
        <v>136</v>
      </c>
      <c r="J10" s="17">
        <v>146.72999999999999</v>
      </c>
      <c r="K10" s="16">
        <f t="shared" si="0"/>
        <v>-10.72999999999999</v>
      </c>
      <c r="L10" s="18">
        <v>0.92684999999999995</v>
      </c>
      <c r="M10" s="19">
        <v>1.1647700000000001</v>
      </c>
      <c r="N10" s="11">
        <f t="shared" si="1"/>
        <v>-4.2082668552724578E-2</v>
      </c>
      <c r="O10" s="106">
        <f t="shared" si="2"/>
        <v>1.4067542384436971E-2</v>
      </c>
      <c r="P10" s="20">
        <f t="shared" si="3"/>
        <v>2.9226226793340857E-3</v>
      </c>
    </row>
    <row r="11" spans="1:16" ht="27.75" customHeight="1" x14ac:dyDescent="0.25">
      <c r="A11" s="13">
        <v>57</v>
      </c>
      <c r="B11" s="14" t="s">
        <v>71</v>
      </c>
      <c r="C11" s="15">
        <v>40089</v>
      </c>
      <c r="D11" s="16">
        <v>646</v>
      </c>
      <c r="E11" s="17">
        <v>672.9</v>
      </c>
      <c r="F11" s="18">
        <v>0.96003000000000005</v>
      </c>
      <c r="G11" s="19">
        <v>1.2064600000000001</v>
      </c>
      <c r="H11" s="15">
        <v>40295</v>
      </c>
      <c r="I11" s="16">
        <v>611</v>
      </c>
      <c r="J11" s="17">
        <v>679.58</v>
      </c>
      <c r="K11" s="16">
        <f t="shared" si="0"/>
        <v>-68.580000000000041</v>
      </c>
      <c r="L11" s="18">
        <v>0.89907999999999999</v>
      </c>
      <c r="M11" s="19">
        <v>1.1298600000000001</v>
      </c>
      <c r="N11" s="11">
        <f t="shared" si="1"/>
        <v>-6.3491537224607542E-2</v>
      </c>
      <c r="O11" s="106">
        <f t="shared" si="2"/>
        <v>5.1385666891166082E-3</v>
      </c>
      <c r="P11" s="20">
        <f t="shared" si="3"/>
        <v>1.8679726313954509E-2</v>
      </c>
    </row>
    <row r="12" spans="1:16" ht="27.75" customHeight="1" x14ac:dyDescent="0.25">
      <c r="A12" s="13">
        <v>12</v>
      </c>
      <c r="B12" s="14" t="s">
        <v>27</v>
      </c>
      <c r="C12" s="15">
        <v>1529</v>
      </c>
      <c r="D12" s="16">
        <v>414</v>
      </c>
      <c r="E12" s="17">
        <v>394.15</v>
      </c>
      <c r="F12" s="18">
        <v>1.0503499999999999</v>
      </c>
      <c r="G12" s="19">
        <v>1.3199700000000001</v>
      </c>
      <c r="H12" s="15">
        <v>1524</v>
      </c>
      <c r="I12" s="16">
        <v>283</v>
      </c>
      <c r="J12" s="17">
        <v>393.98</v>
      </c>
      <c r="K12" s="16">
        <f t="shared" si="0"/>
        <v>-110.98000000000002</v>
      </c>
      <c r="L12" s="18">
        <v>0.71831999999999996</v>
      </c>
      <c r="M12" s="19">
        <v>0.90269999999999995</v>
      </c>
      <c r="N12" s="11">
        <f t="shared" si="1"/>
        <v>-0.3161208209277484</v>
      </c>
      <c r="O12" s="106">
        <f t="shared" si="2"/>
        <v>-3.2701111837802888E-3</v>
      </c>
      <c r="P12" s="20">
        <f t="shared" si="3"/>
        <v>3.0228580144687527E-2</v>
      </c>
    </row>
    <row r="13" spans="1:16" ht="27.75" customHeight="1" x14ac:dyDescent="0.25">
      <c r="A13" s="13">
        <v>63</v>
      </c>
      <c r="B13" s="14" t="s">
        <v>77</v>
      </c>
      <c r="C13" s="15">
        <v>51371</v>
      </c>
      <c r="D13" s="16">
        <v>20</v>
      </c>
      <c r="E13" s="17">
        <v>21.41</v>
      </c>
      <c r="F13" s="18">
        <v>0.93432999999999999</v>
      </c>
      <c r="G13" s="19">
        <v>1.1741600000000001</v>
      </c>
      <c r="H13" s="15">
        <v>50561</v>
      </c>
      <c r="I13" s="16">
        <v>15</v>
      </c>
      <c r="J13" s="17">
        <v>21.66</v>
      </c>
      <c r="K13" s="16">
        <f t="shared" si="0"/>
        <v>-6.66</v>
      </c>
      <c r="L13" s="18">
        <v>0.69249000000000005</v>
      </c>
      <c r="M13" s="19">
        <v>0.87024000000000001</v>
      </c>
      <c r="N13" s="11">
        <f t="shared" si="1"/>
        <v>-0.2588403624718949</v>
      </c>
      <c r="O13" s="106">
        <f t="shared" si="2"/>
        <v>-1.5767651009324313E-2</v>
      </c>
      <c r="P13" s="20">
        <f t="shared" si="3"/>
        <v>1.8140416630349513E-3</v>
      </c>
    </row>
    <row r="14" spans="1:16" ht="30.75" customHeight="1" x14ac:dyDescent="0.25">
      <c r="A14" s="13">
        <v>38</v>
      </c>
      <c r="B14" s="14" t="s">
        <v>52</v>
      </c>
      <c r="C14" s="15">
        <v>80274</v>
      </c>
      <c r="D14" s="16">
        <v>35</v>
      </c>
      <c r="E14" s="17">
        <v>36.200000000000003</v>
      </c>
      <c r="F14" s="18">
        <v>0.96679000000000004</v>
      </c>
      <c r="G14" s="19">
        <v>1.21496</v>
      </c>
      <c r="H14" s="15">
        <v>78100</v>
      </c>
      <c r="I14" s="16">
        <v>25</v>
      </c>
      <c r="J14" s="17">
        <v>34.54</v>
      </c>
      <c r="K14" s="16">
        <f t="shared" si="0"/>
        <v>-9.5399999999999991</v>
      </c>
      <c r="L14" s="18">
        <v>0.72387999999999997</v>
      </c>
      <c r="M14" s="19">
        <v>0.90969</v>
      </c>
      <c r="N14" s="11">
        <f t="shared" si="1"/>
        <v>-0.25125930071771918</v>
      </c>
      <c r="O14" s="106">
        <f t="shared" si="2"/>
        <v>-2.7082243316640553E-2</v>
      </c>
      <c r="P14" s="20">
        <f t="shared" si="3"/>
        <v>2.59849211191493E-3</v>
      </c>
    </row>
    <row r="15" spans="1:16" ht="27.75" customHeight="1" x14ac:dyDescent="0.25">
      <c r="A15" s="13">
        <v>39</v>
      </c>
      <c r="B15" s="14" t="s">
        <v>53</v>
      </c>
      <c r="C15" s="15">
        <v>85287</v>
      </c>
      <c r="D15" s="16">
        <v>94</v>
      </c>
      <c r="E15" s="17">
        <v>89.25</v>
      </c>
      <c r="F15" s="18">
        <v>1.05322</v>
      </c>
      <c r="G15" s="19">
        <v>1.3235600000000001</v>
      </c>
      <c r="H15" s="15">
        <v>82276</v>
      </c>
      <c r="I15" s="16">
        <v>74</v>
      </c>
      <c r="J15" s="17">
        <v>88.34</v>
      </c>
      <c r="K15" s="16">
        <f t="shared" si="0"/>
        <v>-14.340000000000003</v>
      </c>
      <c r="L15" s="18">
        <v>0.83770999999999995</v>
      </c>
      <c r="M15" s="19">
        <v>1.05274</v>
      </c>
      <c r="N15" s="11">
        <f t="shared" si="1"/>
        <v>-0.20461482667956121</v>
      </c>
      <c r="O15" s="106">
        <f t="shared" si="2"/>
        <v>-3.5304325395429603E-2</v>
      </c>
      <c r="P15" s="20">
        <f t="shared" si="3"/>
        <v>3.905909526714896E-3</v>
      </c>
    </row>
    <row r="16" spans="1:16" ht="27.75" customHeight="1" x14ac:dyDescent="0.25">
      <c r="A16" s="13">
        <v>44</v>
      </c>
      <c r="B16" s="14" t="s">
        <v>58</v>
      </c>
      <c r="C16" s="15">
        <v>91422</v>
      </c>
      <c r="D16" s="16">
        <v>106</v>
      </c>
      <c r="E16" s="17">
        <v>107.3</v>
      </c>
      <c r="F16" s="18">
        <v>0.98787999999999998</v>
      </c>
      <c r="G16" s="19">
        <v>1.24146</v>
      </c>
      <c r="H16" s="15">
        <v>88061</v>
      </c>
      <c r="I16" s="16">
        <v>86</v>
      </c>
      <c r="J16" s="17">
        <v>101.45</v>
      </c>
      <c r="K16" s="16">
        <f t="shared" si="0"/>
        <v>-15.450000000000003</v>
      </c>
      <c r="L16" s="18">
        <v>0.84767999999999999</v>
      </c>
      <c r="M16" s="19">
        <v>1.0652699999999999</v>
      </c>
      <c r="N16" s="11">
        <f t="shared" si="1"/>
        <v>-0.14192160842878554</v>
      </c>
      <c r="O16" s="106">
        <f t="shared" si="2"/>
        <v>-3.6763579882304054E-2</v>
      </c>
      <c r="P16" s="20">
        <f t="shared" si="3"/>
        <v>4.2082498038873879E-3</v>
      </c>
    </row>
    <row r="17" spans="1:16" ht="27.75" customHeight="1" x14ac:dyDescent="0.25">
      <c r="A17" s="13">
        <v>45</v>
      </c>
      <c r="B17" s="14" t="s">
        <v>59</v>
      </c>
      <c r="C17" s="15">
        <v>110292</v>
      </c>
      <c r="D17" s="16">
        <v>14</v>
      </c>
      <c r="E17" s="17">
        <v>10.9</v>
      </c>
      <c r="F17" s="18">
        <v>1.28423</v>
      </c>
      <c r="G17" s="19">
        <v>1.61388</v>
      </c>
      <c r="H17" s="15">
        <v>106062</v>
      </c>
      <c r="I17" s="16">
        <v>11</v>
      </c>
      <c r="J17" s="17">
        <v>9.9600000000000009</v>
      </c>
      <c r="K17" s="16">
        <f t="shared" si="0"/>
        <v>1.0399999999999991</v>
      </c>
      <c r="L17" s="18">
        <v>1.1046100000000001</v>
      </c>
      <c r="M17" s="19">
        <v>1.38815</v>
      </c>
      <c r="N17" s="11">
        <f t="shared" si="1"/>
        <v>-0.13986789600218108</v>
      </c>
      <c r="O17" s="106">
        <f t="shared" si="2"/>
        <v>-3.8352736372538332E-2</v>
      </c>
      <c r="P17" s="20">
        <f t="shared" si="3"/>
        <v>-2.8327377320665881E-4</v>
      </c>
    </row>
    <row r="18" spans="1:16" ht="32.25" customHeight="1" x14ac:dyDescent="0.25">
      <c r="A18" s="13">
        <v>41</v>
      </c>
      <c r="B18" s="14" t="s">
        <v>55</v>
      </c>
      <c r="C18" s="15">
        <v>92976</v>
      </c>
      <c r="D18" s="16">
        <v>104</v>
      </c>
      <c r="E18" s="17">
        <v>96.99</v>
      </c>
      <c r="F18" s="18">
        <v>1.07222</v>
      </c>
      <c r="G18" s="19">
        <v>1.34745</v>
      </c>
      <c r="H18" s="15">
        <v>89163</v>
      </c>
      <c r="I18" s="16">
        <v>78</v>
      </c>
      <c r="J18" s="17">
        <v>93.19</v>
      </c>
      <c r="K18" s="16">
        <f t="shared" si="0"/>
        <v>-15.189999999999998</v>
      </c>
      <c r="L18" s="18">
        <v>0.83699999999999997</v>
      </c>
      <c r="M18" s="19">
        <v>1.05185</v>
      </c>
      <c r="N18" s="11">
        <f t="shared" si="1"/>
        <v>-0.21937734238747264</v>
      </c>
      <c r="O18" s="106">
        <f t="shared" si="2"/>
        <v>-4.1010583376355214E-2</v>
      </c>
      <c r="P18" s="20">
        <f t="shared" si="3"/>
        <v>4.1374313605857214E-3</v>
      </c>
    </row>
    <row r="19" spans="1:16" ht="35.25" customHeight="1" x14ac:dyDescent="0.25">
      <c r="A19" s="13">
        <v>40</v>
      </c>
      <c r="B19" s="14" t="s">
        <v>54</v>
      </c>
      <c r="C19" s="15">
        <v>123298</v>
      </c>
      <c r="D19" s="16">
        <v>926</v>
      </c>
      <c r="E19" s="17">
        <v>905.77</v>
      </c>
      <c r="F19" s="18">
        <v>1.02234</v>
      </c>
      <c r="G19" s="19">
        <v>1.2847599999999999</v>
      </c>
      <c r="H19" s="15">
        <v>118158</v>
      </c>
      <c r="I19" s="16">
        <v>635</v>
      </c>
      <c r="J19" s="17">
        <v>869.53</v>
      </c>
      <c r="K19" s="16">
        <f t="shared" si="0"/>
        <v>-234.52999999999997</v>
      </c>
      <c r="L19" s="18">
        <v>0.73028000000000004</v>
      </c>
      <c r="M19" s="19">
        <v>0.91774</v>
      </c>
      <c r="N19" s="11">
        <f t="shared" si="1"/>
        <v>-0.28567203213051462</v>
      </c>
      <c r="O19" s="106">
        <f t="shared" si="2"/>
        <v>-4.1687618615062649E-2</v>
      </c>
      <c r="P19" s="20">
        <f t="shared" si="3"/>
        <v>6.3880959644382451E-2</v>
      </c>
    </row>
    <row r="20" spans="1:16" ht="33.75" customHeight="1" x14ac:dyDescent="0.25">
      <c r="A20" s="13">
        <v>37</v>
      </c>
      <c r="B20" s="14" t="s">
        <v>51</v>
      </c>
      <c r="C20" s="15">
        <v>92660</v>
      </c>
      <c r="D20" s="16">
        <v>292</v>
      </c>
      <c r="E20" s="17">
        <v>304.31</v>
      </c>
      <c r="F20" s="18">
        <v>0.95952999999999999</v>
      </c>
      <c r="G20" s="19">
        <v>1.20583</v>
      </c>
      <c r="H20" s="15">
        <v>88631</v>
      </c>
      <c r="I20" s="16">
        <v>253</v>
      </c>
      <c r="J20" s="17">
        <v>291.44</v>
      </c>
      <c r="K20" s="16">
        <f t="shared" si="0"/>
        <v>-38.44</v>
      </c>
      <c r="L20" s="18">
        <v>0.86809000000000003</v>
      </c>
      <c r="M20" s="19">
        <v>1.0909199999999999</v>
      </c>
      <c r="N20" s="11">
        <f t="shared" si="1"/>
        <v>-9.5295356725243252E-2</v>
      </c>
      <c r="O20" s="106">
        <f t="shared" si="2"/>
        <v>-4.348154543492333E-2</v>
      </c>
      <c r="P20" s="20">
        <f t="shared" si="3"/>
        <v>1.0470234463523052E-2</v>
      </c>
    </row>
    <row r="21" spans="1:16" ht="27.75" customHeight="1" x14ac:dyDescent="0.25">
      <c r="A21" s="13">
        <v>13</v>
      </c>
      <c r="B21" s="14" t="s">
        <v>28</v>
      </c>
      <c r="C21" s="15">
        <v>273601</v>
      </c>
      <c r="D21" s="16">
        <v>59</v>
      </c>
      <c r="E21" s="17">
        <v>62.77</v>
      </c>
      <c r="F21" s="18">
        <v>0.93989999999999996</v>
      </c>
      <c r="G21" s="19">
        <v>1.1811700000000001</v>
      </c>
      <c r="H21" s="15">
        <v>261637</v>
      </c>
      <c r="I21" s="16">
        <v>67</v>
      </c>
      <c r="J21" s="17">
        <v>61.05</v>
      </c>
      <c r="K21" s="16">
        <f t="shared" si="0"/>
        <v>5.9500000000000028</v>
      </c>
      <c r="L21" s="18">
        <v>1.0974600000000001</v>
      </c>
      <c r="M21" s="19">
        <v>1.3791599999999999</v>
      </c>
      <c r="N21" s="11">
        <f t="shared" si="1"/>
        <v>0.16762193418390225</v>
      </c>
      <c r="O21" s="106">
        <f t="shared" si="2"/>
        <v>-4.3727910351204824E-2</v>
      </c>
      <c r="P21" s="20">
        <f t="shared" si="3"/>
        <v>-1.6206528370957907E-3</v>
      </c>
    </row>
    <row r="22" spans="1:16" ht="27.75" customHeight="1" x14ac:dyDescent="0.25">
      <c r="A22" s="13">
        <v>42</v>
      </c>
      <c r="B22" s="14" t="s">
        <v>56</v>
      </c>
      <c r="C22" s="15">
        <v>126437</v>
      </c>
      <c r="D22" s="16">
        <v>488</v>
      </c>
      <c r="E22" s="17">
        <v>473.72</v>
      </c>
      <c r="F22" s="18">
        <v>1.0301400000000001</v>
      </c>
      <c r="G22" s="19">
        <v>1.2945599999999999</v>
      </c>
      <c r="H22" s="15">
        <v>120775</v>
      </c>
      <c r="I22" s="16">
        <v>349</v>
      </c>
      <c r="J22" s="17">
        <v>455.86</v>
      </c>
      <c r="K22" s="16">
        <f t="shared" si="0"/>
        <v>-106.86000000000001</v>
      </c>
      <c r="L22" s="18">
        <v>0.76558000000000004</v>
      </c>
      <c r="M22" s="19">
        <v>0.96209999999999996</v>
      </c>
      <c r="N22" s="11">
        <f t="shared" si="1"/>
        <v>-0.25681312569521686</v>
      </c>
      <c r="O22" s="106">
        <f t="shared" si="2"/>
        <v>-4.4781195377935235E-2</v>
      </c>
      <c r="P22" s="20">
        <f t="shared" si="3"/>
        <v>2.9106380196984222E-2</v>
      </c>
    </row>
    <row r="23" spans="1:16" ht="27.75" customHeight="1" x14ac:dyDescent="0.25">
      <c r="A23" s="13">
        <v>43</v>
      </c>
      <c r="B23" s="14" t="s">
        <v>57</v>
      </c>
      <c r="C23" s="15">
        <v>197833</v>
      </c>
      <c r="D23" s="16">
        <v>23</v>
      </c>
      <c r="E23" s="17">
        <v>18.75</v>
      </c>
      <c r="F23" s="18">
        <v>1.2265999999999999</v>
      </c>
      <c r="G23" s="19">
        <v>1.54145</v>
      </c>
      <c r="H23" s="15">
        <v>188971</v>
      </c>
      <c r="I23" s="16">
        <v>15</v>
      </c>
      <c r="J23" s="17">
        <v>18.14</v>
      </c>
      <c r="K23" s="16">
        <f t="shared" si="0"/>
        <v>-3.1400000000000006</v>
      </c>
      <c r="L23" s="18">
        <v>0.82672000000000001</v>
      </c>
      <c r="M23" s="19">
        <v>1.0389299999999999</v>
      </c>
      <c r="N23" s="11">
        <f t="shared" si="1"/>
        <v>-0.32600473580070721</v>
      </c>
      <c r="O23" s="106">
        <f t="shared" si="2"/>
        <v>-4.4795357700686989E-2</v>
      </c>
      <c r="P23" s="20">
        <f t="shared" si="3"/>
        <v>8.5526889218164384E-4</v>
      </c>
    </row>
    <row r="24" spans="1:16" ht="27.75" customHeight="1" x14ac:dyDescent="0.25">
      <c r="A24" s="13">
        <v>15</v>
      </c>
      <c r="B24" s="14" t="s">
        <v>30</v>
      </c>
      <c r="C24" s="15">
        <v>284247</v>
      </c>
      <c r="D24" s="16">
        <v>60</v>
      </c>
      <c r="E24" s="17">
        <v>59.06</v>
      </c>
      <c r="F24" s="18">
        <v>1.0159400000000001</v>
      </c>
      <c r="G24" s="19">
        <v>1.2767200000000001</v>
      </c>
      <c r="H24" s="15">
        <v>270939</v>
      </c>
      <c r="I24" s="16">
        <v>64</v>
      </c>
      <c r="J24" s="17">
        <v>57.61</v>
      </c>
      <c r="K24" s="16">
        <f t="shared" si="0"/>
        <v>6.3900000000000006</v>
      </c>
      <c r="L24" s="18">
        <v>1.1109</v>
      </c>
      <c r="M24" s="19">
        <v>1.39605</v>
      </c>
      <c r="N24" s="11">
        <f t="shared" si="1"/>
        <v>9.3466069302587718E-2</v>
      </c>
      <c r="O24" s="106">
        <f t="shared" si="2"/>
        <v>-4.6818436078481018E-2</v>
      </c>
      <c r="P24" s="20">
        <f t="shared" si="3"/>
        <v>-1.7404994334524536E-3</v>
      </c>
    </row>
    <row r="25" spans="1:16" ht="27.75" customHeight="1" x14ac:dyDescent="0.25">
      <c r="A25" s="13">
        <v>26</v>
      </c>
      <c r="B25" s="14" t="s">
        <v>40</v>
      </c>
      <c r="C25" s="15">
        <v>135408</v>
      </c>
      <c r="D25" s="16">
        <v>11</v>
      </c>
      <c r="E25" s="17">
        <v>9.1300000000000008</v>
      </c>
      <c r="F25" s="18">
        <v>1.2051799999999999</v>
      </c>
      <c r="G25" s="19">
        <v>1.5145299999999999</v>
      </c>
      <c r="H25" s="15">
        <v>128708</v>
      </c>
      <c r="I25" s="16">
        <v>7</v>
      </c>
      <c r="J25" s="17">
        <v>9.17</v>
      </c>
      <c r="K25" s="16">
        <f t="shared" si="0"/>
        <v>-2.17</v>
      </c>
      <c r="L25" s="18">
        <v>0.76361999999999997</v>
      </c>
      <c r="M25" s="19">
        <v>0.95962999999999998</v>
      </c>
      <c r="N25" s="11">
        <f t="shared" si="1"/>
        <v>-0.36638429083610091</v>
      </c>
      <c r="O25" s="106">
        <f t="shared" si="2"/>
        <v>-4.9480089802670491E-2</v>
      </c>
      <c r="P25" s="20">
        <f t="shared" si="3"/>
        <v>5.9106162294081746E-4</v>
      </c>
    </row>
    <row r="26" spans="1:16" ht="27.75" customHeight="1" x14ac:dyDescent="0.25">
      <c r="A26" s="13">
        <v>66</v>
      </c>
      <c r="B26" s="14" t="s">
        <v>80</v>
      </c>
      <c r="C26" s="15">
        <v>268352</v>
      </c>
      <c r="D26" s="16">
        <v>48</v>
      </c>
      <c r="E26" s="17">
        <v>46.74</v>
      </c>
      <c r="F26" s="18">
        <v>1.0269200000000001</v>
      </c>
      <c r="G26" s="19">
        <v>1.2905199999999999</v>
      </c>
      <c r="H26" s="15">
        <v>254604</v>
      </c>
      <c r="I26" s="16">
        <v>73</v>
      </c>
      <c r="J26" s="17">
        <v>46.5</v>
      </c>
      <c r="K26" s="16">
        <f t="shared" si="0"/>
        <v>26.5</v>
      </c>
      <c r="L26" s="18">
        <v>1.56979</v>
      </c>
      <c r="M26" s="19">
        <v>1.9727300000000001</v>
      </c>
      <c r="N26" s="11">
        <f t="shared" si="1"/>
        <v>0.52863186932399353</v>
      </c>
      <c r="O26" s="106">
        <f t="shared" si="2"/>
        <v>-5.1231218697829761E-2</v>
      </c>
      <c r="P26" s="20">
        <f t="shared" si="3"/>
        <v>-7.2180336442081395E-3</v>
      </c>
    </row>
    <row r="27" spans="1:16" ht="27.75" customHeight="1" x14ac:dyDescent="0.25">
      <c r="A27" s="13">
        <v>29</v>
      </c>
      <c r="B27" s="14" t="s">
        <v>43</v>
      </c>
      <c r="C27" s="15">
        <v>309323</v>
      </c>
      <c r="D27" s="16">
        <v>60</v>
      </c>
      <c r="E27" s="17">
        <v>61.75</v>
      </c>
      <c r="F27" s="18">
        <v>0.97162000000000004</v>
      </c>
      <c r="G27" s="19">
        <v>1.2210300000000001</v>
      </c>
      <c r="H27" s="15">
        <v>293385</v>
      </c>
      <c r="I27" s="16">
        <v>47</v>
      </c>
      <c r="J27" s="17">
        <v>60.86</v>
      </c>
      <c r="K27" s="16">
        <f t="shared" si="0"/>
        <v>-13.86</v>
      </c>
      <c r="L27" s="18">
        <v>0.77225999999999995</v>
      </c>
      <c r="M27" s="19">
        <v>0.97048999999999996</v>
      </c>
      <c r="N27" s="11">
        <f t="shared" si="1"/>
        <v>-0.20518742373242271</v>
      </c>
      <c r="O27" s="106">
        <f t="shared" si="2"/>
        <v>-5.1525428112361493E-2</v>
      </c>
      <c r="P27" s="20">
        <f t="shared" si="3"/>
        <v>3.7751677852348987E-3</v>
      </c>
    </row>
    <row r="28" spans="1:16" ht="33.75" customHeight="1" x14ac:dyDescent="0.25">
      <c r="A28" s="13">
        <v>20</v>
      </c>
      <c r="B28" s="14" t="s">
        <v>35</v>
      </c>
      <c r="C28" s="15">
        <v>299375</v>
      </c>
      <c r="D28" s="16">
        <v>91</v>
      </c>
      <c r="E28" s="17">
        <v>99.95</v>
      </c>
      <c r="F28" s="18">
        <v>0.91049000000000002</v>
      </c>
      <c r="G28" s="19">
        <v>1.1442000000000001</v>
      </c>
      <c r="H28" s="15">
        <v>283750</v>
      </c>
      <c r="I28" s="16">
        <v>91</v>
      </c>
      <c r="J28" s="17">
        <v>96.85</v>
      </c>
      <c r="K28" s="16">
        <f t="shared" si="0"/>
        <v>-5.8499999999999943</v>
      </c>
      <c r="L28" s="18">
        <v>0.93962999999999997</v>
      </c>
      <c r="M28" s="19">
        <v>1.18082</v>
      </c>
      <c r="N28" s="11">
        <f t="shared" si="1"/>
        <v>3.200489424925701E-2</v>
      </c>
      <c r="O28" s="106">
        <f t="shared" si="2"/>
        <v>-5.2192066805845538E-2</v>
      </c>
      <c r="P28" s="20">
        <f t="shared" si="3"/>
        <v>1.5934149742874556E-3</v>
      </c>
    </row>
    <row r="29" spans="1:16" ht="27.75" customHeight="1" x14ac:dyDescent="0.25">
      <c r="A29" s="13">
        <v>19</v>
      </c>
      <c r="B29" s="14" t="s">
        <v>34</v>
      </c>
      <c r="C29" s="15">
        <v>308527</v>
      </c>
      <c r="D29" s="16">
        <v>88</v>
      </c>
      <c r="E29" s="17">
        <v>84.07</v>
      </c>
      <c r="F29" s="18">
        <v>1.0467500000000001</v>
      </c>
      <c r="G29" s="19">
        <v>1.3154399999999999</v>
      </c>
      <c r="H29" s="15">
        <v>292228</v>
      </c>
      <c r="I29" s="16">
        <v>85</v>
      </c>
      <c r="J29" s="17">
        <v>80.77</v>
      </c>
      <c r="K29" s="16">
        <f t="shared" si="0"/>
        <v>4.230000000000004</v>
      </c>
      <c r="L29" s="18">
        <v>1.0524</v>
      </c>
      <c r="M29" s="19">
        <v>1.32254</v>
      </c>
      <c r="N29" s="11">
        <f t="shared" si="1"/>
        <v>5.397433558353093E-3</v>
      </c>
      <c r="O29" s="106">
        <f t="shared" si="2"/>
        <v>-5.2828439650338566E-2</v>
      </c>
      <c r="P29" s="20">
        <f t="shared" si="3"/>
        <v>-1.1521615967924701E-3</v>
      </c>
    </row>
    <row r="30" spans="1:16" ht="27.75" customHeight="1" x14ac:dyDescent="0.25">
      <c r="A30" s="13">
        <v>2</v>
      </c>
      <c r="B30" s="14" t="s">
        <v>17</v>
      </c>
      <c r="C30" s="15">
        <v>277550</v>
      </c>
      <c r="D30" s="16">
        <v>83</v>
      </c>
      <c r="E30" s="17">
        <v>70.12</v>
      </c>
      <c r="F30" s="18">
        <v>1.1837500000000001</v>
      </c>
      <c r="G30" s="19">
        <v>1.4876</v>
      </c>
      <c r="H30" s="15">
        <v>262869</v>
      </c>
      <c r="I30" s="16">
        <v>66</v>
      </c>
      <c r="J30" s="17">
        <v>68.150000000000006</v>
      </c>
      <c r="K30" s="16">
        <f t="shared" si="0"/>
        <v>-2.1500000000000057</v>
      </c>
      <c r="L30" s="18">
        <v>0.96850000000000003</v>
      </c>
      <c r="M30" s="19">
        <v>1.2171000000000001</v>
      </c>
      <c r="N30" s="11">
        <f t="shared" si="1"/>
        <v>-0.18183651519225597</v>
      </c>
      <c r="O30" s="106">
        <f t="shared" si="2"/>
        <v>-5.2894973878580442E-2</v>
      </c>
      <c r="P30" s="20">
        <f t="shared" si="3"/>
        <v>5.8561405037915249E-4</v>
      </c>
    </row>
    <row r="31" spans="1:16" ht="27.75" customHeight="1" x14ac:dyDescent="0.25">
      <c r="A31" s="13">
        <v>34</v>
      </c>
      <c r="B31" s="14" t="s">
        <v>48</v>
      </c>
      <c r="C31" s="15">
        <v>230144</v>
      </c>
      <c r="D31" s="16">
        <v>70</v>
      </c>
      <c r="E31" s="17">
        <v>63.48</v>
      </c>
      <c r="F31" s="18">
        <v>1.10273</v>
      </c>
      <c r="G31" s="19">
        <v>1.3857900000000001</v>
      </c>
      <c r="H31" s="15">
        <v>217890</v>
      </c>
      <c r="I31" s="16">
        <v>67</v>
      </c>
      <c r="J31" s="17">
        <v>61.8</v>
      </c>
      <c r="K31" s="16">
        <f t="shared" si="0"/>
        <v>5.2000000000000028</v>
      </c>
      <c r="L31" s="18">
        <v>1.08413</v>
      </c>
      <c r="M31" s="19">
        <v>1.3624099999999999</v>
      </c>
      <c r="N31" s="11">
        <f t="shared" si="1"/>
        <v>-1.6871243117644208E-2</v>
      </c>
      <c r="O31" s="106">
        <f t="shared" si="2"/>
        <v>-5.3244924916573955E-2</v>
      </c>
      <c r="P31" s="20">
        <f t="shared" si="3"/>
        <v>-1.4163688660332962E-3</v>
      </c>
    </row>
    <row r="32" spans="1:16" ht="27.75" customHeight="1" x14ac:dyDescent="0.25">
      <c r="A32" s="13">
        <v>28</v>
      </c>
      <c r="B32" s="14" t="s">
        <v>42</v>
      </c>
      <c r="C32" s="15">
        <v>312911</v>
      </c>
      <c r="D32" s="16">
        <v>54</v>
      </c>
      <c r="E32" s="17">
        <v>52.14</v>
      </c>
      <c r="F32" s="18">
        <v>1.0356000000000001</v>
      </c>
      <c r="G32" s="19">
        <v>1.3014300000000001</v>
      </c>
      <c r="H32" s="15">
        <v>296245</v>
      </c>
      <c r="I32" s="16">
        <v>43</v>
      </c>
      <c r="J32" s="17">
        <v>50.41</v>
      </c>
      <c r="K32" s="16">
        <f t="shared" si="0"/>
        <v>-7.4099999999999966</v>
      </c>
      <c r="L32" s="18">
        <v>0.85294999999999999</v>
      </c>
      <c r="M32" s="19">
        <v>1.0719000000000001</v>
      </c>
      <c r="N32" s="11">
        <f t="shared" si="1"/>
        <v>-0.17636753417394713</v>
      </c>
      <c r="O32" s="106">
        <f t="shared" si="2"/>
        <v>-5.3261150934291179E-2</v>
      </c>
      <c r="P32" s="20">
        <f t="shared" si="3"/>
        <v>2.0183256340974448E-3</v>
      </c>
    </row>
    <row r="33" spans="1:16" ht="27.75" customHeight="1" x14ac:dyDescent="0.25">
      <c r="A33" s="13">
        <v>25</v>
      </c>
      <c r="B33" s="14" t="s">
        <v>39</v>
      </c>
      <c r="C33" s="15">
        <v>220928</v>
      </c>
      <c r="D33" s="16">
        <v>38</v>
      </c>
      <c r="E33" s="17">
        <v>35.81</v>
      </c>
      <c r="F33" s="18">
        <v>1.0611600000000001</v>
      </c>
      <c r="G33" s="19">
        <v>1.33355</v>
      </c>
      <c r="H33" s="15">
        <v>209043</v>
      </c>
      <c r="I33" s="16">
        <v>22</v>
      </c>
      <c r="J33" s="17">
        <v>32.53</v>
      </c>
      <c r="K33" s="16">
        <f t="shared" si="0"/>
        <v>-10.530000000000001</v>
      </c>
      <c r="L33" s="18">
        <v>0.67625999999999997</v>
      </c>
      <c r="M33" s="19">
        <v>0.84984000000000004</v>
      </c>
      <c r="N33" s="11">
        <f t="shared" si="1"/>
        <v>-0.36272355742191886</v>
      </c>
      <c r="O33" s="106">
        <f t="shared" si="2"/>
        <v>-5.3795806778679012E-2</v>
      </c>
      <c r="P33" s="20">
        <f t="shared" si="3"/>
        <v>2.8681469537174234E-3</v>
      </c>
    </row>
    <row r="34" spans="1:16" ht="27.75" customHeight="1" x14ac:dyDescent="0.25">
      <c r="A34" s="13">
        <v>6</v>
      </c>
      <c r="B34" s="14" t="s">
        <v>21</v>
      </c>
      <c r="C34" s="15">
        <v>319438</v>
      </c>
      <c r="D34" s="16">
        <v>438</v>
      </c>
      <c r="E34" s="17">
        <v>414.46</v>
      </c>
      <c r="F34" s="18">
        <v>1.0568</v>
      </c>
      <c r="G34" s="19">
        <v>1.3280700000000001</v>
      </c>
      <c r="H34" s="15">
        <v>302092</v>
      </c>
      <c r="I34" s="16">
        <v>353</v>
      </c>
      <c r="J34" s="17">
        <v>397.65</v>
      </c>
      <c r="K34" s="16">
        <f t="shared" si="0"/>
        <v>-44.649999999999977</v>
      </c>
      <c r="L34" s="18">
        <v>0.88771999999999995</v>
      </c>
      <c r="M34" s="19">
        <v>1.1155900000000001</v>
      </c>
      <c r="N34" s="11">
        <f t="shared" si="1"/>
        <v>-0.15999156670958603</v>
      </c>
      <c r="O34" s="106">
        <f t="shared" si="2"/>
        <v>-5.4301617215234299E-2</v>
      </c>
      <c r="P34" s="20">
        <f t="shared" si="3"/>
        <v>1.2161705743920502E-2</v>
      </c>
    </row>
    <row r="35" spans="1:16" ht="27.75" customHeight="1" x14ac:dyDescent="0.25">
      <c r="A35" s="13">
        <v>54</v>
      </c>
      <c r="B35" s="14" t="s">
        <v>68</v>
      </c>
      <c r="C35" s="15">
        <v>329875</v>
      </c>
      <c r="D35" s="16">
        <v>62</v>
      </c>
      <c r="E35" s="17">
        <v>65.27</v>
      </c>
      <c r="F35" s="18">
        <v>0.94982999999999995</v>
      </c>
      <c r="G35" s="19">
        <v>1.19364</v>
      </c>
      <c r="H35" s="15">
        <v>311847</v>
      </c>
      <c r="I35" s="16">
        <v>68</v>
      </c>
      <c r="J35" s="17">
        <v>59.98</v>
      </c>
      <c r="K35" s="16">
        <f t="shared" si="0"/>
        <v>8.0200000000000031</v>
      </c>
      <c r="L35" s="18">
        <v>1.13364</v>
      </c>
      <c r="M35" s="19">
        <v>1.4246300000000001</v>
      </c>
      <c r="N35" s="11">
        <f t="shared" si="1"/>
        <v>0.19351730840119297</v>
      </c>
      <c r="O35" s="106">
        <f t="shared" si="2"/>
        <v>-5.4651004168245532E-2</v>
      </c>
      <c r="P35" s="20">
        <f t="shared" si="3"/>
        <v>-2.1844765972282754E-3</v>
      </c>
    </row>
    <row r="36" spans="1:16" ht="27.75" customHeight="1" x14ac:dyDescent="0.25">
      <c r="A36" s="13">
        <v>51</v>
      </c>
      <c r="B36" s="14" t="s">
        <v>65</v>
      </c>
      <c r="C36" s="15">
        <v>323455</v>
      </c>
      <c r="D36" s="16">
        <v>102</v>
      </c>
      <c r="E36" s="17">
        <v>97.59</v>
      </c>
      <c r="F36" s="18">
        <v>1.0452300000000001</v>
      </c>
      <c r="G36" s="19">
        <v>1.31352</v>
      </c>
      <c r="H36" s="15">
        <v>305772</v>
      </c>
      <c r="I36" s="16">
        <v>72</v>
      </c>
      <c r="J36" s="17">
        <v>96.84</v>
      </c>
      <c r="K36" s="16">
        <f t="shared" ref="K36:K67" si="4">I36-J36</f>
        <v>-24.840000000000003</v>
      </c>
      <c r="L36" s="18">
        <v>0.74350000000000005</v>
      </c>
      <c r="M36" s="19">
        <v>0.93433999999999995</v>
      </c>
      <c r="N36" s="11">
        <f t="shared" ref="N36:N67" si="5">M36/G36-1</f>
        <v>-0.2886747061331385</v>
      </c>
      <c r="O36" s="106">
        <f t="shared" ref="O36:O68" si="6">H36/C36-1</f>
        <v>-5.4669119351996365E-2</v>
      </c>
      <c r="P36" s="20">
        <f t="shared" ref="P36:P68" si="7">K36/$K$69</f>
        <v>6.7658851215898191E-3</v>
      </c>
    </row>
    <row r="37" spans="1:16" ht="27.75" customHeight="1" x14ac:dyDescent="0.25">
      <c r="A37" s="13">
        <v>30</v>
      </c>
      <c r="B37" s="14" t="s">
        <v>44</v>
      </c>
      <c r="C37" s="15">
        <v>343474</v>
      </c>
      <c r="D37" s="16">
        <v>1</v>
      </c>
      <c r="E37" s="17">
        <v>0.71</v>
      </c>
      <c r="F37" s="18">
        <v>1.4132499999999999</v>
      </c>
      <c r="G37" s="19">
        <v>1.7760100000000001</v>
      </c>
      <c r="H37" s="15">
        <v>324643</v>
      </c>
      <c r="I37" s="16">
        <v>0</v>
      </c>
      <c r="J37" s="17">
        <v>0.55000000000000004</v>
      </c>
      <c r="K37" s="16">
        <f t="shared" si="4"/>
        <v>-0.55000000000000004</v>
      </c>
      <c r="L37" s="18">
        <v>0</v>
      </c>
      <c r="M37" s="19">
        <v>0</v>
      </c>
      <c r="N37" s="11">
        <f t="shared" si="5"/>
        <v>-1</v>
      </c>
      <c r="O37" s="106">
        <f t="shared" si="6"/>
        <v>-5.4825110488712414E-2</v>
      </c>
      <c r="P37" s="20">
        <f t="shared" si="7"/>
        <v>1.4980824544582932E-4</v>
      </c>
    </row>
    <row r="38" spans="1:16" ht="27.75" customHeight="1" x14ac:dyDescent="0.25">
      <c r="A38" s="13">
        <v>23</v>
      </c>
      <c r="B38" s="14" t="s">
        <v>37</v>
      </c>
      <c r="C38" s="15">
        <v>325907</v>
      </c>
      <c r="D38" s="16">
        <v>144</v>
      </c>
      <c r="E38" s="17">
        <v>140.38</v>
      </c>
      <c r="F38" s="18">
        <v>1.0257700000000001</v>
      </c>
      <c r="G38" s="19">
        <v>1.2890699999999999</v>
      </c>
      <c r="H38" s="15">
        <v>307978</v>
      </c>
      <c r="I38" s="16">
        <v>92</v>
      </c>
      <c r="J38" s="17">
        <v>136.19</v>
      </c>
      <c r="K38" s="16">
        <f t="shared" si="4"/>
        <v>-44.19</v>
      </c>
      <c r="L38" s="18">
        <v>0.67552999999999996</v>
      </c>
      <c r="M38" s="19">
        <v>0.84892999999999996</v>
      </c>
      <c r="N38" s="11">
        <f t="shared" si="5"/>
        <v>-0.3414399528342138</v>
      </c>
      <c r="O38" s="106">
        <f t="shared" si="6"/>
        <v>-5.5012626301368162E-2</v>
      </c>
      <c r="P38" s="20">
        <f t="shared" si="7"/>
        <v>1.2036411575002176E-2</v>
      </c>
    </row>
    <row r="39" spans="1:16" ht="31.5" x14ac:dyDescent="0.25">
      <c r="A39" s="13">
        <v>53</v>
      </c>
      <c r="B39" s="14" t="s">
        <v>67</v>
      </c>
      <c r="C39" s="15">
        <v>330323</v>
      </c>
      <c r="D39" s="16">
        <v>127</v>
      </c>
      <c r="E39" s="17">
        <v>113.31</v>
      </c>
      <c r="F39" s="18">
        <v>1.1207800000000001</v>
      </c>
      <c r="G39" s="19">
        <v>1.4084700000000001</v>
      </c>
      <c r="H39" s="15">
        <v>312122</v>
      </c>
      <c r="I39" s="16">
        <v>94</v>
      </c>
      <c r="J39" s="17">
        <v>108.25</v>
      </c>
      <c r="K39" s="16">
        <f t="shared" si="4"/>
        <v>-14.25</v>
      </c>
      <c r="L39" s="18">
        <v>0.86836999999999998</v>
      </c>
      <c r="M39" s="19">
        <v>1.09127</v>
      </c>
      <c r="N39" s="11">
        <f t="shared" si="5"/>
        <v>-0.22520891463786952</v>
      </c>
      <c r="O39" s="106">
        <f t="shared" si="6"/>
        <v>-5.5100613641799079E-2</v>
      </c>
      <c r="P39" s="20">
        <f t="shared" si="7"/>
        <v>3.8813954501873958E-3</v>
      </c>
    </row>
    <row r="40" spans="1:16" ht="27.75" customHeight="1" x14ac:dyDescent="0.25">
      <c r="A40" s="13">
        <v>65</v>
      </c>
      <c r="B40" s="14" t="s">
        <v>79</v>
      </c>
      <c r="C40" s="15">
        <v>297937</v>
      </c>
      <c r="D40" s="16">
        <v>1120</v>
      </c>
      <c r="E40" s="17">
        <v>1089.5</v>
      </c>
      <c r="F40" s="18">
        <v>1.02799</v>
      </c>
      <c r="G40" s="19">
        <v>1.2918700000000001</v>
      </c>
      <c r="H40" s="15">
        <v>281464</v>
      </c>
      <c r="I40" s="16">
        <v>781</v>
      </c>
      <c r="J40" s="17">
        <v>1072.8800000000001</v>
      </c>
      <c r="K40" s="16">
        <f t="shared" si="4"/>
        <v>-291.88000000000011</v>
      </c>
      <c r="L40" s="18">
        <v>0.72794000000000003</v>
      </c>
      <c r="M40" s="19">
        <v>0.91479999999999995</v>
      </c>
      <c r="N40" s="11">
        <f t="shared" si="5"/>
        <v>-0.29187921385278714</v>
      </c>
      <c r="O40" s="106">
        <f t="shared" si="6"/>
        <v>-5.5290212360331159E-2</v>
      </c>
      <c r="P40" s="20">
        <f t="shared" si="7"/>
        <v>7.9501873964961237E-2</v>
      </c>
    </row>
    <row r="41" spans="1:16" ht="27.75" customHeight="1" x14ac:dyDescent="0.25">
      <c r="A41" s="13">
        <v>50</v>
      </c>
      <c r="B41" s="14" t="s">
        <v>64</v>
      </c>
      <c r="C41" s="15">
        <v>324740</v>
      </c>
      <c r="D41" s="16">
        <v>150</v>
      </c>
      <c r="E41" s="17">
        <v>150.91</v>
      </c>
      <c r="F41" s="18">
        <v>0.99394000000000005</v>
      </c>
      <c r="G41" s="19">
        <v>1.24908</v>
      </c>
      <c r="H41" s="15">
        <v>306775</v>
      </c>
      <c r="I41" s="16">
        <v>162</v>
      </c>
      <c r="J41" s="17">
        <v>148.84</v>
      </c>
      <c r="K41" s="16">
        <f t="shared" si="4"/>
        <v>13.159999999999997</v>
      </c>
      <c r="L41" s="18">
        <v>1.08839</v>
      </c>
      <c r="M41" s="19">
        <v>1.3677600000000001</v>
      </c>
      <c r="N41" s="11">
        <f t="shared" si="5"/>
        <v>9.5013930252666023E-2</v>
      </c>
      <c r="O41" s="106">
        <f t="shared" si="6"/>
        <v>-5.5321180020939775E-2</v>
      </c>
      <c r="P41" s="20">
        <f t="shared" si="7"/>
        <v>-3.5845027455765695E-3</v>
      </c>
    </row>
    <row r="42" spans="1:16" ht="31.5" x14ac:dyDescent="0.25">
      <c r="A42" s="13">
        <v>46</v>
      </c>
      <c r="B42" s="14" t="s">
        <v>60</v>
      </c>
      <c r="C42" s="15">
        <v>339649</v>
      </c>
      <c r="D42" s="16">
        <v>3</v>
      </c>
      <c r="E42" s="17">
        <v>2.0299999999999998</v>
      </c>
      <c r="F42" s="18">
        <v>1.4767600000000001</v>
      </c>
      <c r="G42" s="19">
        <v>1.85582</v>
      </c>
      <c r="H42" s="15">
        <v>320847</v>
      </c>
      <c r="I42" s="16">
        <v>1</v>
      </c>
      <c r="J42" s="17">
        <v>1.9</v>
      </c>
      <c r="K42" s="16">
        <f t="shared" si="4"/>
        <v>-0.89999999999999991</v>
      </c>
      <c r="L42" s="18">
        <v>0.52688000000000001</v>
      </c>
      <c r="M42" s="19">
        <v>0.66212000000000004</v>
      </c>
      <c r="N42" s="11">
        <f t="shared" si="5"/>
        <v>-0.64321970880796631</v>
      </c>
      <c r="O42" s="106">
        <f t="shared" si="6"/>
        <v>-5.5357148114671295E-2</v>
      </c>
      <c r="P42" s="20">
        <f t="shared" si="7"/>
        <v>2.4514076527499341E-4</v>
      </c>
    </row>
    <row r="43" spans="1:16" ht="27.75" customHeight="1" x14ac:dyDescent="0.25">
      <c r="A43" s="13">
        <v>14</v>
      </c>
      <c r="B43" s="14" t="s">
        <v>29</v>
      </c>
      <c r="C43" s="15">
        <v>339456</v>
      </c>
      <c r="D43" s="16">
        <v>742</v>
      </c>
      <c r="E43" s="17">
        <v>725.79</v>
      </c>
      <c r="F43" s="18">
        <v>1.02234</v>
      </c>
      <c r="G43" s="19">
        <v>1.2847599999999999</v>
      </c>
      <c r="H43" s="15">
        <v>320630</v>
      </c>
      <c r="I43" s="16">
        <v>688</v>
      </c>
      <c r="J43" s="17">
        <v>702.62</v>
      </c>
      <c r="K43" s="16">
        <f t="shared" si="4"/>
        <v>-14.620000000000005</v>
      </c>
      <c r="L43" s="18">
        <v>0.97919999999999996</v>
      </c>
      <c r="M43" s="19">
        <v>1.23054</v>
      </c>
      <c r="N43" s="11">
        <f t="shared" si="5"/>
        <v>-4.2202434695974289E-2</v>
      </c>
      <c r="O43" s="106">
        <f t="shared" si="6"/>
        <v>-5.5459323152337814E-2</v>
      </c>
      <c r="P43" s="20">
        <f t="shared" si="7"/>
        <v>3.9821755425782281E-3</v>
      </c>
    </row>
    <row r="44" spans="1:16" ht="27.75" customHeight="1" x14ac:dyDescent="0.25">
      <c r="A44" s="13">
        <v>21</v>
      </c>
      <c r="B44" s="14" t="s">
        <v>36</v>
      </c>
      <c r="C44" s="15">
        <v>339456</v>
      </c>
      <c r="D44" s="16">
        <v>615</v>
      </c>
      <c r="E44" s="17">
        <v>593.4</v>
      </c>
      <c r="F44" s="18">
        <v>1.0364</v>
      </c>
      <c r="G44" s="19">
        <v>1.30243</v>
      </c>
      <c r="H44" s="15">
        <v>320630</v>
      </c>
      <c r="I44" s="16">
        <v>434</v>
      </c>
      <c r="J44" s="17">
        <v>567.94000000000005</v>
      </c>
      <c r="K44" s="16">
        <f t="shared" si="4"/>
        <v>-133.94000000000005</v>
      </c>
      <c r="L44" s="18">
        <v>0.76417000000000002</v>
      </c>
      <c r="M44" s="19">
        <v>0.96031999999999995</v>
      </c>
      <c r="N44" s="11">
        <f t="shared" si="5"/>
        <v>-0.26267054659367495</v>
      </c>
      <c r="O44" s="106">
        <f t="shared" si="6"/>
        <v>-5.5459323152337814E-2</v>
      </c>
      <c r="P44" s="20">
        <f t="shared" si="7"/>
        <v>3.6482393445480703E-2</v>
      </c>
    </row>
    <row r="45" spans="1:16" ht="27.75" customHeight="1" x14ac:dyDescent="0.25">
      <c r="A45" s="13">
        <v>17</v>
      </c>
      <c r="B45" s="14" t="s">
        <v>32</v>
      </c>
      <c r="C45" s="15">
        <v>320067</v>
      </c>
      <c r="D45" s="16">
        <v>212</v>
      </c>
      <c r="E45" s="17">
        <v>211.56</v>
      </c>
      <c r="F45" s="18">
        <v>1.00207</v>
      </c>
      <c r="G45" s="19">
        <v>1.25929</v>
      </c>
      <c r="H45" s="15">
        <v>302284</v>
      </c>
      <c r="I45" s="16">
        <v>145</v>
      </c>
      <c r="J45" s="17">
        <v>203.86</v>
      </c>
      <c r="K45" s="16">
        <f t="shared" si="4"/>
        <v>-58.860000000000014</v>
      </c>
      <c r="L45" s="18">
        <v>0.71128000000000002</v>
      </c>
      <c r="M45" s="19">
        <v>0.89385999999999999</v>
      </c>
      <c r="N45" s="11">
        <f t="shared" si="5"/>
        <v>-0.2901873277799395</v>
      </c>
      <c r="O45" s="106">
        <f t="shared" si="6"/>
        <v>-5.5560242074315647E-2</v>
      </c>
      <c r="P45" s="20">
        <f t="shared" si="7"/>
        <v>1.6032206048984574E-2</v>
      </c>
    </row>
    <row r="46" spans="1:16" ht="27.75" customHeight="1" x14ac:dyDescent="0.25">
      <c r="A46" s="13">
        <v>64</v>
      </c>
      <c r="B46" s="14" t="s">
        <v>78</v>
      </c>
      <c r="C46" s="15">
        <v>338306</v>
      </c>
      <c r="D46" s="16">
        <v>279</v>
      </c>
      <c r="E46" s="17">
        <v>250.79</v>
      </c>
      <c r="F46" s="18">
        <v>1.1125</v>
      </c>
      <c r="G46" s="19">
        <v>1.3980600000000001</v>
      </c>
      <c r="H46" s="15">
        <v>319496</v>
      </c>
      <c r="I46" s="16">
        <v>170</v>
      </c>
      <c r="J46" s="17">
        <v>242.1</v>
      </c>
      <c r="K46" s="16">
        <f t="shared" si="4"/>
        <v>-72.099999999999994</v>
      </c>
      <c r="L46" s="18">
        <v>0.70218000000000003</v>
      </c>
      <c r="M46" s="19">
        <v>0.88241999999999998</v>
      </c>
      <c r="N46" s="11">
        <f t="shared" si="5"/>
        <v>-0.36882537230161805</v>
      </c>
      <c r="O46" s="106">
        <f t="shared" si="6"/>
        <v>-5.560055098047334E-2</v>
      </c>
      <c r="P46" s="20">
        <f t="shared" si="7"/>
        <v>1.9638499084807803E-2</v>
      </c>
    </row>
    <row r="47" spans="1:16" ht="31.5" x14ac:dyDescent="0.25">
      <c r="A47" s="13">
        <v>52</v>
      </c>
      <c r="B47" s="14" t="s">
        <v>66</v>
      </c>
      <c r="C47" s="15">
        <v>329198</v>
      </c>
      <c r="D47" s="16">
        <v>359</v>
      </c>
      <c r="E47" s="17">
        <v>354.83</v>
      </c>
      <c r="F47" s="18">
        <v>1.0117400000000001</v>
      </c>
      <c r="G47" s="19">
        <v>1.27145</v>
      </c>
      <c r="H47" s="15">
        <v>310890</v>
      </c>
      <c r="I47" s="16">
        <v>279</v>
      </c>
      <c r="J47" s="17">
        <v>343.2</v>
      </c>
      <c r="K47" s="16">
        <f t="shared" si="4"/>
        <v>-64.199999999999989</v>
      </c>
      <c r="L47" s="18">
        <v>0.81293000000000004</v>
      </c>
      <c r="M47" s="19">
        <v>1.0216000000000001</v>
      </c>
      <c r="N47" s="11">
        <f t="shared" si="5"/>
        <v>-0.19650792402375239</v>
      </c>
      <c r="O47" s="106">
        <f t="shared" si="6"/>
        <v>-5.5613946621789978E-2</v>
      </c>
      <c r="P47" s="20">
        <f t="shared" si="7"/>
        <v>1.7486707922949526E-2</v>
      </c>
    </row>
    <row r="48" spans="1:16" ht="27.75" customHeight="1" x14ac:dyDescent="0.25">
      <c r="A48" s="13">
        <v>48</v>
      </c>
      <c r="B48" s="14" t="s">
        <v>62</v>
      </c>
      <c r="C48" s="15">
        <v>335307</v>
      </c>
      <c r="D48" s="16">
        <v>237</v>
      </c>
      <c r="E48" s="17">
        <v>221.34</v>
      </c>
      <c r="F48" s="18">
        <v>1.07073</v>
      </c>
      <c r="G48" s="19">
        <v>1.3455699999999999</v>
      </c>
      <c r="H48" s="15">
        <v>316641</v>
      </c>
      <c r="I48" s="16">
        <v>192</v>
      </c>
      <c r="J48" s="17">
        <v>213.11</v>
      </c>
      <c r="K48" s="16">
        <f t="shared" si="4"/>
        <v>-21.110000000000014</v>
      </c>
      <c r="L48" s="18">
        <v>0.90093999999999996</v>
      </c>
      <c r="M48" s="19">
        <v>1.1322099999999999</v>
      </c>
      <c r="N48" s="11">
        <f t="shared" si="5"/>
        <v>-0.15856477180674367</v>
      </c>
      <c r="O48" s="106">
        <f t="shared" si="6"/>
        <v>-5.5668387477744274E-2</v>
      </c>
      <c r="P48" s="20">
        <f t="shared" si="7"/>
        <v>5.7499128388390159E-3</v>
      </c>
    </row>
    <row r="49" spans="1:16" ht="27.75" customHeight="1" x14ac:dyDescent="0.25">
      <c r="A49" s="13">
        <v>11</v>
      </c>
      <c r="B49" s="14" t="s">
        <v>26</v>
      </c>
      <c r="C49" s="15">
        <v>328731</v>
      </c>
      <c r="D49" s="16">
        <v>442</v>
      </c>
      <c r="E49" s="17">
        <v>430.95</v>
      </c>
      <c r="F49" s="18">
        <v>1.0256400000000001</v>
      </c>
      <c r="G49" s="19">
        <v>1.28891</v>
      </c>
      <c r="H49" s="15">
        <v>310369</v>
      </c>
      <c r="I49" s="16">
        <v>313</v>
      </c>
      <c r="J49" s="17">
        <v>409.29</v>
      </c>
      <c r="K49" s="16">
        <f t="shared" si="4"/>
        <v>-96.29000000000002</v>
      </c>
      <c r="L49" s="18">
        <v>0.76473000000000002</v>
      </c>
      <c r="M49" s="19">
        <v>0.96103000000000005</v>
      </c>
      <c r="N49" s="11">
        <f t="shared" si="5"/>
        <v>-0.25438548851355014</v>
      </c>
      <c r="O49" s="106">
        <f t="shared" si="6"/>
        <v>-5.5857220645451733E-2</v>
      </c>
      <c r="P49" s="20">
        <f t="shared" si="7"/>
        <v>2.6227338098143468E-2</v>
      </c>
    </row>
    <row r="50" spans="1:16" ht="27.75" customHeight="1" x14ac:dyDescent="0.25">
      <c r="A50" s="13">
        <v>18</v>
      </c>
      <c r="B50" s="14" t="s">
        <v>33</v>
      </c>
      <c r="C50" s="15">
        <v>308969</v>
      </c>
      <c r="D50" s="16">
        <v>79</v>
      </c>
      <c r="E50" s="17">
        <v>80.45</v>
      </c>
      <c r="F50" s="18">
        <v>0.98202</v>
      </c>
      <c r="G50" s="19">
        <v>1.2340899999999999</v>
      </c>
      <c r="H50" s="15">
        <v>291683</v>
      </c>
      <c r="I50" s="16">
        <v>77</v>
      </c>
      <c r="J50" s="17">
        <v>77.709999999999994</v>
      </c>
      <c r="K50" s="16">
        <f t="shared" si="4"/>
        <v>-0.70999999999999375</v>
      </c>
      <c r="L50" s="18">
        <v>0.99090999999999996</v>
      </c>
      <c r="M50" s="19">
        <v>1.24526</v>
      </c>
      <c r="N50" s="11">
        <f t="shared" si="5"/>
        <v>9.0512037209604657E-3</v>
      </c>
      <c r="O50" s="106">
        <f t="shared" si="6"/>
        <v>-5.5947360414798863E-2</v>
      </c>
      <c r="P50" s="20">
        <f t="shared" si="7"/>
        <v>1.9338882593915977E-4</v>
      </c>
    </row>
    <row r="51" spans="1:16" ht="27.75" customHeight="1" x14ac:dyDescent="0.25">
      <c r="A51" s="13">
        <v>1</v>
      </c>
      <c r="B51" s="14" t="s">
        <v>16</v>
      </c>
      <c r="C51" s="15">
        <v>328157</v>
      </c>
      <c r="D51" s="16">
        <v>365</v>
      </c>
      <c r="E51" s="17">
        <v>339.69</v>
      </c>
      <c r="F51" s="18">
        <v>1.0745100000000001</v>
      </c>
      <c r="G51" s="19">
        <v>1.35032</v>
      </c>
      <c r="H51" s="15">
        <v>309643</v>
      </c>
      <c r="I51" s="16">
        <v>286</v>
      </c>
      <c r="J51" s="17">
        <v>330.06</v>
      </c>
      <c r="K51" s="16">
        <f t="shared" si="4"/>
        <v>-44.06</v>
      </c>
      <c r="L51" s="18">
        <v>0.86650000000000005</v>
      </c>
      <c r="M51" s="19">
        <v>1.0889200000000001</v>
      </c>
      <c r="N51" s="11">
        <f t="shared" si="5"/>
        <v>-0.19358374311274351</v>
      </c>
      <c r="O51" s="106">
        <f t="shared" si="6"/>
        <v>-5.6418116937929086E-2</v>
      </c>
      <c r="P51" s="20">
        <f t="shared" si="7"/>
        <v>1.2001002353351345E-2</v>
      </c>
    </row>
    <row r="52" spans="1:16" ht="27.75" customHeight="1" x14ac:dyDescent="0.25">
      <c r="A52" s="13">
        <v>7</v>
      </c>
      <c r="B52" s="14" t="s">
        <v>22</v>
      </c>
      <c r="C52" s="15">
        <v>330743</v>
      </c>
      <c r="D52" s="16">
        <v>264</v>
      </c>
      <c r="E52" s="17">
        <v>257.54000000000002</v>
      </c>
      <c r="F52" s="18">
        <v>1.0250900000000001</v>
      </c>
      <c r="G52" s="19">
        <v>1.2882199999999999</v>
      </c>
      <c r="H52" s="15">
        <v>312054</v>
      </c>
      <c r="I52" s="16">
        <v>226</v>
      </c>
      <c r="J52" s="17">
        <v>253.32</v>
      </c>
      <c r="K52" s="16">
        <f t="shared" si="4"/>
        <v>-27.319999999999993</v>
      </c>
      <c r="L52" s="18">
        <v>0.89214000000000004</v>
      </c>
      <c r="M52" s="19">
        <v>1.1211500000000001</v>
      </c>
      <c r="N52" s="11">
        <f t="shared" si="5"/>
        <v>-0.12969058080141582</v>
      </c>
      <c r="O52" s="106">
        <f t="shared" si="6"/>
        <v>-5.6506108972827818E-2</v>
      </c>
      <c r="P52" s="20">
        <f t="shared" si="7"/>
        <v>7.441384119236465E-3</v>
      </c>
    </row>
    <row r="53" spans="1:16" ht="27.75" customHeight="1" x14ac:dyDescent="0.25">
      <c r="A53" s="13">
        <v>16</v>
      </c>
      <c r="B53" s="14" t="s">
        <v>31</v>
      </c>
      <c r="C53" s="15">
        <v>333756</v>
      </c>
      <c r="D53" s="16">
        <v>340</v>
      </c>
      <c r="E53" s="17">
        <v>328.88</v>
      </c>
      <c r="F53" s="18">
        <v>1.0338000000000001</v>
      </c>
      <c r="G53" s="19">
        <v>1.2991699999999999</v>
      </c>
      <c r="H53" s="15">
        <v>314887</v>
      </c>
      <c r="I53" s="16">
        <v>302</v>
      </c>
      <c r="J53" s="17">
        <v>319.35000000000002</v>
      </c>
      <c r="K53" s="16">
        <f t="shared" si="4"/>
        <v>-17.350000000000023</v>
      </c>
      <c r="L53" s="18">
        <v>0.94567999999999997</v>
      </c>
      <c r="M53" s="19">
        <v>1.18842</v>
      </c>
      <c r="N53" s="11">
        <f t="shared" si="5"/>
        <v>-8.52467344535357E-2</v>
      </c>
      <c r="O53" s="106">
        <f t="shared" si="6"/>
        <v>-5.653531322283345E-2</v>
      </c>
      <c r="P53" s="20">
        <f t="shared" si="7"/>
        <v>4.7257691972457131E-3</v>
      </c>
    </row>
    <row r="54" spans="1:16" ht="27.75" customHeight="1" x14ac:dyDescent="0.25">
      <c r="A54" s="13">
        <v>10</v>
      </c>
      <c r="B54" s="14" t="s">
        <v>25</v>
      </c>
      <c r="C54" s="15">
        <v>287631</v>
      </c>
      <c r="D54" s="16">
        <v>319</v>
      </c>
      <c r="E54" s="17">
        <v>288.27999999999997</v>
      </c>
      <c r="F54" s="18">
        <v>1.1065700000000001</v>
      </c>
      <c r="G54" s="19">
        <v>1.3906099999999999</v>
      </c>
      <c r="H54" s="15">
        <v>271237</v>
      </c>
      <c r="I54" s="16">
        <v>210</v>
      </c>
      <c r="J54" s="17">
        <v>280.79000000000002</v>
      </c>
      <c r="K54" s="16">
        <f t="shared" si="4"/>
        <v>-70.79000000000002</v>
      </c>
      <c r="L54" s="18">
        <v>0.74789000000000005</v>
      </c>
      <c r="M54" s="19">
        <v>0.93986000000000003</v>
      </c>
      <c r="N54" s="11">
        <f t="shared" si="5"/>
        <v>-0.3241383277842097</v>
      </c>
      <c r="O54" s="106">
        <f t="shared" si="6"/>
        <v>-5.6996638053617321E-2</v>
      </c>
      <c r="P54" s="20">
        <f t="shared" si="7"/>
        <v>1.9281683082018657E-2</v>
      </c>
    </row>
    <row r="55" spans="1:16" ht="27.75" customHeight="1" x14ac:dyDescent="0.25">
      <c r="A55" s="13">
        <v>5</v>
      </c>
      <c r="B55" s="14" t="s">
        <v>20</v>
      </c>
      <c r="C55" s="15">
        <v>254219</v>
      </c>
      <c r="D55" s="16">
        <v>659</v>
      </c>
      <c r="E55" s="17">
        <v>640.44000000000005</v>
      </c>
      <c r="F55" s="18">
        <v>1.0289900000000001</v>
      </c>
      <c r="G55" s="19">
        <v>1.29312</v>
      </c>
      <c r="H55" s="15">
        <v>239541</v>
      </c>
      <c r="I55" s="16">
        <v>484</v>
      </c>
      <c r="J55" s="17">
        <v>624.09</v>
      </c>
      <c r="K55" s="16">
        <f t="shared" si="4"/>
        <v>-140.09000000000003</v>
      </c>
      <c r="L55" s="18">
        <v>0.77553000000000005</v>
      </c>
      <c r="M55" s="19">
        <v>0.97460000000000002</v>
      </c>
      <c r="N55" s="11">
        <f t="shared" si="5"/>
        <v>-0.24631898045038358</v>
      </c>
      <c r="O55" s="106">
        <f t="shared" si="6"/>
        <v>-5.7737619926126693E-2</v>
      </c>
      <c r="P55" s="20">
        <f t="shared" si="7"/>
        <v>3.8157522008193154E-2</v>
      </c>
    </row>
    <row r="56" spans="1:16" ht="27.75" customHeight="1" x14ac:dyDescent="0.25">
      <c r="A56" s="13">
        <v>31</v>
      </c>
      <c r="B56" s="14" t="s">
        <v>45</v>
      </c>
      <c r="C56" s="15">
        <v>359519</v>
      </c>
      <c r="D56" s="16">
        <v>83</v>
      </c>
      <c r="E56" s="17">
        <v>84.59</v>
      </c>
      <c r="F56" s="18">
        <v>0.98124999999999996</v>
      </c>
      <c r="G56" s="19">
        <v>1.23312</v>
      </c>
      <c r="H56" s="15">
        <v>338572</v>
      </c>
      <c r="I56" s="16">
        <v>65</v>
      </c>
      <c r="J56" s="17">
        <v>81.77</v>
      </c>
      <c r="K56" s="16">
        <f t="shared" si="4"/>
        <v>-16.769999999999996</v>
      </c>
      <c r="L56" s="18">
        <v>0.79493999999999998</v>
      </c>
      <c r="M56" s="19">
        <v>0.99899000000000004</v>
      </c>
      <c r="N56" s="11">
        <f t="shared" si="5"/>
        <v>-0.18986797716361747</v>
      </c>
      <c r="O56" s="106">
        <f t="shared" si="6"/>
        <v>-5.8263958233083613E-2</v>
      </c>
      <c r="P56" s="20">
        <f t="shared" si="7"/>
        <v>4.567789592957376E-3</v>
      </c>
    </row>
    <row r="57" spans="1:16" ht="27.75" customHeight="1" x14ac:dyDescent="0.25">
      <c r="A57" s="13">
        <v>32</v>
      </c>
      <c r="B57" s="14" t="s">
        <v>46</v>
      </c>
      <c r="C57" s="15">
        <v>359519</v>
      </c>
      <c r="D57" s="16">
        <v>0</v>
      </c>
      <c r="E57" s="17">
        <v>0.68</v>
      </c>
      <c r="F57" s="18">
        <v>0</v>
      </c>
      <c r="G57" s="19">
        <v>0</v>
      </c>
      <c r="H57" s="15">
        <v>338572</v>
      </c>
      <c r="I57" s="16">
        <v>0</v>
      </c>
      <c r="J57" s="17">
        <v>0.61</v>
      </c>
      <c r="K57" s="16">
        <f t="shared" si="4"/>
        <v>-0.61</v>
      </c>
      <c r="L57" s="18">
        <v>0</v>
      </c>
      <c r="M57" s="19">
        <v>0</v>
      </c>
      <c r="N57" s="11" t="e">
        <f t="shared" si="5"/>
        <v>#DIV/0!</v>
      </c>
      <c r="O57" s="106">
        <f t="shared" si="6"/>
        <v>-5.8263958233083613E-2</v>
      </c>
      <c r="P57" s="20">
        <f t="shared" si="7"/>
        <v>1.6615096313082886E-4</v>
      </c>
    </row>
    <row r="58" spans="1:16" ht="27.75" customHeight="1" x14ac:dyDescent="0.25">
      <c r="A58" s="13">
        <v>8</v>
      </c>
      <c r="B58" s="14" t="s">
        <v>23</v>
      </c>
      <c r="C58" s="15">
        <v>199035</v>
      </c>
      <c r="D58" s="16">
        <v>457</v>
      </c>
      <c r="E58" s="17">
        <v>453.02</v>
      </c>
      <c r="F58" s="18">
        <v>1.0087900000000001</v>
      </c>
      <c r="G58" s="19">
        <v>1.2677400000000001</v>
      </c>
      <c r="H58" s="15">
        <v>187334</v>
      </c>
      <c r="I58" s="16">
        <v>256</v>
      </c>
      <c r="J58" s="17">
        <v>449.97</v>
      </c>
      <c r="K58" s="16">
        <f t="shared" si="4"/>
        <v>-193.97000000000003</v>
      </c>
      <c r="L58" s="18">
        <v>0.56893000000000005</v>
      </c>
      <c r="M58" s="19">
        <v>0.71496000000000004</v>
      </c>
      <c r="N58" s="11">
        <f t="shared" si="5"/>
        <v>-0.43603578020729805</v>
      </c>
      <c r="O58" s="106">
        <f t="shared" si="6"/>
        <v>-5.8788655261637346E-2</v>
      </c>
      <c r="P58" s="20">
        <f t="shared" si="7"/>
        <v>5.2833282489322758E-2</v>
      </c>
    </row>
    <row r="59" spans="1:16" ht="27.75" customHeight="1" x14ac:dyDescent="0.25">
      <c r="A59" s="13">
        <v>36</v>
      </c>
      <c r="B59" s="14" t="s">
        <v>50</v>
      </c>
      <c r="C59" s="15">
        <v>186737</v>
      </c>
      <c r="D59" s="16">
        <v>112</v>
      </c>
      <c r="E59" s="17">
        <v>110.85</v>
      </c>
      <c r="F59" s="18">
        <v>1.0103899999999999</v>
      </c>
      <c r="G59" s="19">
        <v>1.2697499999999999</v>
      </c>
      <c r="H59" s="15">
        <v>175678</v>
      </c>
      <c r="I59" s="16">
        <v>86</v>
      </c>
      <c r="J59" s="17">
        <v>109.66</v>
      </c>
      <c r="K59" s="16">
        <f t="shared" si="4"/>
        <v>-23.659999999999997</v>
      </c>
      <c r="L59" s="18">
        <v>0.78425999999999996</v>
      </c>
      <c r="M59" s="19">
        <v>0.98556999999999995</v>
      </c>
      <c r="N59" s="11">
        <f t="shared" si="5"/>
        <v>-0.22380783618822608</v>
      </c>
      <c r="O59" s="106">
        <f t="shared" si="6"/>
        <v>-5.9222328729710783E-2</v>
      </c>
      <c r="P59" s="20">
        <f t="shared" si="7"/>
        <v>6.4444783404514925E-3</v>
      </c>
    </row>
    <row r="60" spans="1:16" ht="27.75" customHeight="1" x14ac:dyDescent="0.25">
      <c r="A60" s="13">
        <v>49</v>
      </c>
      <c r="B60" s="14" t="s">
        <v>63</v>
      </c>
      <c r="C60" s="15">
        <v>327868</v>
      </c>
      <c r="D60" s="16">
        <v>120</v>
      </c>
      <c r="E60" s="17">
        <v>116.96</v>
      </c>
      <c r="F60" s="18">
        <v>1.0259799999999999</v>
      </c>
      <c r="G60" s="19">
        <v>1.2893399999999999</v>
      </c>
      <c r="H60" s="15">
        <v>308389</v>
      </c>
      <c r="I60" s="16">
        <v>93</v>
      </c>
      <c r="J60" s="17">
        <v>109.16</v>
      </c>
      <c r="K60" s="16">
        <f t="shared" si="4"/>
        <v>-16.159999999999997</v>
      </c>
      <c r="L60" s="18">
        <v>0.85199000000000003</v>
      </c>
      <c r="M60" s="19">
        <v>1.0706899999999999</v>
      </c>
      <c r="N60" s="11">
        <f t="shared" si="5"/>
        <v>-0.16958288736873128</v>
      </c>
      <c r="O60" s="106">
        <f t="shared" si="6"/>
        <v>-5.9411104468871656E-2</v>
      </c>
      <c r="P60" s="20">
        <f t="shared" si="7"/>
        <v>4.4016386298265479E-3</v>
      </c>
    </row>
    <row r="61" spans="1:16" ht="27.75" customHeight="1" x14ac:dyDescent="0.25">
      <c r="A61" s="13">
        <v>9</v>
      </c>
      <c r="B61" s="14" t="s">
        <v>24</v>
      </c>
      <c r="C61" s="15">
        <v>324702</v>
      </c>
      <c r="D61" s="16">
        <v>499</v>
      </c>
      <c r="E61" s="17">
        <v>486.52</v>
      </c>
      <c r="F61" s="18">
        <v>1.02565</v>
      </c>
      <c r="G61" s="19">
        <v>1.2889299999999999</v>
      </c>
      <c r="H61" s="15">
        <v>305232</v>
      </c>
      <c r="I61" s="16">
        <v>382</v>
      </c>
      <c r="J61" s="17">
        <v>473.55</v>
      </c>
      <c r="K61" s="16">
        <f t="shared" si="4"/>
        <v>-91.550000000000011</v>
      </c>
      <c r="L61" s="18">
        <v>0.80667</v>
      </c>
      <c r="M61" s="19">
        <v>1.01373</v>
      </c>
      <c r="N61" s="11">
        <f t="shared" si="5"/>
        <v>-0.21351043113279999</v>
      </c>
      <c r="O61" s="106">
        <f t="shared" si="6"/>
        <v>-5.9962673466747995E-2</v>
      </c>
      <c r="P61" s="20">
        <f t="shared" si="7"/>
        <v>2.4936263401028502E-2</v>
      </c>
    </row>
    <row r="62" spans="1:16" ht="27.75" customHeight="1" x14ac:dyDescent="0.25">
      <c r="A62" s="13">
        <v>24</v>
      </c>
      <c r="B62" s="14" t="s">
        <v>38</v>
      </c>
      <c r="C62" s="15">
        <v>281389</v>
      </c>
      <c r="D62" s="16">
        <v>1798</v>
      </c>
      <c r="E62" s="17">
        <v>1733.81</v>
      </c>
      <c r="F62" s="18">
        <v>1.0370200000000001</v>
      </c>
      <c r="G62" s="19">
        <v>1.30321</v>
      </c>
      <c r="H62" s="15">
        <v>264470</v>
      </c>
      <c r="I62" s="16">
        <v>1265</v>
      </c>
      <c r="J62" s="17">
        <v>1653.51</v>
      </c>
      <c r="K62" s="16">
        <f t="shared" si="4"/>
        <v>-388.51</v>
      </c>
      <c r="L62" s="18">
        <v>0.76504000000000005</v>
      </c>
      <c r="M62" s="19">
        <v>0.96140999999999999</v>
      </c>
      <c r="N62" s="11">
        <f t="shared" si="5"/>
        <v>-0.2622754582914496</v>
      </c>
      <c r="O62" s="106">
        <f t="shared" si="6"/>
        <v>-6.0126728479080516E-2</v>
      </c>
      <c r="P62" s="20">
        <f t="shared" si="7"/>
        <v>0.10582182079665299</v>
      </c>
    </row>
    <row r="63" spans="1:16" ht="27.75" customHeight="1" x14ac:dyDescent="0.25">
      <c r="A63" s="13">
        <v>35</v>
      </c>
      <c r="B63" s="14" t="s">
        <v>49</v>
      </c>
      <c r="C63" s="15">
        <v>319320</v>
      </c>
      <c r="D63" s="16">
        <v>525</v>
      </c>
      <c r="E63" s="17">
        <v>504.69</v>
      </c>
      <c r="F63" s="18">
        <v>1.0402400000000001</v>
      </c>
      <c r="G63" s="19">
        <v>1.3072600000000001</v>
      </c>
      <c r="H63" s="15">
        <v>300112</v>
      </c>
      <c r="I63" s="16">
        <v>348</v>
      </c>
      <c r="J63" s="17">
        <v>479.73</v>
      </c>
      <c r="K63" s="16">
        <f t="shared" si="4"/>
        <v>-131.73000000000002</v>
      </c>
      <c r="L63" s="18">
        <v>0.72541</v>
      </c>
      <c r="M63" s="19">
        <v>0.91161000000000003</v>
      </c>
      <c r="N63" s="11">
        <f t="shared" si="5"/>
        <v>-0.30265593684500403</v>
      </c>
      <c r="O63" s="106">
        <f t="shared" si="6"/>
        <v>-6.015282475259931E-2</v>
      </c>
      <c r="P63" s="20">
        <f t="shared" si="7"/>
        <v>3.5880436677416541E-2</v>
      </c>
    </row>
    <row r="64" spans="1:16" ht="27.75" customHeight="1" x14ac:dyDescent="0.25">
      <c r="A64" s="13">
        <v>33</v>
      </c>
      <c r="B64" s="14" t="s">
        <v>47</v>
      </c>
      <c r="C64" s="15">
        <v>281383</v>
      </c>
      <c r="D64" s="16">
        <v>190</v>
      </c>
      <c r="E64" s="17">
        <v>178.85</v>
      </c>
      <c r="F64" s="18">
        <v>1.06236</v>
      </c>
      <c r="G64" s="19">
        <v>1.3350500000000001</v>
      </c>
      <c r="H64" s="15">
        <v>264158</v>
      </c>
      <c r="I64" s="16">
        <v>136</v>
      </c>
      <c r="J64" s="17">
        <v>167.32</v>
      </c>
      <c r="K64" s="16">
        <f t="shared" si="4"/>
        <v>-31.319999999999993</v>
      </c>
      <c r="L64" s="18">
        <v>0.81281999999999999</v>
      </c>
      <c r="M64" s="19">
        <v>1.02146</v>
      </c>
      <c r="N64" s="11">
        <f t="shared" si="5"/>
        <v>-0.23489007902325754</v>
      </c>
      <c r="O64" s="106">
        <f t="shared" si="6"/>
        <v>-6.1215496316408546E-2</v>
      </c>
      <c r="P64" s="20">
        <f t="shared" si="7"/>
        <v>8.530898631569769E-3</v>
      </c>
    </row>
    <row r="65" spans="1:16" ht="27.75" customHeight="1" x14ac:dyDescent="0.25">
      <c r="A65" s="13">
        <v>47</v>
      </c>
      <c r="B65" s="14" t="s">
        <v>61</v>
      </c>
      <c r="C65" s="15">
        <v>242009</v>
      </c>
      <c r="D65" s="16">
        <v>170</v>
      </c>
      <c r="E65" s="17">
        <v>155.19</v>
      </c>
      <c r="F65" s="18">
        <v>1.0954600000000001</v>
      </c>
      <c r="G65" s="19">
        <v>1.37666</v>
      </c>
      <c r="H65" s="15">
        <v>226556</v>
      </c>
      <c r="I65" s="16">
        <v>96</v>
      </c>
      <c r="J65" s="17">
        <v>144.80000000000001</v>
      </c>
      <c r="K65" s="16">
        <f t="shared" si="4"/>
        <v>-48.800000000000011</v>
      </c>
      <c r="L65" s="18">
        <v>0.66300000000000003</v>
      </c>
      <c r="M65" s="19">
        <v>0.83318000000000003</v>
      </c>
      <c r="N65" s="11">
        <f t="shared" si="5"/>
        <v>-0.39478157279212001</v>
      </c>
      <c r="O65" s="106">
        <f t="shared" si="6"/>
        <v>-6.3852997202583417E-2</v>
      </c>
      <c r="P65" s="20">
        <f t="shared" si="7"/>
        <v>1.3292077050466313E-2</v>
      </c>
    </row>
    <row r="66" spans="1:16" ht="27.75" customHeight="1" x14ac:dyDescent="0.25">
      <c r="A66" s="13">
        <v>4</v>
      </c>
      <c r="B66" s="14" t="s">
        <v>19</v>
      </c>
      <c r="C66" s="15">
        <v>294033</v>
      </c>
      <c r="D66" s="16">
        <v>648</v>
      </c>
      <c r="E66" s="17">
        <v>640.07000000000005</v>
      </c>
      <c r="F66" s="18">
        <v>1.0123800000000001</v>
      </c>
      <c r="G66" s="19">
        <v>1.2722500000000001</v>
      </c>
      <c r="H66" s="15">
        <v>274735</v>
      </c>
      <c r="I66" s="16">
        <v>508</v>
      </c>
      <c r="J66" s="17">
        <v>615.63</v>
      </c>
      <c r="K66" s="16">
        <f t="shared" si="4"/>
        <v>-107.63</v>
      </c>
      <c r="L66" s="18">
        <v>0.82516999999999996</v>
      </c>
      <c r="M66" s="19">
        <v>1.03698</v>
      </c>
      <c r="N66" s="11">
        <f t="shared" si="5"/>
        <v>-0.18492434662998625</v>
      </c>
      <c r="O66" s="106">
        <f t="shared" si="6"/>
        <v>-6.563208891518979E-2</v>
      </c>
      <c r="P66" s="20">
        <f t="shared" si="7"/>
        <v>2.9316111740608379E-2</v>
      </c>
    </row>
    <row r="67" spans="1:16" ht="27.75" customHeight="1" x14ac:dyDescent="0.25">
      <c r="A67" s="13">
        <v>3</v>
      </c>
      <c r="B67" s="14" t="s">
        <v>18</v>
      </c>
      <c r="C67" s="15">
        <v>294040</v>
      </c>
      <c r="D67" s="16">
        <v>1216</v>
      </c>
      <c r="E67" s="17">
        <v>1141.56</v>
      </c>
      <c r="F67" s="18">
        <v>1.06521</v>
      </c>
      <c r="G67" s="19">
        <v>1.33863</v>
      </c>
      <c r="H67" s="15">
        <v>274735</v>
      </c>
      <c r="I67" s="16">
        <v>800</v>
      </c>
      <c r="J67" s="17">
        <v>1112.3800000000001</v>
      </c>
      <c r="K67" s="16">
        <f t="shared" si="4"/>
        <v>-312.38000000000011</v>
      </c>
      <c r="L67" s="18">
        <v>0.71918000000000004</v>
      </c>
      <c r="M67" s="19">
        <v>0.90378000000000003</v>
      </c>
      <c r="N67" s="11">
        <f t="shared" si="5"/>
        <v>-0.32484704511328744</v>
      </c>
      <c r="O67" s="106">
        <f t="shared" si="6"/>
        <v>-6.5654332743844357E-2</v>
      </c>
      <c r="P67" s="20">
        <f t="shared" si="7"/>
        <v>8.5085635840669416E-2</v>
      </c>
    </row>
    <row r="68" spans="1:16" ht="27.75" customHeight="1" thickBot="1" x14ac:dyDescent="0.3">
      <c r="A68" s="21">
        <v>27</v>
      </c>
      <c r="B68" s="22" t="s">
        <v>41</v>
      </c>
      <c r="C68" s="23">
        <v>254377</v>
      </c>
      <c r="D68" s="24">
        <v>502</v>
      </c>
      <c r="E68" s="25">
        <v>466.23</v>
      </c>
      <c r="F68" s="26">
        <v>1.0767199999999999</v>
      </c>
      <c r="G68" s="27">
        <v>1.35311</v>
      </c>
      <c r="H68" s="99">
        <v>237573</v>
      </c>
      <c r="I68" s="76">
        <v>355</v>
      </c>
      <c r="J68" s="100">
        <v>467.18</v>
      </c>
      <c r="K68" s="76">
        <f t="shared" ref="K68" si="8">I68-J68</f>
        <v>-112.18</v>
      </c>
      <c r="L68" s="78">
        <v>0.75988</v>
      </c>
      <c r="M68" s="79">
        <v>0.95492999999999995</v>
      </c>
      <c r="N68" s="101">
        <f t="shared" ref="N68" si="9">M68/G68-1</f>
        <v>-0.29427023671394059</v>
      </c>
      <c r="O68" s="107">
        <f t="shared" si="6"/>
        <v>-6.6059431473757479E-2</v>
      </c>
      <c r="P68" s="28">
        <f t="shared" si="7"/>
        <v>3.0555434498387515E-2</v>
      </c>
    </row>
    <row r="69" spans="1:16" ht="27.75" customHeight="1" thickBot="1" x14ac:dyDescent="0.3">
      <c r="A69" s="134" t="s">
        <v>81</v>
      </c>
      <c r="B69" s="135"/>
      <c r="C69" s="186">
        <f>SUM(C4:C68)</f>
        <v>15109092</v>
      </c>
      <c r="D69" s="187">
        <v>19397</v>
      </c>
      <c r="E69" s="188">
        <v>18865.38</v>
      </c>
      <c r="F69" s="189">
        <v>1.0281800000000001</v>
      </c>
      <c r="G69" s="189">
        <v>1.2921</v>
      </c>
      <c r="H69" s="103">
        <f>SUM(H4:H68)</f>
        <v>14300389</v>
      </c>
      <c r="I69" s="187">
        <v>14709</v>
      </c>
      <c r="J69" s="188">
        <v>18380.36</v>
      </c>
      <c r="K69" s="187">
        <f t="shared" ref="K69:K70" si="10">I69-J69</f>
        <v>-3671.3600000000006</v>
      </c>
      <c r="L69" s="90">
        <v>0.80025999999999997</v>
      </c>
      <c r="M69" s="189">
        <v>1.0056700000000001</v>
      </c>
      <c r="N69" s="104">
        <f t="shared" ref="N69" si="11">M69/G69-1</f>
        <v>-0.22167788870830429</v>
      </c>
      <c r="O69" s="30">
        <f t="shared" ref="O69" si="12">H69/C69-1</f>
        <v>-5.3524262080077323E-2</v>
      </c>
      <c r="P69" s="108">
        <f t="shared" ref="P69:P70" si="13">K69/$K$69</f>
        <v>1</v>
      </c>
    </row>
    <row r="70" spans="1:16" x14ac:dyDescent="0.25">
      <c r="A70" s="1" t="s">
        <v>82</v>
      </c>
      <c r="K70" s="102">
        <f t="shared" si="10"/>
        <v>0</v>
      </c>
      <c r="O70" s="31"/>
      <c r="P70" s="31">
        <f t="shared" si="13"/>
        <v>0</v>
      </c>
    </row>
  </sheetData>
  <sortState ref="A4:P68">
    <sortCondition descending="1" ref="O4:O68"/>
  </sortState>
  <mergeCells count="4">
    <mergeCell ref="H2:M2"/>
    <mergeCell ref="A69:B69"/>
    <mergeCell ref="C2:G2"/>
    <mergeCell ref="A1:P1"/>
  </mergeCells>
  <pageMargins left="1" right="1" top="1" bottom="1" header="0.5" footer="0.5"/>
  <pageSetup paperSize="5" scale="2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sqref="A1:P1"/>
    </sheetView>
  </sheetViews>
  <sheetFormatPr defaultRowHeight="15" x14ac:dyDescent="0.25"/>
  <cols>
    <col min="1" max="1" width="15.28515625" customWidth="1"/>
    <col min="2" max="2" width="25.7109375" customWidth="1"/>
    <col min="3" max="3" width="17.5703125" customWidth="1"/>
    <col min="4" max="4" width="7.85546875" customWidth="1"/>
    <col min="5" max="5" width="13" customWidth="1"/>
    <col min="6" max="6" width="10.140625" customWidth="1"/>
    <col min="7" max="7" width="14.140625" customWidth="1"/>
    <col min="8" max="8" width="18" customWidth="1"/>
    <col min="9" max="9" width="8" customWidth="1"/>
    <col min="10" max="10" width="13.5703125" customWidth="1"/>
    <col min="11" max="11" width="9.28515625" customWidth="1"/>
    <col min="12" max="12" width="12.42578125" customWidth="1"/>
    <col min="13" max="13" width="12" customWidth="1"/>
    <col min="14" max="14" width="13.42578125" customWidth="1"/>
    <col min="16" max="16" width="12.5703125" customWidth="1"/>
  </cols>
  <sheetData>
    <row r="1" spans="1:16" ht="57" customHeight="1" thickBot="1" x14ac:dyDescent="0.3">
      <c r="A1" s="194" t="s">
        <v>83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</row>
    <row r="2" spans="1:16" ht="42.75" customHeight="1" thickBot="1" x14ac:dyDescent="0.4">
      <c r="A2" s="190" t="s">
        <v>84</v>
      </c>
      <c r="B2" s="191" t="s">
        <v>85</v>
      </c>
      <c r="C2" s="169" t="s">
        <v>86</v>
      </c>
      <c r="D2" s="170"/>
      <c r="E2" s="170"/>
      <c r="F2" s="170"/>
      <c r="G2" s="171"/>
      <c r="H2" s="172" t="s">
        <v>87</v>
      </c>
      <c r="I2" s="173"/>
      <c r="J2" s="173"/>
      <c r="K2" s="173"/>
      <c r="L2" s="174"/>
      <c r="M2" s="181" t="s">
        <v>88</v>
      </c>
      <c r="N2" s="182"/>
      <c r="O2" s="182"/>
      <c r="P2" s="183"/>
    </row>
    <row r="3" spans="1:16" ht="56.25" customHeight="1" thickBot="1" x14ac:dyDescent="0.3">
      <c r="A3" s="192"/>
      <c r="B3" s="193"/>
      <c r="C3" s="178" t="s">
        <v>89</v>
      </c>
      <c r="D3" s="179" t="s">
        <v>90</v>
      </c>
      <c r="E3" s="179" t="s">
        <v>91</v>
      </c>
      <c r="F3" s="179" t="s">
        <v>92</v>
      </c>
      <c r="G3" s="180" t="s">
        <v>93</v>
      </c>
      <c r="H3" s="175" t="s">
        <v>89</v>
      </c>
      <c r="I3" s="176" t="s">
        <v>90</v>
      </c>
      <c r="J3" s="176" t="s">
        <v>91</v>
      </c>
      <c r="K3" s="176" t="s">
        <v>92</v>
      </c>
      <c r="L3" s="177" t="s">
        <v>93</v>
      </c>
      <c r="M3" s="184" t="s">
        <v>90</v>
      </c>
      <c r="N3" s="184" t="s">
        <v>91</v>
      </c>
      <c r="O3" s="184" t="s">
        <v>92</v>
      </c>
      <c r="P3" s="185" t="s">
        <v>93</v>
      </c>
    </row>
    <row r="4" spans="1:16" ht="19.5" customHeight="1" x14ac:dyDescent="0.25">
      <c r="A4" s="32">
        <v>210062</v>
      </c>
      <c r="B4" s="33" t="s">
        <v>94</v>
      </c>
      <c r="C4" s="34">
        <v>10116</v>
      </c>
      <c r="D4" s="35">
        <v>12.5028667</v>
      </c>
      <c r="E4" s="36">
        <v>6</v>
      </c>
      <c r="F4" s="36">
        <v>11</v>
      </c>
      <c r="G4" s="37">
        <v>17</v>
      </c>
      <c r="H4" s="34">
        <v>9463</v>
      </c>
      <c r="I4" s="38">
        <v>10.9806615</v>
      </c>
      <c r="J4" s="39">
        <v>6</v>
      </c>
      <c r="K4" s="39">
        <v>9</v>
      </c>
      <c r="L4" s="111">
        <v>15</v>
      </c>
      <c r="M4" s="115">
        <f t="shared" ref="M4:M50" si="0">I4/D4-1</f>
        <v>-0.12174849468722237</v>
      </c>
      <c r="N4" s="116">
        <f t="shared" ref="N4:N50" si="1">J4/E4-1</f>
        <v>0</v>
      </c>
      <c r="O4" s="116">
        <f t="shared" ref="O4:O50" si="2">K4/F4-1</f>
        <v>-0.18181818181818177</v>
      </c>
      <c r="P4" s="117">
        <f t="shared" ref="P4:P50" si="3">L4/G4-1</f>
        <v>-0.11764705882352944</v>
      </c>
    </row>
    <row r="5" spans="1:16" ht="19.5" customHeight="1" x14ac:dyDescent="0.25">
      <c r="A5" s="40">
        <v>210010</v>
      </c>
      <c r="B5" s="41" t="s">
        <v>95</v>
      </c>
      <c r="C5" s="42">
        <v>1638</v>
      </c>
      <c r="D5" s="43">
        <v>16.388888900000001</v>
      </c>
      <c r="E5" s="44">
        <v>11</v>
      </c>
      <c r="F5" s="44">
        <v>16</v>
      </c>
      <c r="G5" s="45">
        <v>21</v>
      </c>
      <c r="H5" s="42">
        <v>1595</v>
      </c>
      <c r="I5" s="46">
        <v>14.460815</v>
      </c>
      <c r="J5" s="47">
        <v>10</v>
      </c>
      <c r="K5" s="47">
        <v>14</v>
      </c>
      <c r="L5" s="112">
        <v>18</v>
      </c>
      <c r="M5" s="118">
        <f t="shared" si="0"/>
        <v>-0.11764518703888471</v>
      </c>
      <c r="N5" s="114">
        <f t="shared" si="1"/>
        <v>-9.0909090909090939E-2</v>
      </c>
      <c r="O5" s="114">
        <f t="shared" si="2"/>
        <v>-0.125</v>
      </c>
      <c r="P5" s="119">
        <f t="shared" si="3"/>
        <v>-0.1428571428571429</v>
      </c>
    </row>
    <row r="6" spans="1:16" ht="19.5" customHeight="1" x14ac:dyDescent="0.25">
      <c r="A6" s="40">
        <v>210045</v>
      </c>
      <c r="B6" s="41" t="s">
        <v>96</v>
      </c>
      <c r="C6" s="42">
        <v>217</v>
      </c>
      <c r="D6" s="43">
        <v>14.1382488</v>
      </c>
      <c r="E6" s="44">
        <v>14</v>
      </c>
      <c r="F6" s="44">
        <v>15</v>
      </c>
      <c r="G6" s="45">
        <v>15</v>
      </c>
      <c r="H6" s="42">
        <v>232</v>
      </c>
      <c r="I6" s="46">
        <v>12.590517200000001</v>
      </c>
      <c r="J6" s="47">
        <v>11</v>
      </c>
      <c r="K6" s="47">
        <v>14</v>
      </c>
      <c r="L6" s="112">
        <v>15</v>
      </c>
      <c r="M6" s="118">
        <f t="shared" si="0"/>
        <v>-0.10947123805035874</v>
      </c>
      <c r="N6" s="114">
        <f t="shared" si="1"/>
        <v>-0.2142857142857143</v>
      </c>
      <c r="O6" s="114">
        <f t="shared" si="2"/>
        <v>-6.6666666666666652E-2</v>
      </c>
      <c r="P6" s="119">
        <f t="shared" si="3"/>
        <v>0</v>
      </c>
    </row>
    <row r="7" spans="1:16" ht="19.5" customHeight="1" x14ac:dyDescent="0.25">
      <c r="A7" s="40">
        <v>210019</v>
      </c>
      <c r="B7" s="41" t="s">
        <v>97</v>
      </c>
      <c r="C7" s="42">
        <v>12918</v>
      </c>
      <c r="D7" s="43">
        <v>12.778526100000001</v>
      </c>
      <c r="E7" s="44">
        <v>7</v>
      </c>
      <c r="F7" s="44">
        <v>11</v>
      </c>
      <c r="G7" s="45">
        <v>18</v>
      </c>
      <c r="H7" s="42">
        <v>12450</v>
      </c>
      <c r="I7" s="46">
        <v>11.6063454</v>
      </c>
      <c r="J7" s="47">
        <v>6</v>
      </c>
      <c r="K7" s="47">
        <v>10</v>
      </c>
      <c r="L7" s="112">
        <v>16</v>
      </c>
      <c r="M7" s="118">
        <f t="shared" si="0"/>
        <v>-9.173050873214561E-2</v>
      </c>
      <c r="N7" s="114">
        <f t="shared" si="1"/>
        <v>-0.1428571428571429</v>
      </c>
      <c r="O7" s="114">
        <f t="shared" si="2"/>
        <v>-9.0909090909090939E-2</v>
      </c>
      <c r="P7" s="119">
        <f t="shared" si="3"/>
        <v>-0.11111111111111116</v>
      </c>
    </row>
    <row r="8" spans="1:16" ht="19.5" customHeight="1" x14ac:dyDescent="0.25">
      <c r="A8" s="40">
        <v>210037</v>
      </c>
      <c r="B8" s="41" t="s">
        <v>98</v>
      </c>
      <c r="C8" s="42">
        <v>5879</v>
      </c>
      <c r="D8" s="43">
        <v>13.058513400000001</v>
      </c>
      <c r="E8" s="44">
        <v>6</v>
      </c>
      <c r="F8" s="44">
        <v>11</v>
      </c>
      <c r="G8" s="45">
        <v>19</v>
      </c>
      <c r="H8" s="42">
        <v>5735</v>
      </c>
      <c r="I8" s="46">
        <v>11.9959895</v>
      </c>
      <c r="J8" s="47">
        <v>5</v>
      </c>
      <c r="K8" s="47">
        <v>11</v>
      </c>
      <c r="L8" s="112">
        <v>17</v>
      </c>
      <c r="M8" s="118">
        <f t="shared" si="0"/>
        <v>-8.1366375134247715E-2</v>
      </c>
      <c r="N8" s="114">
        <f t="shared" si="1"/>
        <v>-0.16666666666666663</v>
      </c>
      <c r="O8" s="114">
        <f t="shared" si="2"/>
        <v>0</v>
      </c>
      <c r="P8" s="119">
        <f t="shared" si="3"/>
        <v>-0.10526315789473684</v>
      </c>
    </row>
    <row r="9" spans="1:16" ht="19.5" customHeight="1" x14ac:dyDescent="0.25">
      <c r="A9" s="40">
        <v>210034</v>
      </c>
      <c r="B9" s="41" t="s">
        <v>99</v>
      </c>
      <c r="C9" s="42">
        <v>6363</v>
      </c>
      <c r="D9" s="43">
        <v>13.2123212</v>
      </c>
      <c r="E9" s="44">
        <v>6</v>
      </c>
      <c r="F9" s="44">
        <v>12</v>
      </c>
      <c r="G9" s="45">
        <v>20</v>
      </c>
      <c r="H9" s="42">
        <v>5796</v>
      </c>
      <c r="I9" s="46">
        <v>12.150793699999999</v>
      </c>
      <c r="J9" s="47">
        <v>5</v>
      </c>
      <c r="K9" s="47">
        <v>11</v>
      </c>
      <c r="L9" s="112">
        <v>18</v>
      </c>
      <c r="M9" s="118">
        <f t="shared" si="0"/>
        <v>-8.0343755191177202E-2</v>
      </c>
      <c r="N9" s="114">
        <f t="shared" si="1"/>
        <v>-0.16666666666666663</v>
      </c>
      <c r="O9" s="114">
        <f t="shared" si="2"/>
        <v>-8.333333333333337E-2</v>
      </c>
      <c r="P9" s="119">
        <f t="shared" si="3"/>
        <v>-9.9999999999999978E-2</v>
      </c>
    </row>
    <row r="10" spans="1:16" ht="19.5" customHeight="1" x14ac:dyDescent="0.25">
      <c r="A10" s="40">
        <v>210032</v>
      </c>
      <c r="B10" s="41" t="s">
        <v>100</v>
      </c>
      <c r="C10" s="42">
        <v>3950</v>
      </c>
      <c r="D10" s="43">
        <v>15.4853165</v>
      </c>
      <c r="E10" s="44">
        <v>9</v>
      </c>
      <c r="F10" s="44">
        <v>15</v>
      </c>
      <c r="G10" s="45">
        <v>22</v>
      </c>
      <c r="H10" s="42">
        <v>3751</v>
      </c>
      <c r="I10" s="46">
        <v>14.419888</v>
      </c>
      <c r="J10" s="47">
        <v>8</v>
      </c>
      <c r="K10" s="47">
        <v>13</v>
      </c>
      <c r="L10" s="112">
        <v>20</v>
      </c>
      <c r="M10" s="118">
        <f t="shared" si="0"/>
        <v>-6.8802500743204043E-2</v>
      </c>
      <c r="N10" s="114">
        <f t="shared" si="1"/>
        <v>-0.11111111111111116</v>
      </c>
      <c r="O10" s="114">
        <f t="shared" si="2"/>
        <v>-0.1333333333333333</v>
      </c>
      <c r="P10" s="119">
        <f t="shared" si="3"/>
        <v>-9.0909090909090939E-2</v>
      </c>
    </row>
    <row r="11" spans="1:16" ht="19.5" customHeight="1" x14ac:dyDescent="0.25">
      <c r="A11" s="40">
        <v>210016</v>
      </c>
      <c r="B11" s="41" t="s">
        <v>101</v>
      </c>
      <c r="C11" s="42">
        <v>8784</v>
      </c>
      <c r="D11" s="43">
        <v>11.3452869</v>
      </c>
      <c r="E11" s="44">
        <v>5</v>
      </c>
      <c r="F11" s="44">
        <v>10</v>
      </c>
      <c r="G11" s="45">
        <v>16</v>
      </c>
      <c r="H11" s="42">
        <v>8644</v>
      </c>
      <c r="I11" s="46">
        <v>10.643336400000001</v>
      </c>
      <c r="J11" s="47">
        <v>5</v>
      </c>
      <c r="K11" s="47">
        <v>9</v>
      </c>
      <c r="L11" s="112">
        <v>15</v>
      </c>
      <c r="M11" s="118">
        <f t="shared" si="0"/>
        <v>-6.1871551260638369E-2</v>
      </c>
      <c r="N11" s="114">
        <f t="shared" si="1"/>
        <v>0</v>
      </c>
      <c r="O11" s="114">
        <f t="shared" si="2"/>
        <v>-9.9999999999999978E-2</v>
      </c>
      <c r="P11" s="119">
        <f t="shared" si="3"/>
        <v>-6.25E-2</v>
      </c>
    </row>
    <row r="12" spans="1:16" ht="19.5" customHeight="1" x14ac:dyDescent="0.25">
      <c r="A12" s="40">
        <v>210044</v>
      </c>
      <c r="B12" s="41" t="s">
        <v>102</v>
      </c>
      <c r="C12" s="42">
        <v>13571</v>
      </c>
      <c r="D12" s="43">
        <v>10.449782600000001</v>
      </c>
      <c r="E12" s="44">
        <v>4</v>
      </c>
      <c r="F12" s="44">
        <v>9</v>
      </c>
      <c r="G12" s="45">
        <v>16</v>
      </c>
      <c r="H12" s="42">
        <v>13499</v>
      </c>
      <c r="I12" s="46">
        <v>9.9459959999999992</v>
      </c>
      <c r="J12" s="47">
        <v>4</v>
      </c>
      <c r="K12" s="47">
        <v>8</v>
      </c>
      <c r="L12" s="112">
        <v>15</v>
      </c>
      <c r="M12" s="118">
        <f t="shared" si="0"/>
        <v>-4.8210246976812865E-2</v>
      </c>
      <c r="N12" s="114">
        <f t="shared" si="1"/>
        <v>0</v>
      </c>
      <c r="O12" s="114">
        <f t="shared" si="2"/>
        <v>-0.11111111111111116</v>
      </c>
      <c r="P12" s="119">
        <f t="shared" si="3"/>
        <v>-6.25E-2</v>
      </c>
    </row>
    <row r="13" spans="1:16" ht="19.5" customHeight="1" x14ac:dyDescent="0.25">
      <c r="A13" s="40">
        <v>210063</v>
      </c>
      <c r="B13" s="41" t="s">
        <v>103</v>
      </c>
      <c r="C13" s="42">
        <v>11250</v>
      </c>
      <c r="D13" s="43">
        <v>12.148177799999999</v>
      </c>
      <c r="E13" s="44">
        <v>6</v>
      </c>
      <c r="F13" s="44">
        <v>10</v>
      </c>
      <c r="G13" s="45">
        <v>17</v>
      </c>
      <c r="H13" s="42">
        <v>12302</v>
      </c>
      <c r="I13" s="46">
        <v>11.565273899999999</v>
      </c>
      <c r="J13" s="47">
        <v>5</v>
      </c>
      <c r="K13" s="47">
        <v>10</v>
      </c>
      <c r="L13" s="112">
        <v>17</v>
      </c>
      <c r="M13" s="118">
        <f t="shared" si="0"/>
        <v>-4.7982825868748802E-2</v>
      </c>
      <c r="N13" s="114">
        <f t="shared" si="1"/>
        <v>-0.16666666666666663</v>
      </c>
      <c r="O13" s="114">
        <f t="shared" si="2"/>
        <v>0</v>
      </c>
      <c r="P13" s="119">
        <f t="shared" si="3"/>
        <v>0</v>
      </c>
    </row>
    <row r="14" spans="1:16" ht="19.5" customHeight="1" x14ac:dyDescent="0.25">
      <c r="A14" s="40">
        <v>210011</v>
      </c>
      <c r="B14" s="41" t="s">
        <v>104</v>
      </c>
      <c r="C14" s="42">
        <v>12791</v>
      </c>
      <c r="D14" s="43">
        <v>12.5317802</v>
      </c>
      <c r="E14" s="44">
        <v>6</v>
      </c>
      <c r="F14" s="44">
        <v>11</v>
      </c>
      <c r="G14" s="45">
        <v>17</v>
      </c>
      <c r="H14" s="42">
        <v>12218</v>
      </c>
      <c r="I14" s="46">
        <v>11.950564699999999</v>
      </c>
      <c r="J14" s="47">
        <v>6</v>
      </c>
      <c r="K14" s="47">
        <v>11</v>
      </c>
      <c r="L14" s="112">
        <v>16</v>
      </c>
      <c r="M14" s="118">
        <f t="shared" si="0"/>
        <v>-4.6379324463415084E-2</v>
      </c>
      <c r="N14" s="114">
        <f t="shared" si="1"/>
        <v>0</v>
      </c>
      <c r="O14" s="114">
        <f t="shared" si="2"/>
        <v>0</v>
      </c>
      <c r="P14" s="119">
        <f t="shared" si="3"/>
        <v>-5.8823529411764719E-2</v>
      </c>
    </row>
    <row r="15" spans="1:16" ht="19.5" customHeight="1" x14ac:dyDescent="0.25">
      <c r="A15" s="40">
        <v>210012</v>
      </c>
      <c r="B15" s="41" t="s">
        <v>105</v>
      </c>
      <c r="C15" s="42">
        <v>17888</v>
      </c>
      <c r="D15" s="43">
        <v>12.5024038</v>
      </c>
      <c r="E15" s="44">
        <v>7</v>
      </c>
      <c r="F15" s="44">
        <v>11</v>
      </c>
      <c r="G15" s="45">
        <v>17</v>
      </c>
      <c r="H15" s="42">
        <v>17221</v>
      </c>
      <c r="I15" s="46">
        <v>11.9392602</v>
      </c>
      <c r="J15" s="47">
        <v>6</v>
      </c>
      <c r="K15" s="47">
        <v>11</v>
      </c>
      <c r="L15" s="112">
        <v>16</v>
      </c>
      <c r="M15" s="118">
        <f t="shared" si="0"/>
        <v>-4.5042826084372711E-2</v>
      </c>
      <c r="N15" s="114">
        <f t="shared" si="1"/>
        <v>-0.1428571428571429</v>
      </c>
      <c r="O15" s="114">
        <f t="shared" si="2"/>
        <v>0</v>
      </c>
      <c r="P15" s="119">
        <f t="shared" si="3"/>
        <v>-5.8823529411764719E-2</v>
      </c>
    </row>
    <row r="16" spans="1:16" ht="19.5" customHeight="1" x14ac:dyDescent="0.25">
      <c r="A16" s="40">
        <v>210030</v>
      </c>
      <c r="B16" s="41" t="s">
        <v>106</v>
      </c>
      <c r="C16" s="42">
        <v>1373</v>
      </c>
      <c r="D16" s="43">
        <v>17.7392571</v>
      </c>
      <c r="E16" s="44">
        <v>12</v>
      </c>
      <c r="F16" s="44">
        <v>17</v>
      </c>
      <c r="G16" s="45">
        <v>23</v>
      </c>
      <c r="H16" s="42">
        <v>1247</v>
      </c>
      <c r="I16" s="46">
        <v>17.064955900000001</v>
      </c>
      <c r="J16" s="47">
        <v>12</v>
      </c>
      <c r="K16" s="47">
        <v>16</v>
      </c>
      <c r="L16" s="112">
        <v>22</v>
      </c>
      <c r="M16" s="118">
        <f t="shared" si="0"/>
        <v>-3.8011806029915385E-2</v>
      </c>
      <c r="N16" s="114">
        <f t="shared" si="1"/>
        <v>0</v>
      </c>
      <c r="O16" s="114">
        <f t="shared" si="2"/>
        <v>-5.8823529411764719E-2</v>
      </c>
      <c r="P16" s="119">
        <f t="shared" si="3"/>
        <v>-4.3478260869565188E-2</v>
      </c>
    </row>
    <row r="17" spans="1:16" ht="19.5" customHeight="1" x14ac:dyDescent="0.25">
      <c r="A17" s="40">
        <v>210040</v>
      </c>
      <c r="B17" s="41" t="s">
        <v>107</v>
      </c>
      <c r="C17" s="42">
        <v>9010</v>
      </c>
      <c r="D17" s="43">
        <v>11.586681499999999</v>
      </c>
      <c r="E17" s="44">
        <v>7</v>
      </c>
      <c r="F17" s="44">
        <v>11</v>
      </c>
      <c r="G17" s="45">
        <v>15</v>
      </c>
      <c r="H17" s="42">
        <v>7463</v>
      </c>
      <c r="I17" s="46">
        <v>11.2340882</v>
      </c>
      <c r="J17" s="47">
        <v>7</v>
      </c>
      <c r="K17" s="47">
        <v>10</v>
      </c>
      <c r="L17" s="112">
        <v>15</v>
      </c>
      <c r="M17" s="118">
        <f t="shared" si="0"/>
        <v>-3.0430913286086159E-2</v>
      </c>
      <c r="N17" s="114">
        <f t="shared" si="1"/>
        <v>0</v>
      </c>
      <c r="O17" s="114">
        <f t="shared" si="2"/>
        <v>-9.0909090909090939E-2</v>
      </c>
      <c r="P17" s="119">
        <f t="shared" si="3"/>
        <v>0</v>
      </c>
    </row>
    <row r="18" spans="1:16" ht="19.5" customHeight="1" x14ac:dyDescent="0.25">
      <c r="A18" s="40">
        <v>210028</v>
      </c>
      <c r="B18" s="41" t="s">
        <v>108</v>
      </c>
      <c r="C18" s="42">
        <v>5730</v>
      </c>
      <c r="D18" s="43">
        <v>10.7851658</v>
      </c>
      <c r="E18" s="44">
        <v>5</v>
      </c>
      <c r="F18" s="44">
        <v>9</v>
      </c>
      <c r="G18" s="45">
        <v>15</v>
      </c>
      <c r="H18" s="42">
        <v>5199</v>
      </c>
      <c r="I18" s="46">
        <v>10.484708599999999</v>
      </c>
      <c r="J18" s="47">
        <v>4</v>
      </c>
      <c r="K18" s="47">
        <v>9</v>
      </c>
      <c r="L18" s="112">
        <v>15</v>
      </c>
      <c r="M18" s="118">
        <f t="shared" si="0"/>
        <v>-2.7858375621819365E-2</v>
      </c>
      <c r="N18" s="114">
        <f t="shared" si="1"/>
        <v>-0.19999999999999996</v>
      </c>
      <c r="O18" s="114">
        <f t="shared" si="2"/>
        <v>0</v>
      </c>
      <c r="P18" s="119">
        <f t="shared" si="3"/>
        <v>0</v>
      </c>
    </row>
    <row r="19" spans="1:16" ht="19.5" customHeight="1" x14ac:dyDescent="0.25">
      <c r="A19" s="40">
        <v>210006</v>
      </c>
      <c r="B19" s="41" t="s">
        <v>109</v>
      </c>
      <c r="C19" s="42">
        <v>3200</v>
      </c>
      <c r="D19" s="43">
        <v>13.955937499999999</v>
      </c>
      <c r="E19" s="44">
        <v>8</v>
      </c>
      <c r="F19" s="44">
        <v>13</v>
      </c>
      <c r="G19" s="45">
        <v>19</v>
      </c>
      <c r="H19" s="42">
        <v>2968</v>
      </c>
      <c r="I19" s="46">
        <v>13.7351752</v>
      </c>
      <c r="J19" s="47">
        <v>8</v>
      </c>
      <c r="K19" s="47">
        <v>13</v>
      </c>
      <c r="L19" s="112">
        <v>18</v>
      </c>
      <c r="M19" s="118">
        <f t="shared" si="0"/>
        <v>-1.5818521686558062E-2</v>
      </c>
      <c r="N19" s="114">
        <f t="shared" si="1"/>
        <v>0</v>
      </c>
      <c r="O19" s="114">
        <f t="shared" si="2"/>
        <v>0</v>
      </c>
      <c r="P19" s="119">
        <f t="shared" si="3"/>
        <v>-5.2631578947368474E-2</v>
      </c>
    </row>
    <row r="20" spans="1:16" ht="19.5" customHeight="1" x14ac:dyDescent="0.25">
      <c r="A20" s="40">
        <v>210017</v>
      </c>
      <c r="B20" s="41" t="s">
        <v>110</v>
      </c>
      <c r="C20" s="42">
        <v>1501</v>
      </c>
      <c r="D20" s="43">
        <v>11.2058628</v>
      </c>
      <c r="E20" s="44">
        <v>5</v>
      </c>
      <c r="F20" s="44">
        <v>10</v>
      </c>
      <c r="G20" s="45">
        <v>16</v>
      </c>
      <c r="H20" s="42">
        <v>1435</v>
      </c>
      <c r="I20" s="46">
        <v>11.1017422</v>
      </c>
      <c r="J20" s="47">
        <v>5</v>
      </c>
      <c r="K20" s="47">
        <v>10</v>
      </c>
      <c r="L20" s="112">
        <v>16</v>
      </c>
      <c r="M20" s="118">
        <f t="shared" si="0"/>
        <v>-9.2916183125140162E-3</v>
      </c>
      <c r="N20" s="114">
        <f t="shared" si="1"/>
        <v>0</v>
      </c>
      <c r="O20" s="114">
        <f t="shared" si="2"/>
        <v>0</v>
      </c>
      <c r="P20" s="119">
        <f t="shared" si="3"/>
        <v>0</v>
      </c>
    </row>
    <row r="21" spans="1:16" ht="19.5" customHeight="1" x14ac:dyDescent="0.25">
      <c r="A21" s="40">
        <v>210035</v>
      </c>
      <c r="B21" s="41" t="s">
        <v>111</v>
      </c>
      <c r="C21" s="42">
        <v>5726</v>
      </c>
      <c r="D21" s="43">
        <v>12.0843521</v>
      </c>
      <c r="E21" s="44">
        <v>6</v>
      </c>
      <c r="F21" s="44">
        <v>11</v>
      </c>
      <c r="G21" s="45">
        <v>17</v>
      </c>
      <c r="H21" s="42">
        <v>5507</v>
      </c>
      <c r="I21" s="46">
        <v>12.030324999999999</v>
      </c>
      <c r="J21" s="47">
        <v>6</v>
      </c>
      <c r="K21" s="47">
        <v>11</v>
      </c>
      <c r="L21" s="112">
        <v>17</v>
      </c>
      <c r="M21" s="118">
        <f t="shared" si="0"/>
        <v>-4.4708313323641447E-3</v>
      </c>
      <c r="N21" s="114">
        <f t="shared" si="1"/>
        <v>0</v>
      </c>
      <c r="O21" s="114">
        <f t="shared" si="2"/>
        <v>0</v>
      </c>
      <c r="P21" s="119">
        <f t="shared" si="3"/>
        <v>0</v>
      </c>
    </row>
    <row r="22" spans="1:16" ht="19.5" customHeight="1" x14ac:dyDescent="0.25">
      <c r="A22" s="40">
        <v>210015</v>
      </c>
      <c r="B22" s="41" t="s">
        <v>112</v>
      </c>
      <c r="C22" s="42">
        <v>16087</v>
      </c>
      <c r="D22" s="43">
        <v>11.584944399999999</v>
      </c>
      <c r="E22" s="44">
        <v>6</v>
      </c>
      <c r="F22" s="44">
        <v>10</v>
      </c>
      <c r="G22" s="45">
        <v>16</v>
      </c>
      <c r="H22" s="42">
        <v>16392</v>
      </c>
      <c r="I22" s="46">
        <v>11.559053199999999</v>
      </c>
      <c r="J22" s="47">
        <v>6</v>
      </c>
      <c r="K22" s="47">
        <v>10</v>
      </c>
      <c r="L22" s="112">
        <v>16</v>
      </c>
      <c r="M22" s="118">
        <f t="shared" si="0"/>
        <v>-2.2349006698728635E-3</v>
      </c>
      <c r="N22" s="114">
        <f t="shared" si="1"/>
        <v>0</v>
      </c>
      <c r="O22" s="114">
        <f t="shared" si="2"/>
        <v>0</v>
      </c>
      <c r="P22" s="119">
        <f t="shared" si="3"/>
        <v>0</v>
      </c>
    </row>
    <row r="23" spans="1:16" ht="19.5" customHeight="1" x14ac:dyDescent="0.25">
      <c r="A23" s="40">
        <v>210005</v>
      </c>
      <c r="B23" s="41" t="s">
        <v>113</v>
      </c>
      <c r="C23" s="42">
        <v>12811</v>
      </c>
      <c r="D23" s="43">
        <v>12.569978900000001</v>
      </c>
      <c r="E23" s="44">
        <v>6</v>
      </c>
      <c r="F23" s="44">
        <v>11</v>
      </c>
      <c r="G23" s="45">
        <v>18</v>
      </c>
      <c r="H23" s="42">
        <v>11721</v>
      </c>
      <c r="I23" s="46">
        <v>12.583226700000001</v>
      </c>
      <c r="J23" s="47">
        <v>6</v>
      </c>
      <c r="K23" s="47">
        <v>11</v>
      </c>
      <c r="L23" s="112">
        <v>18</v>
      </c>
      <c r="M23" s="118">
        <f t="shared" si="0"/>
        <v>1.0539238057114542E-3</v>
      </c>
      <c r="N23" s="114">
        <f t="shared" si="1"/>
        <v>0</v>
      </c>
      <c r="O23" s="114">
        <f t="shared" si="2"/>
        <v>0</v>
      </c>
      <c r="P23" s="119">
        <f t="shared" si="3"/>
        <v>0</v>
      </c>
    </row>
    <row r="24" spans="1:16" ht="19.5" customHeight="1" x14ac:dyDescent="0.25">
      <c r="A24" s="40">
        <v>210003</v>
      </c>
      <c r="B24" s="41" t="s">
        <v>114</v>
      </c>
      <c r="C24" s="42">
        <v>8170</v>
      </c>
      <c r="D24" s="43">
        <v>9.7412484999999993</v>
      </c>
      <c r="E24" s="44">
        <v>4</v>
      </c>
      <c r="F24" s="44">
        <v>8</v>
      </c>
      <c r="G24" s="45">
        <v>13</v>
      </c>
      <c r="H24" s="42">
        <v>9054</v>
      </c>
      <c r="I24" s="46">
        <v>9.7757897000000007</v>
      </c>
      <c r="J24" s="47">
        <v>4</v>
      </c>
      <c r="K24" s="47">
        <v>8</v>
      </c>
      <c r="L24" s="112">
        <v>14</v>
      </c>
      <c r="M24" s="118">
        <f t="shared" si="0"/>
        <v>3.545869915956068E-3</v>
      </c>
      <c r="N24" s="114">
        <f t="shared" si="1"/>
        <v>0</v>
      </c>
      <c r="O24" s="114">
        <f t="shared" si="2"/>
        <v>0</v>
      </c>
      <c r="P24" s="119">
        <f t="shared" si="3"/>
        <v>7.6923076923076872E-2</v>
      </c>
    </row>
    <row r="25" spans="1:16" ht="19.5" customHeight="1" x14ac:dyDescent="0.25">
      <c r="A25" s="40">
        <v>210001</v>
      </c>
      <c r="B25" s="41" t="s">
        <v>115</v>
      </c>
      <c r="C25" s="42">
        <v>11932</v>
      </c>
      <c r="D25" s="43">
        <v>13.1263828</v>
      </c>
      <c r="E25" s="44">
        <v>7</v>
      </c>
      <c r="F25" s="44">
        <v>12</v>
      </c>
      <c r="G25" s="45">
        <v>18</v>
      </c>
      <c r="H25" s="42">
        <v>12168</v>
      </c>
      <c r="I25" s="46">
        <v>13.1886917</v>
      </c>
      <c r="J25" s="47">
        <v>7</v>
      </c>
      <c r="K25" s="47">
        <v>12</v>
      </c>
      <c r="L25" s="112">
        <v>18</v>
      </c>
      <c r="M25" s="118">
        <f t="shared" si="0"/>
        <v>4.7468446524354668E-3</v>
      </c>
      <c r="N25" s="114">
        <f t="shared" si="1"/>
        <v>0</v>
      </c>
      <c r="O25" s="114">
        <f t="shared" si="2"/>
        <v>0</v>
      </c>
      <c r="P25" s="119">
        <f t="shared" si="3"/>
        <v>0</v>
      </c>
    </row>
    <row r="26" spans="1:16" ht="19.5" customHeight="1" x14ac:dyDescent="0.25">
      <c r="A26" s="40">
        <v>210057</v>
      </c>
      <c r="B26" s="41" t="s">
        <v>116</v>
      </c>
      <c r="C26" s="42">
        <v>16836</v>
      </c>
      <c r="D26" s="43">
        <v>9.8933237999999992</v>
      </c>
      <c r="E26" s="44">
        <v>4</v>
      </c>
      <c r="F26" s="44">
        <v>8</v>
      </c>
      <c r="G26" s="45">
        <v>14</v>
      </c>
      <c r="H26" s="42">
        <v>16241</v>
      </c>
      <c r="I26" s="46">
        <v>9.9573917999999999</v>
      </c>
      <c r="J26" s="47">
        <v>4</v>
      </c>
      <c r="K26" s="47">
        <v>8</v>
      </c>
      <c r="L26" s="112">
        <v>14</v>
      </c>
      <c r="M26" s="118">
        <f t="shared" si="0"/>
        <v>6.4758822510186942E-3</v>
      </c>
      <c r="N26" s="114">
        <f t="shared" si="1"/>
        <v>0</v>
      </c>
      <c r="O26" s="114">
        <f t="shared" si="2"/>
        <v>0</v>
      </c>
      <c r="P26" s="119">
        <f t="shared" si="3"/>
        <v>0</v>
      </c>
    </row>
    <row r="27" spans="1:16" ht="19.5" customHeight="1" x14ac:dyDescent="0.25">
      <c r="A27" s="40">
        <v>210033</v>
      </c>
      <c r="B27" s="41" t="s">
        <v>117</v>
      </c>
      <c r="C27" s="42">
        <v>8176</v>
      </c>
      <c r="D27" s="43">
        <v>14.385885500000001</v>
      </c>
      <c r="E27" s="44">
        <v>7</v>
      </c>
      <c r="F27" s="44">
        <v>13</v>
      </c>
      <c r="G27" s="45">
        <v>20</v>
      </c>
      <c r="H27" s="42">
        <v>7871</v>
      </c>
      <c r="I27" s="46">
        <v>14.524202799999999</v>
      </c>
      <c r="J27" s="47">
        <v>8</v>
      </c>
      <c r="K27" s="47">
        <v>14</v>
      </c>
      <c r="L27" s="112">
        <v>21</v>
      </c>
      <c r="M27" s="118">
        <f t="shared" si="0"/>
        <v>9.6147922211669012E-3</v>
      </c>
      <c r="N27" s="114">
        <f t="shared" si="1"/>
        <v>0.14285714285714279</v>
      </c>
      <c r="O27" s="114">
        <f t="shared" si="2"/>
        <v>7.6923076923076872E-2</v>
      </c>
      <c r="P27" s="119">
        <f t="shared" si="3"/>
        <v>5.0000000000000044E-2</v>
      </c>
    </row>
    <row r="28" spans="1:16" ht="19.5" customHeight="1" x14ac:dyDescent="0.25">
      <c r="A28" s="40">
        <v>210056</v>
      </c>
      <c r="B28" s="41" t="s">
        <v>118</v>
      </c>
      <c r="C28" s="42">
        <v>8272</v>
      </c>
      <c r="D28" s="43">
        <v>16.591876200000002</v>
      </c>
      <c r="E28" s="44">
        <v>11</v>
      </c>
      <c r="F28" s="44">
        <v>16</v>
      </c>
      <c r="G28" s="45">
        <v>22</v>
      </c>
      <c r="H28" s="42">
        <v>7092</v>
      </c>
      <c r="I28" s="46">
        <v>16.818245900000001</v>
      </c>
      <c r="J28" s="47">
        <v>11</v>
      </c>
      <c r="K28" s="47">
        <v>16</v>
      </c>
      <c r="L28" s="112">
        <v>22</v>
      </c>
      <c r="M28" s="118">
        <f t="shared" si="0"/>
        <v>1.3643405801207598E-2</v>
      </c>
      <c r="N28" s="114">
        <f t="shared" si="1"/>
        <v>0</v>
      </c>
      <c r="O28" s="114">
        <f t="shared" si="2"/>
        <v>0</v>
      </c>
      <c r="P28" s="119">
        <f t="shared" si="3"/>
        <v>0</v>
      </c>
    </row>
    <row r="29" spans="1:16" ht="19.5" customHeight="1" x14ac:dyDescent="0.25">
      <c r="A29" s="40">
        <v>210048</v>
      </c>
      <c r="B29" s="41" t="s">
        <v>119</v>
      </c>
      <c r="C29" s="42">
        <v>12769</v>
      </c>
      <c r="D29" s="43">
        <v>9.3557834999999994</v>
      </c>
      <c r="E29" s="44">
        <v>4</v>
      </c>
      <c r="F29" s="44">
        <v>8</v>
      </c>
      <c r="G29" s="45">
        <v>13</v>
      </c>
      <c r="H29" s="42">
        <v>12935</v>
      </c>
      <c r="I29" s="46">
        <v>9.4980285999999996</v>
      </c>
      <c r="J29" s="47">
        <v>4</v>
      </c>
      <c r="K29" s="47">
        <v>8</v>
      </c>
      <c r="L29" s="112">
        <v>13</v>
      </c>
      <c r="M29" s="118">
        <f t="shared" si="0"/>
        <v>1.5203975166804495E-2</v>
      </c>
      <c r="N29" s="114">
        <f t="shared" si="1"/>
        <v>0</v>
      </c>
      <c r="O29" s="114">
        <f t="shared" si="2"/>
        <v>0</v>
      </c>
      <c r="P29" s="119">
        <f t="shared" si="3"/>
        <v>0</v>
      </c>
    </row>
    <row r="30" spans="1:16" ht="19.5" customHeight="1" x14ac:dyDescent="0.25">
      <c r="A30" s="40">
        <v>210018</v>
      </c>
      <c r="B30" s="41" t="s">
        <v>120</v>
      </c>
      <c r="C30" s="42">
        <v>5904</v>
      </c>
      <c r="D30" s="43">
        <v>9.6769985999999992</v>
      </c>
      <c r="E30" s="44">
        <v>5</v>
      </c>
      <c r="F30" s="44">
        <v>9</v>
      </c>
      <c r="G30" s="45">
        <v>13</v>
      </c>
      <c r="H30" s="42">
        <v>5840</v>
      </c>
      <c r="I30" s="46">
        <v>9.8886985999999997</v>
      </c>
      <c r="J30" s="47">
        <v>5</v>
      </c>
      <c r="K30" s="47">
        <v>9</v>
      </c>
      <c r="L30" s="112">
        <v>13</v>
      </c>
      <c r="M30" s="118">
        <f t="shared" si="0"/>
        <v>2.1876617818256117E-2</v>
      </c>
      <c r="N30" s="114">
        <f t="shared" si="1"/>
        <v>0</v>
      </c>
      <c r="O30" s="114">
        <f t="shared" si="2"/>
        <v>0</v>
      </c>
      <c r="P30" s="119">
        <f t="shared" si="3"/>
        <v>0</v>
      </c>
    </row>
    <row r="31" spans="1:16" ht="19.5" customHeight="1" x14ac:dyDescent="0.25">
      <c r="A31" s="40">
        <v>210049</v>
      </c>
      <c r="B31" s="41" t="s">
        <v>121</v>
      </c>
      <c r="C31" s="42">
        <v>9051</v>
      </c>
      <c r="D31" s="43">
        <v>12.302508</v>
      </c>
      <c r="E31" s="44">
        <v>6</v>
      </c>
      <c r="F31" s="44">
        <v>11</v>
      </c>
      <c r="G31" s="45">
        <v>18</v>
      </c>
      <c r="H31" s="42">
        <v>8282</v>
      </c>
      <c r="I31" s="46">
        <v>12.6584158</v>
      </c>
      <c r="J31" s="47">
        <v>6</v>
      </c>
      <c r="K31" s="47">
        <v>12</v>
      </c>
      <c r="L31" s="112">
        <v>18</v>
      </c>
      <c r="M31" s="118">
        <f t="shared" si="0"/>
        <v>2.8929694660633443E-2</v>
      </c>
      <c r="N31" s="114">
        <f t="shared" si="1"/>
        <v>0</v>
      </c>
      <c r="O31" s="114">
        <f t="shared" si="2"/>
        <v>9.0909090909090828E-2</v>
      </c>
      <c r="P31" s="119">
        <f t="shared" si="3"/>
        <v>0</v>
      </c>
    </row>
    <row r="32" spans="1:16" ht="19.5" customHeight="1" x14ac:dyDescent="0.25">
      <c r="A32" s="40">
        <v>210024</v>
      </c>
      <c r="B32" s="41" t="s">
        <v>122</v>
      </c>
      <c r="C32" s="42">
        <v>8913</v>
      </c>
      <c r="D32" s="43">
        <v>13.777740400000001</v>
      </c>
      <c r="E32" s="44">
        <v>8</v>
      </c>
      <c r="F32" s="44">
        <v>13</v>
      </c>
      <c r="G32" s="45">
        <v>19</v>
      </c>
      <c r="H32" s="42">
        <v>8290</v>
      </c>
      <c r="I32" s="46">
        <v>14.184559699999999</v>
      </c>
      <c r="J32" s="47">
        <v>8</v>
      </c>
      <c r="K32" s="47">
        <v>13</v>
      </c>
      <c r="L32" s="112">
        <v>19</v>
      </c>
      <c r="M32" s="118">
        <f t="shared" si="0"/>
        <v>2.9527287362737464E-2</v>
      </c>
      <c r="N32" s="114">
        <f t="shared" si="1"/>
        <v>0</v>
      </c>
      <c r="O32" s="114">
        <f t="shared" si="2"/>
        <v>0</v>
      </c>
      <c r="P32" s="119">
        <f t="shared" si="3"/>
        <v>0</v>
      </c>
    </row>
    <row r="33" spans="1:16" ht="19.5" customHeight="1" x14ac:dyDescent="0.25">
      <c r="A33" s="40">
        <v>210051</v>
      </c>
      <c r="B33" s="41" t="s">
        <v>123</v>
      </c>
      <c r="C33" s="42">
        <v>7073</v>
      </c>
      <c r="D33" s="43">
        <v>13.336914999999999</v>
      </c>
      <c r="E33" s="44">
        <v>8</v>
      </c>
      <c r="F33" s="44">
        <v>12</v>
      </c>
      <c r="G33" s="45">
        <v>17</v>
      </c>
      <c r="H33" s="42">
        <v>5811</v>
      </c>
      <c r="I33" s="46">
        <v>13.746515199999999</v>
      </c>
      <c r="J33" s="47">
        <v>8</v>
      </c>
      <c r="K33" s="47">
        <v>13</v>
      </c>
      <c r="L33" s="112">
        <v>18</v>
      </c>
      <c r="M33" s="118">
        <f t="shared" si="0"/>
        <v>3.0711765052112927E-2</v>
      </c>
      <c r="N33" s="114">
        <f t="shared" si="1"/>
        <v>0</v>
      </c>
      <c r="O33" s="114">
        <f t="shared" si="2"/>
        <v>8.3333333333333259E-2</v>
      </c>
      <c r="P33" s="119">
        <f t="shared" si="3"/>
        <v>5.8823529411764719E-2</v>
      </c>
    </row>
    <row r="34" spans="1:16" ht="19.5" customHeight="1" x14ac:dyDescent="0.25">
      <c r="A34" s="40">
        <v>210002</v>
      </c>
      <c r="B34" s="41" t="s">
        <v>124</v>
      </c>
      <c r="C34" s="42">
        <v>23501</v>
      </c>
      <c r="D34" s="43">
        <v>11.1884601</v>
      </c>
      <c r="E34" s="44">
        <v>6</v>
      </c>
      <c r="F34" s="44">
        <v>10</v>
      </c>
      <c r="G34" s="45">
        <v>15</v>
      </c>
      <c r="H34" s="42">
        <v>20573</v>
      </c>
      <c r="I34" s="46">
        <v>11.6278132</v>
      </c>
      <c r="J34" s="47">
        <v>7</v>
      </c>
      <c r="K34" s="47">
        <v>10</v>
      </c>
      <c r="L34" s="112">
        <v>16</v>
      </c>
      <c r="M34" s="118">
        <f t="shared" si="0"/>
        <v>3.9268415498930009E-2</v>
      </c>
      <c r="N34" s="114">
        <f t="shared" si="1"/>
        <v>0.16666666666666674</v>
      </c>
      <c r="O34" s="114">
        <f t="shared" si="2"/>
        <v>0</v>
      </c>
      <c r="P34" s="119">
        <f t="shared" si="3"/>
        <v>6.6666666666666652E-2</v>
      </c>
    </row>
    <row r="35" spans="1:16" ht="19.5" customHeight="1" x14ac:dyDescent="0.25">
      <c r="A35" s="40">
        <v>210029</v>
      </c>
      <c r="B35" s="41" t="s">
        <v>125</v>
      </c>
      <c r="C35" s="42">
        <v>14205</v>
      </c>
      <c r="D35" s="43">
        <v>11.138754</v>
      </c>
      <c r="E35" s="44">
        <v>6</v>
      </c>
      <c r="F35" s="44">
        <v>10</v>
      </c>
      <c r="G35" s="45">
        <v>15</v>
      </c>
      <c r="H35" s="42">
        <v>13250</v>
      </c>
      <c r="I35" s="46">
        <v>11.6862642</v>
      </c>
      <c r="J35" s="47">
        <v>6</v>
      </c>
      <c r="K35" s="47">
        <v>10</v>
      </c>
      <c r="L35" s="112">
        <v>16</v>
      </c>
      <c r="M35" s="118">
        <f t="shared" si="0"/>
        <v>4.9153630648454794E-2</v>
      </c>
      <c r="N35" s="114">
        <f t="shared" si="1"/>
        <v>0</v>
      </c>
      <c r="O35" s="114">
        <f t="shared" si="2"/>
        <v>0</v>
      </c>
      <c r="P35" s="119">
        <f t="shared" si="3"/>
        <v>6.6666666666666652E-2</v>
      </c>
    </row>
    <row r="36" spans="1:16" ht="19.5" customHeight="1" x14ac:dyDescent="0.25">
      <c r="A36" s="40">
        <v>210061</v>
      </c>
      <c r="B36" s="41" t="s">
        <v>126</v>
      </c>
      <c r="C36" s="42">
        <v>2181</v>
      </c>
      <c r="D36" s="43">
        <v>14.296194399999999</v>
      </c>
      <c r="E36" s="44">
        <v>9</v>
      </c>
      <c r="F36" s="44">
        <v>13</v>
      </c>
      <c r="G36" s="45">
        <v>19</v>
      </c>
      <c r="H36" s="42">
        <v>2077</v>
      </c>
      <c r="I36" s="46">
        <v>15.019740000000001</v>
      </c>
      <c r="J36" s="47">
        <v>10</v>
      </c>
      <c r="K36" s="47">
        <v>14</v>
      </c>
      <c r="L36" s="112">
        <v>20</v>
      </c>
      <c r="M36" s="118">
        <f t="shared" si="0"/>
        <v>5.0611063319060623E-2</v>
      </c>
      <c r="N36" s="114">
        <f t="shared" si="1"/>
        <v>0.11111111111111116</v>
      </c>
      <c r="O36" s="114">
        <f t="shared" si="2"/>
        <v>7.6923076923076872E-2</v>
      </c>
      <c r="P36" s="119">
        <f t="shared" si="3"/>
        <v>5.2631578947368363E-2</v>
      </c>
    </row>
    <row r="37" spans="1:16" ht="19.5" customHeight="1" x14ac:dyDescent="0.25">
      <c r="A37" s="40">
        <v>210023</v>
      </c>
      <c r="B37" s="41" t="s">
        <v>127</v>
      </c>
      <c r="C37" s="42">
        <v>21185</v>
      </c>
      <c r="D37" s="43">
        <v>8.6743451</v>
      </c>
      <c r="E37" s="44">
        <v>4</v>
      </c>
      <c r="F37" s="44">
        <v>7</v>
      </c>
      <c r="G37" s="45">
        <v>12</v>
      </c>
      <c r="H37" s="42">
        <v>20055</v>
      </c>
      <c r="I37" s="46">
        <v>9.1235602</v>
      </c>
      <c r="J37" s="47">
        <v>4</v>
      </c>
      <c r="K37" s="47">
        <v>8</v>
      </c>
      <c r="L37" s="112">
        <v>13</v>
      </c>
      <c r="M37" s="118">
        <f t="shared" si="0"/>
        <v>5.1786629978555876E-2</v>
      </c>
      <c r="N37" s="114">
        <f t="shared" si="1"/>
        <v>0</v>
      </c>
      <c r="O37" s="114">
        <f t="shared" si="2"/>
        <v>0.14285714285714279</v>
      </c>
      <c r="P37" s="119">
        <f t="shared" si="3"/>
        <v>8.3333333333333259E-2</v>
      </c>
    </row>
    <row r="38" spans="1:16" ht="19.5" customHeight="1" x14ac:dyDescent="0.25">
      <c r="A38" s="40">
        <v>210058</v>
      </c>
      <c r="B38" s="41" t="s">
        <v>128</v>
      </c>
      <c r="C38" s="42">
        <v>1969</v>
      </c>
      <c r="D38" s="43">
        <v>15.078212300000001</v>
      </c>
      <c r="E38" s="44">
        <v>11</v>
      </c>
      <c r="F38" s="44">
        <v>14</v>
      </c>
      <c r="G38" s="45">
        <v>19</v>
      </c>
      <c r="H38" s="42">
        <v>1791</v>
      </c>
      <c r="I38" s="46">
        <v>15.9246231</v>
      </c>
      <c r="J38" s="47">
        <v>12</v>
      </c>
      <c r="K38" s="47">
        <v>15</v>
      </c>
      <c r="L38" s="112">
        <v>19</v>
      </c>
      <c r="M38" s="118">
        <f t="shared" si="0"/>
        <v>5.6134691776424939E-2</v>
      </c>
      <c r="N38" s="114">
        <f t="shared" si="1"/>
        <v>9.0909090909090828E-2</v>
      </c>
      <c r="O38" s="114">
        <f t="shared" si="2"/>
        <v>7.1428571428571397E-2</v>
      </c>
      <c r="P38" s="119">
        <f t="shared" si="3"/>
        <v>0</v>
      </c>
    </row>
    <row r="39" spans="1:16" ht="19.5" customHeight="1" x14ac:dyDescent="0.25">
      <c r="A39" s="40">
        <v>210004</v>
      </c>
      <c r="B39" s="41" t="s">
        <v>129</v>
      </c>
      <c r="C39" s="42">
        <v>23494</v>
      </c>
      <c r="D39" s="43">
        <v>8.1826424000000006</v>
      </c>
      <c r="E39" s="44">
        <v>4</v>
      </c>
      <c r="F39" s="44">
        <v>7</v>
      </c>
      <c r="G39" s="45">
        <v>11</v>
      </c>
      <c r="H39" s="42">
        <v>23989</v>
      </c>
      <c r="I39" s="46">
        <v>8.6510066999999999</v>
      </c>
      <c r="J39" s="47">
        <v>4</v>
      </c>
      <c r="K39" s="47">
        <v>7</v>
      </c>
      <c r="L39" s="112">
        <v>12</v>
      </c>
      <c r="M39" s="118">
        <f t="shared" si="0"/>
        <v>5.7238759450125798E-2</v>
      </c>
      <c r="N39" s="114">
        <f t="shared" si="1"/>
        <v>0</v>
      </c>
      <c r="O39" s="114">
        <f t="shared" si="2"/>
        <v>0</v>
      </c>
      <c r="P39" s="119">
        <f t="shared" si="3"/>
        <v>9.0909090909090828E-2</v>
      </c>
    </row>
    <row r="40" spans="1:16" ht="19.5" customHeight="1" x14ac:dyDescent="0.25">
      <c r="A40" s="40">
        <v>210043</v>
      </c>
      <c r="B40" s="41" t="s">
        <v>130</v>
      </c>
      <c r="C40" s="42">
        <v>12718</v>
      </c>
      <c r="D40" s="43">
        <v>15.6184148</v>
      </c>
      <c r="E40" s="44">
        <v>9</v>
      </c>
      <c r="F40" s="44">
        <v>15</v>
      </c>
      <c r="G40" s="45">
        <v>21</v>
      </c>
      <c r="H40" s="42">
        <v>12053</v>
      </c>
      <c r="I40" s="46">
        <v>16.5402804</v>
      </c>
      <c r="J40" s="47">
        <v>10</v>
      </c>
      <c r="K40" s="47">
        <v>16</v>
      </c>
      <c r="L40" s="112">
        <v>23</v>
      </c>
      <c r="M40" s="118">
        <f t="shared" si="0"/>
        <v>5.9024274345691019E-2</v>
      </c>
      <c r="N40" s="114">
        <f t="shared" si="1"/>
        <v>0.11111111111111116</v>
      </c>
      <c r="O40" s="114">
        <f t="shared" si="2"/>
        <v>6.6666666666666652E-2</v>
      </c>
      <c r="P40" s="119">
        <f t="shared" si="3"/>
        <v>9.5238095238095344E-2</v>
      </c>
    </row>
    <row r="41" spans="1:16" ht="19.5" customHeight="1" x14ac:dyDescent="0.25">
      <c r="A41" s="40">
        <v>210008</v>
      </c>
      <c r="B41" s="41" t="s">
        <v>131</v>
      </c>
      <c r="C41" s="42">
        <v>13041</v>
      </c>
      <c r="D41" s="43">
        <v>9.3860899999999994</v>
      </c>
      <c r="E41" s="44">
        <v>5</v>
      </c>
      <c r="F41" s="44">
        <v>8</v>
      </c>
      <c r="G41" s="45">
        <v>13</v>
      </c>
      <c r="H41" s="42">
        <v>11254</v>
      </c>
      <c r="I41" s="46">
        <v>9.9508618999999996</v>
      </c>
      <c r="J41" s="47">
        <v>5</v>
      </c>
      <c r="K41" s="47">
        <v>8</v>
      </c>
      <c r="L41" s="112">
        <v>13</v>
      </c>
      <c r="M41" s="118">
        <f t="shared" si="0"/>
        <v>6.0171157532050046E-2</v>
      </c>
      <c r="N41" s="114">
        <f t="shared" si="1"/>
        <v>0</v>
      </c>
      <c r="O41" s="114">
        <f t="shared" si="2"/>
        <v>0</v>
      </c>
      <c r="P41" s="119">
        <f t="shared" si="3"/>
        <v>0</v>
      </c>
    </row>
    <row r="42" spans="1:16" ht="19.5" customHeight="1" x14ac:dyDescent="0.25">
      <c r="A42" s="40">
        <v>210027</v>
      </c>
      <c r="B42" s="41" t="s">
        <v>132</v>
      </c>
      <c r="C42" s="42">
        <v>9072</v>
      </c>
      <c r="D42" s="43">
        <v>12.2798721</v>
      </c>
      <c r="E42" s="44">
        <v>6</v>
      </c>
      <c r="F42" s="44">
        <v>11</v>
      </c>
      <c r="G42" s="45">
        <v>17</v>
      </c>
      <c r="H42" s="42">
        <v>8269</v>
      </c>
      <c r="I42" s="46">
        <v>13.3596565</v>
      </c>
      <c r="J42" s="47">
        <v>7</v>
      </c>
      <c r="K42" s="47">
        <v>12</v>
      </c>
      <c r="L42" s="112">
        <v>19</v>
      </c>
      <c r="M42" s="118">
        <f t="shared" si="0"/>
        <v>8.7931241563989904E-2</v>
      </c>
      <c r="N42" s="114">
        <f t="shared" si="1"/>
        <v>0.16666666666666674</v>
      </c>
      <c r="O42" s="114">
        <f t="shared" si="2"/>
        <v>9.0909090909090828E-2</v>
      </c>
      <c r="P42" s="119">
        <f t="shared" si="3"/>
        <v>0.11764705882352944</v>
      </c>
    </row>
    <row r="43" spans="1:16" ht="19.5" customHeight="1" x14ac:dyDescent="0.25">
      <c r="A43" s="40">
        <v>210039</v>
      </c>
      <c r="B43" s="41" t="s">
        <v>133</v>
      </c>
      <c r="C43" s="42">
        <v>4960</v>
      </c>
      <c r="D43" s="43">
        <v>9.6782257999999999</v>
      </c>
      <c r="E43" s="44">
        <v>4</v>
      </c>
      <c r="F43" s="44">
        <v>9</v>
      </c>
      <c r="G43" s="45">
        <v>14</v>
      </c>
      <c r="H43" s="42">
        <v>4052</v>
      </c>
      <c r="I43" s="46">
        <v>10.6214215</v>
      </c>
      <c r="J43" s="47">
        <v>4</v>
      </c>
      <c r="K43" s="47">
        <v>9</v>
      </c>
      <c r="L43" s="112">
        <v>15</v>
      </c>
      <c r="M43" s="118">
        <f t="shared" si="0"/>
        <v>9.7455434445433253E-2</v>
      </c>
      <c r="N43" s="114">
        <f t="shared" si="1"/>
        <v>0</v>
      </c>
      <c r="O43" s="114">
        <f t="shared" si="2"/>
        <v>0</v>
      </c>
      <c r="P43" s="119">
        <f t="shared" si="3"/>
        <v>7.1428571428571397E-2</v>
      </c>
    </row>
    <row r="44" spans="1:16" ht="19.5" customHeight="1" x14ac:dyDescent="0.25">
      <c r="A44" s="40">
        <v>210022</v>
      </c>
      <c r="B44" s="41" t="s">
        <v>134</v>
      </c>
      <c r="C44" s="42">
        <v>8790</v>
      </c>
      <c r="D44" s="43">
        <v>11.886348099999999</v>
      </c>
      <c r="E44" s="44">
        <v>7</v>
      </c>
      <c r="F44" s="44">
        <v>11</v>
      </c>
      <c r="G44" s="45">
        <v>16</v>
      </c>
      <c r="H44" s="42">
        <v>8676</v>
      </c>
      <c r="I44" s="46">
        <v>13.0723836</v>
      </c>
      <c r="J44" s="47">
        <v>8</v>
      </c>
      <c r="K44" s="47">
        <v>12</v>
      </c>
      <c r="L44" s="112">
        <v>17</v>
      </c>
      <c r="M44" s="118">
        <f t="shared" si="0"/>
        <v>9.9781319714168593E-2</v>
      </c>
      <c r="N44" s="114">
        <f t="shared" si="1"/>
        <v>0.14285714285714279</v>
      </c>
      <c r="O44" s="114">
        <f t="shared" si="2"/>
        <v>9.0909090909090828E-2</v>
      </c>
      <c r="P44" s="119">
        <f t="shared" si="3"/>
        <v>6.25E-2</v>
      </c>
    </row>
    <row r="45" spans="1:16" ht="19.5" customHeight="1" x14ac:dyDescent="0.25">
      <c r="A45" s="40">
        <v>210038</v>
      </c>
      <c r="B45" s="41" t="s">
        <v>135</v>
      </c>
      <c r="C45" s="42">
        <v>4775</v>
      </c>
      <c r="D45" s="43">
        <v>12.9432461</v>
      </c>
      <c r="E45" s="44">
        <v>8</v>
      </c>
      <c r="F45" s="44">
        <v>12</v>
      </c>
      <c r="G45" s="45">
        <v>17</v>
      </c>
      <c r="H45" s="42">
        <v>3723</v>
      </c>
      <c r="I45" s="46">
        <v>14.275584200000001</v>
      </c>
      <c r="J45" s="47">
        <v>9</v>
      </c>
      <c r="K45" s="47">
        <v>13</v>
      </c>
      <c r="L45" s="112">
        <v>19</v>
      </c>
      <c r="M45" s="118">
        <f t="shared" si="0"/>
        <v>0.10293693635323842</v>
      </c>
      <c r="N45" s="114">
        <f t="shared" si="1"/>
        <v>0.125</v>
      </c>
      <c r="O45" s="114">
        <f t="shared" si="2"/>
        <v>8.3333333333333259E-2</v>
      </c>
      <c r="P45" s="119">
        <f t="shared" si="3"/>
        <v>0.11764705882352944</v>
      </c>
    </row>
    <row r="46" spans="1:16" ht="19.5" customHeight="1" x14ac:dyDescent="0.25">
      <c r="A46" s="40">
        <v>210009</v>
      </c>
      <c r="B46" s="41" t="s">
        <v>136</v>
      </c>
      <c r="C46" s="42">
        <v>32781</v>
      </c>
      <c r="D46" s="43">
        <v>9.7188614999999992</v>
      </c>
      <c r="E46" s="44">
        <v>5</v>
      </c>
      <c r="F46" s="44">
        <v>9</v>
      </c>
      <c r="G46" s="45">
        <v>13</v>
      </c>
      <c r="H46" s="42">
        <v>32383</v>
      </c>
      <c r="I46" s="46">
        <v>10.786091499999999</v>
      </c>
      <c r="J46" s="47">
        <v>5</v>
      </c>
      <c r="K46" s="47">
        <v>9</v>
      </c>
      <c r="L46" s="112">
        <v>15</v>
      </c>
      <c r="M46" s="118">
        <f t="shared" si="0"/>
        <v>0.1098101871294288</v>
      </c>
      <c r="N46" s="114">
        <f t="shared" si="1"/>
        <v>0</v>
      </c>
      <c r="O46" s="114">
        <f t="shared" si="2"/>
        <v>0</v>
      </c>
      <c r="P46" s="119">
        <f t="shared" si="3"/>
        <v>0.15384615384615374</v>
      </c>
    </row>
    <row r="47" spans="1:16" ht="19.5" customHeight="1" x14ac:dyDescent="0.25">
      <c r="A47" s="40">
        <v>210013</v>
      </c>
      <c r="B47" s="41" t="s">
        <v>137</v>
      </c>
      <c r="C47" s="42">
        <v>4031</v>
      </c>
      <c r="D47" s="43">
        <v>11.634582</v>
      </c>
      <c r="E47" s="44">
        <v>7</v>
      </c>
      <c r="F47" s="44">
        <v>10</v>
      </c>
      <c r="G47" s="45">
        <v>15</v>
      </c>
      <c r="H47" s="42">
        <v>3013</v>
      </c>
      <c r="I47" s="46">
        <v>13.383006999999999</v>
      </c>
      <c r="J47" s="47">
        <v>8</v>
      </c>
      <c r="K47" s="47">
        <v>12</v>
      </c>
      <c r="L47" s="112">
        <v>18</v>
      </c>
      <c r="M47" s="118">
        <f t="shared" si="0"/>
        <v>0.15027828245140218</v>
      </c>
      <c r="N47" s="114">
        <f t="shared" si="1"/>
        <v>0.14285714285714279</v>
      </c>
      <c r="O47" s="114">
        <f t="shared" si="2"/>
        <v>0.19999999999999996</v>
      </c>
      <c r="P47" s="119">
        <f t="shared" si="3"/>
        <v>0.19999999999999996</v>
      </c>
    </row>
    <row r="48" spans="1:16" ht="19.5" customHeight="1" x14ac:dyDescent="0.25">
      <c r="A48" s="40">
        <v>210060</v>
      </c>
      <c r="B48" s="41" t="s">
        <v>138</v>
      </c>
      <c r="C48" s="42">
        <v>1575</v>
      </c>
      <c r="D48" s="43">
        <v>7.9644443999999996</v>
      </c>
      <c r="E48" s="44">
        <v>5</v>
      </c>
      <c r="F48" s="44">
        <v>7</v>
      </c>
      <c r="G48" s="45">
        <v>10</v>
      </c>
      <c r="H48" s="42">
        <v>1432</v>
      </c>
      <c r="I48" s="46">
        <v>9.5216480000000008</v>
      </c>
      <c r="J48" s="47">
        <v>6</v>
      </c>
      <c r="K48" s="47">
        <v>8</v>
      </c>
      <c r="L48" s="112">
        <v>12</v>
      </c>
      <c r="M48" s="118">
        <f t="shared" si="0"/>
        <v>0.19551942631428276</v>
      </c>
      <c r="N48" s="114">
        <f t="shared" si="1"/>
        <v>0.19999999999999996</v>
      </c>
      <c r="O48" s="114">
        <f t="shared" si="2"/>
        <v>0.14285714285714279</v>
      </c>
      <c r="P48" s="119">
        <f t="shared" si="3"/>
        <v>0.19999999999999996</v>
      </c>
    </row>
    <row r="49" spans="1:16" ht="19.5" customHeight="1" thickBot="1" x14ac:dyDescent="0.3">
      <c r="A49" s="40">
        <v>210055</v>
      </c>
      <c r="B49" s="41" t="s">
        <v>139</v>
      </c>
      <c r="C49" s="48">
        <v>4553</v>
      </c>
      <c r="D49" s="49">
        <v>9</v>
      </c>
      <c r="E49" s="50">
        <v>4</v>
      </c>
      <c r="F49" s="50">
        <v>8</v>
      </c>
      <c r="G49" s="51">
        <v>12</v>
      </c>
      <c r="H49" s="48">
        <v>3724</v>
      </c>
      <c r="I49" s="52">
        <v>10.788131</v>
      </c>
      <c r="J49" s="53">
        <v>5</v>
      </c>
      <c r="K49" s="53">
        <v>9</v>
      </c>
      <c r="L49" s="113">
        <v>15</v>
      </c>
      <c r="M49" s="120">
        <f t="shared" si="0"/>
        <v>0.19868122222222229</v>
      </c>
      <c r="N49" s="121">
        <f t="shared" si="1"/>
        <v>0.25</v>
      </c>
      <c r="O49" s="121">
        <f t="shared" si="2"/>
        <v>0.125</v>
      </c>
      <c r="P49" s="122">
        <f t="shared" si="3"/>
        <v>0.25</v>
      </c>
    </row>
    <row r="50" spans="1:16" ht="16.5" thickBot="1" x14ac:dyDescent="0.3">
      <c r="A50" s="139" t="s">
        <v>81</v>
      </c>
      <c r="B50" s="140"/>
      <c r="C50" s="54">
        <f>SUM(C4:C49)</f>
        <v>440730</v>
      </c>
      <c r="D50" s="55">
        <v>11.48</v>
      </c>
      <c r="E50" s="56">
        <v>6</v>
      </c>
      <c r="F50" s="56">
        <v>10</v>
      </c>
      <c r="G50" s="57">
        <v>16</v>
      </c>
      <c r="H50" s="54">
        <f>SUM(H4:H49)</f>
        <v>418736</v>
      </c>
      <c r="I50" s="58">
        <v>11.59</v>
      </c>
      <c r="J50" s="59">
        <v>6</v>
      </c>
      <c r="K50" s="59">
        <v>10</v>
      </c>
      <c r="L50" s="60">
        <v>16</v>
      </c>
      <c r="M50" s="123">
        <f t="shared" si="0"/>
        <v>9.5818815331010221E-3</v>
      </c>
      <c r="N50" s="124">
        <f t="shared" si="1"/>
        <v>0</v>
      </c>
      <c r="O50" s="124">
        <f t="shared" si="2"/>
        <v>0</v>
      </c>
      <c r="P50" s="125">
        <f t="shared" si="3"/>
        <v>0</v>
      </c>
    </row>
  </sheetData>
  <mergeCells count="7">
    <mergeCell ref="M2:P2"/>
    <mergeCell ref="A50:B50"/>
    <mergeCell ref="A2:A3"/>
    <mergeCell ref="B2:B3"/>
    <mergeCell ref="C2:G2"/>
    <mergeCell ref="H2:L2"/>
    <mergeCell ref="A1:P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4A5E6C-D452-4706-9AC1-9D4EFB840B0A}"/>
</file>

<file path=customXml/itemProps2.xml><?xml version="1.0" encoding="utf-8"?>
<ds:datastoreItem xmlns:ds="http://schemas.openxmlformats.org/officeDocument/2006/customXml" ds:itemID="{55A27127-FE4D-4C34-9457-5E08CDEEEE5F}"/>
</file>

<file path=customXml/itemProps3.xml><?xml version="1.0" encoding="utf-8"?>
<ds:datastoreItem xmlns:ds="http://schemas.openxmlformats.org/officeDocument/2006/customXml" ds:itemID="{1FADEA84-1C47-4A0B-AD76-70C0D98CE8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2a1.Performance by Hospital</vt:lpstr>
      <vt:lpstr>2a2.Performance by PPC</vt:lpstr>
      <vt:lpstr>2a3.ICD-9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Sule Calikoglu</dc:creator>
  <cp:lastModifiedBy>Jessica O'Neil</cp:lastModifiedBy>
  <cp:lastPrinted>2014-10-15T14:23:36Z</cp:lastPrinted>
  <dcterms:created xsi:type="dcterms:W3CDTF">2014-10-14T20:36:48Z</dcterms:created>
  <dcterms:modified xsi:type="dcterms:W3CDTF">2014-10-15T16:11:10Z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