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14235" tabRatio="751"/>
  </bookViews>
  <sheets>
    <sheet name="Overview" sheetId="1" r:id="rId1"/>
    <sheet name="Investment 1" sheetId="4" r:id="rId2"/>
    <sheet name="Investment 2" sheetId="5" r:id="rId3"/>
    <sheet name="Investment 3" sheetId="10" r:id="rId4"/>
    <sheet name="Investment 4" sheetId="9" r:id="rId5"/>
  </sheets>
  <definedNames>
    <definedName name="InvestmentCategory" localSheetId="1">'Investment 1'!$AJ$1:$AJ$3</definedName>
    <definedName name="InvestmentCategory" localSheetId="2">'Investment 2'!$AJ$1:$AJ$3</definedName>
    <definedName name="InvestmentCategory" localSheetId="3">'Investment 3'!$AJ$1:$AJ$3</definedName>
    <definedName name="InvestmentCategory" localSheetId="4">'Investment 4'!$AJ$1:$AJ$3</definedName>
    <definedName name="InvestmentCategory">#REF!</definedName>
    <definedName name="_xlnm.Print_Area" localSheetId="1">'Investment 1'!$A$1:$C$17</definedName>
    <definedName name="_xlnm.Print_Area" localSheetId="2">'Investment 2'!$A$1:$C$17</definedName>
    <definedName name="_xlnm.Print_Area" localSheetId="3">'Investment 3'!$A$1:$C$17</definedName>
    <definedName name="_xlnm.Print_Area" localSheetId="4">'Investment 4'!$A$1:$C$17</definedName>
    <definedName name="RegOrUnregSpace" localSheetId="1">'Investment 1'!$AJ$4:$AJ$6</definedName>
    <definedName name="RegOrUnregSpace" localSheetId="2">'Investment 2'!$AJ$4:$AJ$6</definedName>
    <definedName name="RegOrUnregSpace" localSheetId="3">'Investment 3'!$AJ$4:$AJ$6</definedName>
    <definedName name="RegOrUnregSpace" localSheetId="4">'Investment 4'!$AJ$4:$AJ$6</definedName>
    <definedName name="RegOrUnregSpace">#REF!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C6" i="9" l="1"/>
  <c r="C12" i="5"/>
  <c r="C6" i="5"/>
  <c r="C6" i="4"/>
  <c r="C6" i="10" l="1"/>
  <c r="C2" i="10" l="1"/>
  <c r="C2" i="9"/>
  <c r="C2" i="5" l="1"/>
  <c r="C2" i="4"/>
</calcChain>
</file>

<file path=xl/sharedStrings.xml><?xml version="1.0" encoding="utf-8"?>
<sst xmlns="http://schemas.openxmlformats.org/spreadsheetml/2006/main" count="139" uniqueCount="61">
  <si>
    <t>Hospital:</t>
  </si>
  <si>
    <t>Date of Submission:</t>
  </si>
  <si>
    <t>Total Investments ($):</t>
  </si>
  <si>
    <t>Narrative Summary on GBR Investments in Population Health:</t>
  </si>
  <si>
    <t>Health System Affiliation:</t>
  </si>
  <si>
    <t>Number of Investments Reported:</t>
  </si>
  <si>
    <t>Investment Number</t>
  </si>
  <si>
    <t>Hospital Name</t>
  </si>
  <si>
    <t>Investment Brief Description, including rationale and primary objective</t>
  </si>
  <si>
    <t>Target Patient Population</t>
  </si>
  <si>
    <t>Total Expenses</t>
  </si>
  <si>
    <t>Total costs covered by restricted grant or donation?</t>
  </si>
  <si>
    <t>Planning Start Date (Month/Year)</t>
  </si>
  <si>
    <t>External Partners</t>
  </si>
  <si>
    <t>Links with existing state-wide or regional infrastructure</t>
  </si>
  <si>
    <t>Total Annual FTEs</t>
  </si>
  <si>
    <t>Outcome(s) or Proposed Outcome Measures</t>
  </si>
  <si>
    <t>Additional Comments</t>
  </si>
  <si>
    <t>Effectiveness of Investment in Achieving goals, including discussion of any barriers or lessons learned</t>
  </si>
  <si>
    <t>1. Patient centered investment</t>
  </si>
  <si>
    <t>2. Provider/care team investment</t>
  </si>
  <si>
    <t>3. Health information technology to support patient and/or provider investment</t>
  </si>
  <si>
    <t>Regulated Space</t>
  </si>
  <si>
    <t>Unregulated Space</t>
  </si>
  <si>
    <t>Both</t>
  </si>
  <si>
    <t>Hospital Start Date (Month/Year)</t>
  </si>
  <si>
    <t>Type of Staff</t>
  </si>
  <si>
    <t>Investment Category (select from drop down box)</t>
  </si>
  <si>
    <t>University of Maryland Medical System</t>
  </si>
  <si>
    <t>Is investment in regulated, unregulated space, or both? (select from drop down box)</t>
  </si>
  <si>
    <t>CRISP</t>
  </si>
  <si>
    <t>All PAUs</t>
  </si>
  <si>
    <t>Vice-president of Population Health, Clinical Decision MD and MD oversight for Triple Aim Committee</t>
  </si>
  <si>
    <t>High utilizers of hospital services</t>
  </si>
  <si>
    <t>RN Case Managers and Social Workers</t>
  </si>
  <si>
    <t>High risk patients</t>
  </si>
  <si>
    <t>N/A</t>
  </si>
  <si>
    <t>RN (one-time)</t>
  </si>
  <si>
    <t>Create and grow Palliative Care program to assist patients with end-of-life decisions.</t>
  </si>
  <si>
    <t>Terminal patients</t>
  </si>
  <si>
    <t>MD</t>
  </si>
  <si>
    <t>Reduction in PAUs, Improvement for Quality-based reimbursement programs</t>
  </si>
  <si>
    <t>FTEs in place to advance the Triple Aim in Harford County.  Providers and community partners are more engaged in transforming the local delivery system.</t>
  </si>
  <si>
    <t>Lower readmissions &amp; ED revisits, potential to impact ED physician's decision to admit a patient vs. discharge home with support services in place.</t>
  </si>
  <si>
    <t>None</t>
  </si>
  <si>
    <t>Health Harford, Harford LHIC, Beacon Health, CRISP, MHCC</t>
  </si>
  <si>
    <t>Expansion of case management to address needs of high utilizers of ED and inpatient services.  Address the social support needs, make referrals and arrange for home health needs to support ED discharge(avoiding admissions).  Conduct post-discharge calls to verify medication usage and patient education per discharge instructions.</t>
  </si>
  <si>
    <t>Hand off to Harford County Health Department's Hospital Outreach Program Nurses. Also working collaboratively with the county's post acute facilities and the Department of Aging</t>
  </si>
  <si>
    <t>Overall there has been a reduction in readmissions in FY 15 as compared to FY 14 (through December)</t>
  </si>
  <si>
    <t>Invest in Forerun software and interface to Meditech for expansion of high risk care plans.  The high risk care plans serve as a utilization scorecard for high risk patients and display hospital usage, recent testing, list of medical problem and some recommendations about courses of treatment.  These plans pop-up at the time the ED physician assess the patients and allows the provider to make alternative plans beyond simply admitting the patient.</t>
  </si>
  <si>
    <t>Education in Skilled Nursing Facilities</t>
  </si>
  <si>
    <t>Number of Hospital ICU patients who meet the trigger points for palliative care consultation that actually receive the palliative visit.</t>
  </si>
  <si>
    <t xml:space="preserve">University of Maryland- Upper Chesapeake Health has planned and implemented programs to address the needs of high utilizers and patients with chronic conditions in an effort to reduce "potentially avoidable utilization." Our programs are designed to address the Triple Aim of Better Health, Better Care, Lower Cost, by changing workflow, adding resources to address gaps in care, forging stronger relationships with community and regional providers and deploying technology that can prevent hospital usage. We have developed a strategic vision that works from the hospital out- by addressing clinical variation in ordering and admiitting, then moves to transitions of care through a Comprehensive Care Clinic, to partnerships with Post-Acute facilities.   We envision future and further investment in programs that tie back to primary care providers in the market while we work on delivery, system-wide protocols, referral guidelines, risk score methodologies and quality scoring.  </t>
  </si>
  <si>
    <t>Create Population Health infrastructure to advance initiatives to reduce all unnecessary utilization- including Readmissions, Revisits and create disease specific protocols to reduce observations such as Low Risk Chest Pain protocols.  Also create framework for collaboration with community-based providers (PCPs) and support services programs.</t>
  </si>
  <si>
    <t xml:space="preserve">Expanded the population of patients with a high risk care plan from 200 to 801 care plans for individual patients as of February 28, 2015.  </t>
  </si>
  <si>
    <t xml:space="preserve">These plans have been associated with a reduction in admissions, ED visits and volume of radiology and laboratory testing. </t>
  </si>
  <si>
    <t>Hooper Hospice House</t>
  </si>
  <si>
    <t>*</t>
  </si>
  <si>
    <t>Capital investment of $3,600 in FY14.</t>
  </si>
  <si>
    <t>Harford Memorial Hospital</t>
  </si>
  <si>
    <t>FY14 GBR Investments in Infrastructure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</si>
</sst>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2" fillId="0" borderId="0" xfId="0" applyFont="1"/>
    <xf numFmtId="0" fontId="3" fillId="0" borderId="0" xfId="0" applyFont="1"/>
    <xf numFmtId="0" fontId="2" fillId="0" borderId="1" xfId="0" applyFont="1" applyBorder="1" applyAlignment="1">
      <alignment horizontal="right"/>
    </xf>
    <xf numFmtId="0" fontId="3" fillId="0" borderId="1" xfId="0" applyFont="1" applyBorder="1"/>
    <xf numFmtId="0" fontId="2" fillId="0" borderId="0" xfId="0" applyFont="1" applyAlignment="1">
      <alignment horizontal="right"/>
    </xf>
    <xf numFmtId="0" fontId="2" fillId="0" borderId="1" xfId="0" applyFont="1" applyBorder="1" applyAlignment="1">
      <alignment horizontal="right" wrapText="1"/>
    </xf>
    <xf numFmtId="0" fontId="3" fillId="0" borderId="0" xfId="0" applyFont="1" applyBorder="1"/>
    <xf numFmtId="0" fontId="2" fillId="0" borderId="1" xfId="0" applyFont="1" applyBorder="1" applyAlignment="1">
      <alignment horizontal="center"/>
    </xf>
    <xf numFmtId="0" fontId="3" fillId="0" borderId="1" xfId="0" applyFont="1" applyBorder="1" applyAlignment="1">
      <alignment wrapText="1"/>
    </xf>
    <xf numFmtId="0" fontId="4" fillId="0" borderId="1" xfId="0" applyFont="1" applyBorder="1" applyAlignment="1">
      <alignment wrapText="1"/>
    </xf>
    <xf numFmtId="0" fontId="4" fillId="0" borderId="0" xfId="0" applyFont="1"/>
    <xf numFmtId="44" fontId="3" fillId="0" borderId="1" xfId="1" applyFont="1" applyBorder="1" applyAlignment="1">
      <alignment wrapText="1"/>
    </xf>
    <xf numFmtId="15" fontId="3" fillId="0" borderId="1" xfId="0" applyNumberFormat="1" applyFont="1" applyBorder="1"/>
    <xf numFmtId="0" fontId="3" fillId="0" borderId="0" xfId="0" applyFont="1" applyAlignment="1">
      <alignment horizontal="right"/>
    </xf>
    <xf numFmtId="17" fontId="3" fillId="0" borderId="1" xfId="0" applyNumberFormat="1" applyFont="1" applyBorder="1" applyAlignment="1">
      <alignment wrapText="1"/>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tabSelected="1" zoomScaleNormal="100" workbookViewId="0">
      <selection activeCell="A3" sqref="A3"/>
    </sheetView>
  </sheetViews>
  <sheetFormatPr defaultColWidth="9.140625" defaultRowHeight="14.25" x14ac:dyDescent="0.2"/>
  <cols>
    <col min="1" max="1" width="27.85546875" style="2" customWidth="1"/>
    <col min="2" max="2" width="51.85546875" style="2" bestFit="1" customWidth="1"/>
    <col min="3" max="3" width="3.140625" style="2" customWidth="1"/>
    <col min="4" max="4" width="36.7109375" style="2" bestFit="1" customWidth="1"/>
    <col min="5" max="5" width="15.42578125" style="2" bestFit="1" customWidth="1"/>
    <col min="6" max="16384" width="9.140625" style="2"/>
  </cols>
  <sheetData>
    <row r="1" spans="1:5" ht="15" x14ac:dyDescent="0.25">
      <c r="A1" s="1" t="s">
        <v>60</v>
      </c>
    </row>
    <row r="3" spans="1:5" ht="15" x14ac:dyDescent="0.25">
      <c r="A3" s="3" t="s">
        <v>0</v>
      </c>
      <c r="B3" s="4" t="s">
        <v>59</v>
      </c>
      <c r="C3" s="7"/>
      <c r="D3" s="3" t="s">
        <v>5</v>
      </c>
      <c r="E3" s="4">
        <v>4</v>
      </c>
    </row>
    <row r="4" spans="1:5" ht="46.9" customHeight="1" x14ac:dyDescent="0.25">
      <c r="A4" s="3" t="s">
        <v>1</v>
      </c>
      <c r="B4" s="13">
        <v>42262</v>
      </c>
      <c r="C4" s="7"/>
      <c r="D4" s="3" t="s">
        <v>2</v>
      </c>
      <c r="E4" s="12">
        <f>'Investment 1'!C6+'Investment 2'!C6+'Investment 3'!C6+'Investment 4'!C6</f>
        <v>248527.80000000002</v>
      </c>
    </row>
    <row r="5" spans="1:5" ht="20.25" customHeight="1" x14ac:dyDescent="0.25">
      <c r="A5" s="3" t="s">
        <v>4</v>
      </c>
      <c r="B5" s="4" t="s">
        <v>28</v>
      </c>
      <c r="C5" s="7"/>
      <c r="D5" s="4"/>
      <c r="E5" s="4"/>
    </row>
    <row r="6" spans="1:5" ht="15" x14ac:dyDescent="0.25">
      <c r="A6" s="5"/>
    </row>
    <row r="7" spans="1:5" ht="134.25" customHeight="1" x14ac:dyDescent="0.25">
      <c r="A7" s="6" t="s">
        <v>3</v>
      </c>
      <c r="B7" s="16" t="s">
        <v>52</v>
      </c>
      <c r="C7" s="17"/>
      <c r="D7" s="17"/>
      <c r="E7" s="18"/>
    </row>
  </sheetData>
  <mergeCells count="1">
    <mergeCell ref="B7:E7"/>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zoomScaleNormal="100" workbookViewId="0">
      <selection activeCell="C10" sqref="C10"/>
    </sheetView>
  </sheetViews>
  <sheetFormatPr defaultColWidth="9.140625" defaultRowHeight="14.25" x14ac:dyDescent="0.2"/>
  <cols>
    <col min="1" max="1" width="9.140625" style="2"/>
    <col min="2" max="2" width="48" style="2" bestFit="1" customWidth="1"/>
    <col min="3" max="3" width="79.7109375" style="2" customWidth="1"/>
    <col min="4" max="16384" width="9.140625" style="2"/>
  </cols>
  <sheetData>
    <row r="1" spans="1:36" ht="18.75" customHeight="1" x14ac:dyDescent="0.25">
      <c r="A1" s="8">
        <v>1</v>
      </c>
      <c r="B1" s="4" t="s">
        <v>6</v>
      </c>
      <c r="C1" s="9">
        <v>1</v>
      </c>
      <c r="AJ1" s="10" t="s">
        <v>19</v>
      </c>
    </row>
    <row r="2" spans="1:36" ht="18.75" customHeight="1" x14ac:dyDescent="0.25">
      <c r="A2" s="8">
        <v>2</v>
      </c>
      <c r="B2" s="4" t="s">
        <v>7</v>
      </c>
      <c r="C2" s="9" t="str">
        <f>Overview!B3</f>
        <v>Harford Memorial Hospital</v>
      </c>
      <c r="AJ2" s="11" t="s">
        <v>20</v>
      </c>
    </row>
    <row r="3" spans="1:36" ht="15" x14ac:dyDescent="0.25">
      <c r="A3" s="8">
        <v>3</v>
      </c>
      <c r="B3" s="4" t="s">
        <v>27</v>
      </c>
      <c r="C3" s="4" t="s">
        <v>19</v>
      </c>
      <c r="AJ3" s="11" t="s">
        <v>21</v>
      </c>
    </row>
    <row r="4" spans="1:36" ht="72" x14ac:dyDescent="0.25">
      <c r="A4" s="8">
        <v>4</v>
      </c>
      <c r="B4" s="9" t="s">
        <v>8</v>
      </c>
      <c r="C4" s="9" t="s">
        <v>53</v>
      </c>
      <c r="AJ4" s="11" t="s">
        <v>22</v>
      </c>
    </row>
    <row r="5" spans="1:36" ht="15" x14ac:dyDescent="0.25">
      <c r="A5" s="8">
        <v>5</v>
      </c>
      <c r="B5" s="9" t="s">
        <v>9</v>
      </c>
      <c r="C5" s="9" t="s">
        <v>31</v>
      </c>
      <c r="AJ5" s="11" t="s">
        <v>23</v>
      </c>
    </row>
    <row r="6" spans="1:36" ht="15" x14ac:dyDescent="0.25">
      <c r="A6" s="8">
        <v>6</v>
      </c>
      <c r="B6" s="9" t="s">
        <v>10</v>
      </c>
      <c r="C6" s="12">
        <f>50144*0.3</f>
        <v>15043.199999999999</v>
      </c>
      <c r="AJ6" s="11" t="s">
        <v>24</v>
      </c>
    </row>
    <row r="7" spans="1:36" ht="29.25" x14ac:dyDescent="0.25">
      <c r="A7" s="8">
        <v>7</v>
      </c>
      <c r="B7" s="9" t="s">
        <v>11</v>
      </c>
      <c r="C7" s="12">
        <v>0</v>
      </c>
    </row>
    <row r="8" spans="1:36" ht="29.25" x14ac:dyDescent="0.25">
      <c r="A8" s="8">
        <v>8</v>
      </c>
      <c r="B8" s="9" t="s">
        <v>29</v>
      </c>
      <c r="C8" s="9" t="s">
        <v>24</v>
      </c>
    </row>
    <row r="9" spans="1:36" ht="15" x14ac:dyDescent="0.25">
      <c r="A9" s="8">
        <v>9</v>
      </c>
      <c r="B9" s="9" t="s">
        <v>12</v>
      </c>
      <c r="C9" s="15">
        <v>40982</v>
      </c>
    </row>
    <row r="10" spans="1:36" ht="15" x14ac:dyDescent="0.25">
      <c r="A10" s="8">
        <v>10</v>
      </c>
      <c r="B10" s="9" t="s">
        <v>25</v>
      </c>
      <c r="C10" s="15">
        <v>41061</v>
      </c>
    </row>
    <row r="11" spans="1:36" ht="29.25" x14ac:dyDescent="0.25">
      <c r="A11" s="8">
        <v>11</v>
      </c>
      <c r="B11" s="9" t="s">
        <v>26</v>
      </c>
      <c r="C11" s="9" t="s">
        <v>32</v>
      </c>
    </row>
    <row r="12" spans="1:36" ht="15" x14ac:dyDescent="0.25">
      <c r="A12" s="8">
        <v>12</v>
      </c>
      <c r="B12" s="9" t="s">
        <v>15</v>
      </c>
      <c r="C12" s="9">
        <v>0.3</v>
      </c>
    </row>
    <row r="13" spans="1:36" ht="15" x14ac:dyDescent="0.25">
      <c r="A13" s="8">
        <v>13</v>
      </c>
      <c r="B13" s="9" t="s">
        <v>13</v>
      </c>
      <c r="C13" s="9"/>
    </row>
    <row r="14" spans="1:36" ht="29.25" x14ac:dyDescent="0.25">
      <c r="A14" s="8">
        <v>14</v>
      </c>
      <c r="B14" s="9" t="s">
        <v>14</v>
      </c>
      <c r="C14" s="9" t="s">
        <v>45</v>
      </c>
    </row>
    <row r="15" spans="1:36" ht="15" x14ac:dyDescent="0.25">
      <c r="A15" s="8">
        <v>15</v>
      </c>
      <c r="B15" s="9" t="s">
        <v>16</v>
      </c>
      <c r="C15" s="9" t="s">
        <v>41</v>
      </c>
    </row>
    <row r="16" spans="1:36" ht="43.5" x14ac:dyDescent="0.25">
      <c r="A16" s="8">
        <v>16</v>
      </c>
      <c r="B16" s="9" t="s">
        <v>18</v>
      </c>
      <c r="C16" s="9" t="s">
        <v>42</v>
      </c>
    </row>
    <row r="17" spans="1:3" ht="15" x14ac:dyDescent="0.25">
      <c r="A17" s="8">
        <v>17</v>
      </c>
      <c r="B17" s="9" t="s">
        <v>17</v>
      </c>
      <c r="C17" s="9"/>
    </row>
  </sheetData>
  <dataValidations count="2">
    <dataValidation type="list" allowBlank="1" showInputMessage="1" showErrorMessage="1" sqref="C8">
      <formula1>RegOrUnregSpace</formula1>
    </dataValidation>
    <dataValidation type="list" allowBlank="1" showInputMessage="1" showErrorMessage="1" sqref="C3">
      <formula1>InvestmentCategory</formula1>
    </dataValidation>
  </dataValidations>
  <pageMargins left="0.7" right="0.7" top="0.7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zoomScaleNormal="100" workbookViewId="0">
      <selection activeCell="C13" sqref="C13"/>
    </sheetView>
  </sheetViews>
  <sheetFormatPr defaultColWidth="9.140625" defaultRowHeight="14.25" x14ac:dyDescent="0.2"/>
  <cols>
    <col min="1" max="1" width="9.140625" style="2"/>
    <col min="2" max="2" width="48" style="2" bestFit="1" customWidth="1"/>
    <col min="3" max="3" width="79.7109375" style="2" customWidth="1"/>
    <col min="4" max="16384" width="9.140625" style="2"/>
  </cols>
  <sheetData>
    <row r="1" spans="1:36" ht="18.75" customHeight="1" x14ac:dyDescent="0.25">
      <c r="A1" s="8">
        <v>1</v>
      </c>
      <c r="B1" s="4" t="s">
        <v>6</v>
      </c>
      <c r="C1" s="9">
        <v>2</v>
      </c>
      <c r="AJ1" s="10" t="s">
        <v>19</v>
      </c>
    </row>
    <row r="2" spans="1:36" ht="18.75" customHeight="1" x14ac:dyDescent="0.25">
      <c r="A2" s="8">
        <v>2</v>
      </c>
      <c r="B2" s="4" t="s">
        <v>7</v>
      </c>
      <c r="C2" s="9" t="str">
        <f>Overview!B3</f>
        <v>Harford Memorial Hospital</v>
      </c>
      <c r="AJ2" s="11" t="s">
        <v>20</v>
      </c>
    </row>
    <row r="3" spans="1:36" ht="15" x14ac:dyDescent="0.25">
      <c r="A3" s="8">
        <v>3</v>
      </c>
      <c r="B3" s="4" t="s">
        <v>27</v>
      </c>
      <c r="C3" s="4" t="s">
        <v>19</v>
      </c>
      <c r="AJ3" s="11" t="s">
        <v>21</v>
      </c>
    </row>
    <row r="4" spans="1:36" ht="72" x14ac:dyDescent="0.25">
      <c r="A4" s="8">
        <v>4</v>
      </c>
      <c r="B4" s="9" t="s">
        <v>8</v>
      </c>
      <c r="C4" s="9" t="s">
        <v>46</v>
      </c>
      <c r="AJ4" s="11" t="s">
        <v>22</v>
      </c>
    </row>
    <row r="5" spans="1:36" ht="15" x14ac:dyDescent="0.25">
      <c r="A5" s="8">
        <v>5</v>
      </c>
      <c r="B5" s="9" t="s">
        <v>9</v>
      </c>
      <c r="C5" s="9" t="s">
        <v>33</v>
      </c>
      <c r="AJ5" s="11" t="s">
        <v>23</v>
      </c>
    </row>
    <row r="6" spans="1:36" ht="15" x14ac:dyDescent="0.25">
      <c r="A6" s="8">
        <v>6</v>
      </c>
      <c r="B6" s="9" t="s">
        <v>10</v>
      </c>
      <c r="C6" s="12">
        <f>550292*0.3</f>
        <v>165087.6</v>
      </c>
      <c r="AJ6" s="11" t="s">
        <v>24</v>
      </c>
    </row>
    <row r="7" spans="1:36" ht="29.25" x14ac:dyDescent="0.25">
      <c r="A7" s="8">
        <v>7</v>
      </c>
      <c r="B7" s="9" t="s">
        <v>11</v>
      </c>
      <c r="C7" s="12"/>
    </row>
    <row r="8" spans="1:36" ht="29.25" x14ac:dyDescent="0.25">
      <c r="A8" s="8">
        <v>8</v>
      </c>
      <c r="B8" s="9" t="s">
        <v>29</v>
      </c>
      <c r="C8" s="9" t="s">
        <v>22</v>
      </c>
    </row>
    <row r="9" spans="1:36" ht="15" x14ac:dyDescent="0.25">
      <c r="A9" s="8">
        <v>9</v>
      </c>
      <c r="B9" s="9" t="s">
        <v>12</v>
      </c>
      <c r="C9" s="15">
        <v>40980</v>
      </c>
    </row>
    <row r="10" spans="1:36" ht="15" x14ac:dyDescent="0.25">
      <c r="A10" s="8">
        <v>10</v>
      </c>
      <c r="B10" s="9" t="s">
        <v>25</v>
      </c>
      <c r="C10" s="15">
        <v>41073</v>
      </c>
    </row>
    <row r="11" spans="1:36" ht="15" x14ac:dyDescent="0.25">
      <c r="A11" s="8">
        <v>11</v>
      </c>
      <c r="B11" s="9" t="s">
        <v>26</v>
      </c>
      <c r="C11" s="9" t="s">
        <v>34</v>
      </c>
    </row>
    <row r="12" spans="1:36" ht="15" x14ac:dyDescent="0.25">
      <c r="A12" s="8">
        <v>12</v>
      </c>
      <c r="B12" s="9" t="s">
        <v>15</v>
      </c>
      <c r="C12" s="9">
        <f>6*0.3</f>
        <v>1.7999999999999998</v>
      </c>
    </row>
    <row r="13" spans="1:36" ht="15" x14ac:dyDescent="0.25">
      <c r="A13" s="8">
        <v>13</v>
      </c>
      <c r="B13" s="9" t="s">
        <v>13</v>
      </c>
      <c r="C13" s="9" t="s">
        <v>44</v>
      </c>
    </row>
    <row r="14" spans="1:36" ht="43.5" x14ac:dyDescent="0.25">
      <c r="A14" s="8">
        <v>14</v>
      </c>
      <c r="B14" s="9" t="s">
        <v>14</v>
      </c>
      <c r="C14" s="9" t="s">
        <v>47</v>
      </c>
    </row>
    <row r="15" spans="1:36" ht="29.25" x14ac:dyDescent="0.25">
      <c r="A15" s="8">
        <v>15</v>
      </c>
      <c r="B15" s="9" t="s">
        <v>16</v>
      </c>
      <c r="C15" s="9" t="s">
        <v>43</v>
      </c>
    </row>
    <row r="16" spans="1:36" ht="43.5" x14ac:dyDescent="0.25">
      <c r="A16" s="8">
        <v>16</v>
      </c>
      <c r="B16" s="9" t="s">
        <v>18</v>
      </c>
      <c r="C16" s="9" t="s">
        <v>48</v>
      </c>
    </row>
    <row r="17" spans="1:3" ht="15" x14ac:dyDescent="0.25">
      <c r="A17" s="8">
        <v>17</v>
      </c>
      <c r="B17" s="9" t="s">
        <v>17</v>
      </c>
      <c r="C17" s="9"/>
    </row>
  </sheetData>
  <dataValidations count="2">
    <dataValidation type="list" allowBlank="1" showInputMessage="1" showErrorMessage="1" sqref="C3">
      <formula1>InvestmentCategory</formula1>
    </dataValidation>
    <dataValidation type="list" allowBlank="1" showInputMessage="1" showErrorMessage="1" sqref="C8">
      <formula1>RegOrUnregSpace</formula1>
    </dataValidation>
  </dataValidations>
  <pageMargins left="0.7" right="0.7" top="0.75" bottom="0.75" header="0.3" footer="0.3"/>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0"/>
  <sheetViews>
    <sheetView zoomScaleNormal="100" workbookViewId="0"/>
  </sheetViews>
  <sheetFormatPr defaultColWidth="9.140625" defaultRowHeight="14.25" x14ac:dyDescent="0.2"/>
  <cols>
    <col min="1" max="1" width="9.140625" style="2"/>
    <col min="2" max="2" width="48" style="2" bestFit="1" customWidth="1"/>
    <col min="3" max="3" width="79.7109375" style="2" customWidth="1"/>
    <col min="4" max="16384" width="9.140625" style="2"/>
  </cols>
  <sheetData>
    <row r="1" spans="1:36" ht="18.75" customHeight="1" x14ac:dyDescent="0.25">
      <c r="A1" s="8">
        <v>1</v>
      </c>
      <c r="B1" s="4" t="s">
        <v>6</v>
      </c>
      <c r="C1" s="9">
        <v>3</v>
      </c>
      <c r="AJ1" s="10" t="s">
        <v>19</v>
      </c>
    </row>
    <row r="2" spans="1:36" ht="18.75" customHeight="1" x14ac:dyDescent="0.25">
      <c r="A2" s="8">
        <v>2</v>
      </c>
      <c r="B2" s="4" t="s">
        <v>7</v>
      </c>
      <c r="C2" s="9" t="str">
        <f>Overview!B3</f>
        <v>Harford Memorial Hospital</v>
      </c>
      <c r="AJ2" s="11" t="s">
        <v>20</v>
      </c>
    </row>
    <row r="3" spans="1:36" ht="15" x14ac:dyDescent="0.25">
      <c r="A3" s="8">
        <v>3</v>
      </c>
      <c r="B3" s="4" t="s">
        <v>27</v>
      </c>
      <c r="C3" s="4" t="s">
        <v>21</v>
      </c>
      <c r="AJ3" s="11" t="s">
        <v>21</v>
      </c>
    </row>
    <row r="4" spans="1:36" ht="86.25" x14ac:dyDescent="0.25">
      <c r="A4" s="8">
        <v>4</v>
      </c>
      <c r="B4" s="9" t="s">
        <v>8</v>
      </c>
      <c r="C4" s="9" t="s">
        <v>49</v>
      </c>
      <c r="AJ4" s="11" t="s">
        <v>22</v>
      </c>
    </row>
    <row r="5" spans="1:36" ht="15" x14ac:dyDescent="0.25">
      <c r="A5" s="8">
        <v>5</v>
      </c>
      <c r="B5" s="9" t="s">
        <v>9</v>
      </c>
      <c r="C5" s="9" t="s">
        <v>35</v>
      </c>
      <c r="AJ5" s="11" t="s">
        <v>23</v>
      </c>
    </row>
    <row r="6" spans="1:36" ht="15" x14ac:dyDescent="0.25">
      <c r="A6" s="8">
        <v>6</v>
      </c>
      <c r="B6" s="9" t="s">
        <v>10</v>
      </c>
      <c r="C6" s="12">
        <f>12000*0.3</f>
        <v>3600</v>
      </c>
      <c r="D6" s="2" t="s">
        <v>57</v>
      </c>
      <c r="AJ6" s="11" t="s">
        <v>24</v>
      </c>
    </row>
    <row r="7" spans="1:36" ht="29.25" x14ac:dyDescent="0.25">
      <c r="A7" s="8">
        <v>7</v>
      </c>
      <c r="B7" s="9" t="s">
        <v>11</v>
      </c>
      <c r="C7" s="12">
        <v>0</v>
      </c>
    </row>
    <row r="8" spans="1:36" ht="29.25" x14ac:dyDescent="0.25">
      <c r="A8" s="8">
        <v>8</v>
      </c>
      <c r="B8" s="9" t="s">
        <v>29</v>
      </c>
      <c r="C8" s="9" t="s">
        <v>22</v>
      </c>
    </row>
    <row r="9" spans="1:36" ht="15" x14ac:dyDescent="0.25">
      <c r="A9" s="8">
        <v>9</v>
      </c>
      <c r="B9" s="9" t="s">
        <v>12</v>
      </c>
      <c r="C9" s="15">
        <v>41244</v>
      </c>
    </row>
    <row r="10" spans="1:36" ht="15" x14ac:dyDescent="0.25">
      <c r="A10" s="8">
        <v>10</v>
      </c>
      <c r="B10" s="9" t="s">
        <v>25</v>
      </c>
      <c r="C10" s="15">
        <v>41275</v>
      </c>
    </row>
    <row r="11" spans="1:36" ht="15" x14ac:dyDescent="0.25">
      <c r="A11" s="8">
        <v>11</v>
      </c>
      <c r="B11" s="9" t="s">
        <v>26</v>
      </c>
      <c r="C11" s="9" t="s">
        <v>37</v>
      </c>
    </row>
    <row r="12" spans="1:36" ht="15" x14ac:dyDescent="0.25">
      <c r="A12" s="8">
        <v>12</v>
      </c>
      <c r="B12" s="9" t="s">
        <v>15</v>
      </c>
      <c r="C12" s="9" t="s">
        <v>36</v>
      </c>
    </row>
    <row r="13" spans="1:36" ht="15" x14ac:dyDescent="0.25">
      <c r="A13" s="8">
        <v>13</v>
      </c>
      <c r="B13" s="9" t="s">
        <v>13</v>
      </c>
      <c r="C13" s="9"/>
    </row>
    <row r="14" spans="1:36" ht="29.25" x14ac:dyDescent="0.25">
      <c r="A14" s="8">
        <v>14</v>
      </c>
      <c r="B14" s="9" t="s">
        <v>14</v>
      </c>
      <c r="C14" s="9" t="s">
        <v>30</v>
      </c>
    </row>
    <row r="15" spans="1:36" ht="29.25" x14ac:dyDescent="0.25">
      <c r="A15" s="8">
        <v>15</v>
      </c>
      <c r="B15" s="9" t="s">
        <v>16</v>
      </c>
      <c r="C15" s="9" t="s">
        <v>54</v>
      </c>
    </row>
    <row r="16" spans="1:36" ht="43.5" x14ac:dyDescent="0.25">
      <c r="A16" s="8">
        <v>16</v>
      </c>
      <c r="B16" s="9" t="s">
        <v>18</v>
      </c>
      <c r="C16" s="9" t="s">
        <v>55</v>
      </c>
    </row>
    <row r="17" spans="1:3" ht="15" x14ac:dyDescent="0.25">
      <c r="A17" s="8">
        <v>17</v>
      </c>
      <c r="B17" s="9" t="s">
        <v>17</v>
      </c>
      <c r="C17" s="9"/>
    </row>
    <row r="19" spans="1:3" x14ac:dyDescent="0.2">
      <c r="B19" s="14" t="s">
        <v>57</v>
      </c>
      <c r="C19" s="2" t="s">
        <v>58</v>
      </c>
    </row>
    <row r="20" spans="1:3" x14ac:dyDescent="0.2">
      <c r="B20" s="14"/>
    </row>
  </sheetData>
  <dataValidations count="2">
    <dataValidation type="list" allowBlank="1" showInputMessage="1" showErrorMessage="1" sqref="C8">
      <formula1>RegOrUnregSpace</formula1>
    </dataValidation>
    <dataValidation type="list" allowBlank="1" showInputMessage="1" showErrorMessage="1" sqref="C3">
      <formula1>InvestmentCategory</formula1>
    </dataValidation>
  </dataValidations>
  <pageMargins left="0.7" right="0.7" top="0.75" bottom="0.75" header="0.3" footer="0.3"/>
  <pageSetup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zoomScaleNormal="100" workbookViewId="0"/>
  </sheetViews>
  <sheetFormatPr defaultColWidth="9.140625" defaultRowHeight="14.25" x14ac:dyDescent="0.2"/>
  <cols>
    <col min="1" max="1" width="9.140625" style="2"/>
    <col min="2" max="2" width="48" style="2" bestFit="1" customWidth="1"/>
    <col min="3" max="3" width="79.7109375" style="2" customWidth="1"/>
    <col min="4" max="16384" width="9.140625" style="2"/>
  </cols>
  <sheetData>
    <row r="1" spans="1:36" ht="18.75" customHeight="1" x14ac:dyDescent="0.25">
      <c r="A1" s="8">
        <v>1</v>
      </c>
      <c r="B1" s="4" t="s">
        <v>6</v>
      </c>
      <c r="C1" s="9">
        <v>4</v>
      </c>
      <c r="AJ1" s="10" t="s">
        <v>19</v>
      </c>
    </row>
    <row r="2" spans="1:36" ht="18.75" customHeight="1" x14ac:dyDescent="0.25">
      <c r="A2" s="8">
        <v>2</v>
      </c>
      <c r="B2" s="4" t="s">
        <v>7</v>
      </c>
      <c r="C2" s="9" t="str">
        <f>Overview!B3</f>
        <v>Harford Memorial Hospital</v>
      </c>
      <c r="AJ2" s="11" t="s">
        <v>20</v>
      </c>
    </row>
    <row r="3" spans="1:36" ht="15" x14ac:dyDescent="0.25">
      <c r="A3" s="8">
        <v>3</v>
      </c>
      <c r="B3" s="4" t="s">
        <v>27</v>
      </c>
      <c r="C3" s="4" t="s">
        <v>19</v>
      </c>
      <c r="AJ3" s="11" t="s">
        <v>21</v>
      </c>
    </row>
    <row r="4" spans="1:36" ht="29.25" x14ac:dyDescent="0.25">
      <c r="A4" s="8">
        <v>4</v>
      </c>
      <c r="B4" s="9" t="s">
        <v>8</v>
      </c>
      <c r="C4" s="9" t="s">
        <v>38</v>
      </c>
      <c r="AJ4" s="11" t="s">
        <v>22</v>
      </c>
    </row>
    <row r="5" spans="1:36" ht="15" x14ac:dyDescent="0.25">
      <c r="A5" s="8">
        <v>5</v>
      </c>
      <c r="B5" s="9" t="s">
        <v>9</v>
      </c>
      <c r="C5" s="9" t="s">
        <v>39</v>
      </c>
      <c r="AJ5" s="11" t="s">
        <v>23</v>
      </c>
    </row>
    <row r="6" spans="1:36" ht="15" x14ac:dyDescent="0.25">
      <c r="A6" s="8">
        <v>6</v>
      </c>
      <c r="B6" s="9" t="s">
        <v>10</v>
      </c>
      <c r="C6" s="12">
        <f>215990*0.3</f>
        <v>64797</v>
      </c>
      <c r="AJ6" s="11" t="s">
        <v>24</v>
      </c>
    </row>
    <row r="7" spans="1:36" ht="29.25" x14ac:dyDescent="0.25">
      <c r="A7" s="8">
        <v>7</v>
      </c>
      <c r="B7" s="9" t="s">
        <v>11</v>
      </c>
      <c r="C7" s="12">
        <v>0</v>
      </c>
    </row>
    <row r="8" spans="1:36" ht="29.25" x14ac:dyDescent="0.25">
      <c r="A8" s="8">
        <v>8</v>
      </c>
      <c r="B8" s="9" t="s">
        <v>29</v>
      </c>
      <c r="C8" s="9" t="s">
        <v>22</v>
      </c>
    </row>
    <row r="9" spans="1:36" ht="15" x14ac:dyDescent="0.25">
      <c r="A9" s="8">
        <v>9</v>
      </c>
      <c r="B9" s="9" t="s">
        <v>12</v>
      </c>
      <c r="C9" s="15">
        <v>41287</v>
      </c>
    </row>
    <row r="10" spans="1:36" ht="15" x14ac:dyDescent="0.25">
      <c r="A10" s="8">
        <v>10</v>
      </c>
      <c r="B10" s="9" t="s">
        <v>25</v>
      </c>
      <c r="C10" s="15">
        <v>41468</v>
      </c>
    </row>
    <row r="11" spans="1:36" ht="15" x14ac:dyDescent="0.25">
      <c r="A11" s="8">
        <v>11</v>
      </c>
      <c r="B11" s="9" t="s">
        <v>26</v>
      </c>
      <c r="C11" s="9" t="s">
        <v>40</v>
      </c>
    </row>
    <row r="12" spans="1:36" ht="15" x14ac:dyDescent="0.25">
      <c r="A12" s="8">
        <v>12</v>
      </c>
      <c r="B12" s="9" t="s">
        <v>15</v>
      </c>
      <c r="C12" s="9">
        <v>0.5</v>
      </c>
    </row>
    <row r="13" spans="1:36" ht="15" x14ac:dyDescent="0.25">
      <c r="A13" s="8">
        <v>13</v>
      </c>
      <c r="B13" s="9" t="s">
        <v>13</v>
      </c>
      <c r="C13" s="9" t="s">
        <v>50</v>
      </c>
    </row>
    <row r="14" spans="1:36" ht="29.25" x14ac:dyDescent="0.25">
      <c r="A14" s="8">
        <v>14</v>
      </c>
      <c r="B14" s="9" t="s">
        <v>14</v>
      </c>
      <c r="C14" s="9" t="s">
        <v>56</v>
      </c>
    </row>
    <row r="15" spans="1:36" ht="29.25" x14ac:dyDescent="0.25">
      <c r="A15" s="8">
        <v>15</v>
      </c>
      <c r="B15" s="9" t="s">
        <v>16</v>
      </c>
      <c r="C15" s="9" t="s">
        <v>51</v>
      </c>
    </row>
    <row r="16" spans="1:36" ht="43.5" x14ac:dyDescent="0.25">
      <c r="A16" s="8">
        <v>16</v>
      </c>
      <c r="B16" s="9" t="s">
        <v>18</v>
      </c>
      <c r="C16" s="9"/>
    </row>
    <row r="17" spans="1:3" ht="15" x14ac:dyDescent="0.25">
      <c r="A17" s="8">
        <v>17</v>
      </c>
      <c r="B17" s="9" t="s">
        <v>17</v>
      </c>
      <c r="C17" s="9"/>
    </row>
  </sheetData>
  <dataValidations count="2">
    <dataValidation type="list" allowBlank="1" showInputMessage="1" showErrorMessage="1" sqref="C3">
      <formula1>InvestmentCategory</formula1>
    </dataValidation>
    <dataValidation type="list" allowBlank="1" showInputMessage="1" showErrorMessage="1" sqref="C8">
      <formula1>RegOrUnregSpace</formula1>
    </dataValidation>
  </dataValidations>
  <pageMargins left="0.7" right="0.7" top="0.75" bottom="0.75" header="0.3" footer="0.3"/>
  <pageSetup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538E6A-17BA-4107-843A-68065F138C41}"/>
</file>

<file path=customXml/itemProps2.xml><?xml version="1.0" encoding="utf-8"?>
<ds:datastoreItem xmlns:ds="http://schemas.openxmlformats.org/officeDocument/2006/customXml" ds:itemID="{643895BE-183F-40B1-BB1D-FD3B9357F716}"/>
</file>

<file path=customXml/itemProps3.xml><?xml version="1.0" encoding="utf-8"?>
<ds:datastoreItem xmlns:ds="http://schemas.openxmlformats.org/officeDocument/2006/customXml" ds:itemID="{66F3A1D7-D15A-4C91-9A8E-EE7B2C0576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Overview</vt:lpstr>
      <vt:lpstr>Investment 1</vt:lpstr>
      <vt:lpstr>Investment 2</vt:lpstr>
      <vt:lpstr>Investment 3</vt:lpstr>
      <vt:lpstr>Investment 4</vt:lpstr>
      <vt:lpstr>'Investment 1'!InvestmentCategory</vt:lpstr>
      <vt:lpstr>'Investment 2'!InvestmentCategory</vt:lpstr>
      <vt:lpstr>'Investment 3'!InvestmentCategory</vt:lpstr>
      <vt:lpstr>'Investment 4'!InvestmentCategory</vt:lpstr>
      <vt:lpstr>'Investment 1'!Print_Area</vt:lpstr>
      <vt:lpstr>'Investment 2'!Print_Area</vt:lpstr>
      <vt:lpstr>'Investment 3'!Print_Area</vt:lpstr>
      <vt:lpstr>'Investment 4'!Print_Area</vt:lpstr>
      <vt:lpstr>'Investment 1'!RegOrUnregSpace</vt:lpstr>
      <vt:lpstr>'Investment 2'!RegOrUnregSpace</vt:lpstr>
      <vt:lpstr>'Investment 3'!RegOrUnregSpace</vt:lpstr>
      <vt:lpstr>'Investment 4'!RegOrUnregSpace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Schaaf, Rachel</dc:creator>
  <cp:lastModifiedBy>UMMS User</cp:lastModifiedBy>
  <cp:lastPrinted>2015-02-16T16:01:11Z</cp:lastPrinted>
  <dcterms:created xsi:type="dcterms:W3CDTF">2015-01-28T13:08:14Z</dcterms:created>
  <dcterms:modified xsi:type="dcterms:W3CDTF">2015-09-23T10:52:57Z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