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mdhscrc-my.sharepoint.com/personal/wnelms_mdhscrc_onmicrosoft_com/Documents/Desktop/Work/Sharepoint Website Docs/2023 DCFA/"/>
    </mc:Choice>
  </mc:AlternateContent>
  <xr:revisionPtr revIDLastSave="0" documentId="8_{6FAA7267-94F9-40C9-9714-6871582239B3}"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8" i="2" l="1"/>
  <c r="C24" i="2"/>
  <c r="C31" i="2"/>
  <c r="C17" i="1"/>
  <c r="C28" i="2"/>
  <c r="C22" i="2"/>
  <c r="C27" i="2"/>
  <c r="C26" i="2"/>
  <c r="C21" i="2"/>
  <c r="C20" i="2"/>
  <c r="C34" i="2" l="1"/>
  <c r="C35" i="2"/>
  <c r="C36" i="2"/>
  <c r="C37" i="2"/>
  <c r="C33" i="2"/>
  <c r="R16" i="5"/>
  <c r="G16" i="5"/>
  <c r="Z16" i="3"/>
  <c r="Z15" i="3"/>
  <c r="C10" i="6"/>
  <c r="C8" i="6"/>
  <c r="C6" i="6"/>
  <c r="C10" i="5"/>
  <c r="C8" i="5"/>
  <c r="C6" i="5"/>
  <c r="C10" i="4"/>
  <c r="C8" i="4"/>
  <c r="C6" i="4"/>
  <c r="C10" i="3"/>
  <c r="C8" i="3"/>
  <c r="C6" i="3"/>
  <c r="C9" i="2"/>
  <c r="C7" i="2"/>
  <c r="C5" i="2"/>
</calcChain>
</file>

<file path=xl/sharedStrings.xml><?xml version="1.0" encoding="utf-8"?>
<sst xmlns="http://schemas.openxmlformats.org/spreadsheetml/2006/main" count="243" uniqueCount="140">
  <si>
    <t>DCFA SCHEDULE</t>
  </si>
  <si>
    <t>Line #:</t>
  </si>
  <si>
    <t>Column 1</t>
  </si>
  <si>
    <t>(1)</t>
  </si>
  <si>
    <t>Hospital Name:</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</si>
  <si>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</si>
  <si>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</si>
  <si>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</si>
  <si>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</si>
  <si>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</si>
  <si>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</si>
  <si>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</si>
  <si>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</si>
  <si>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</si>
  <si>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</si>
  <si>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</si>
  <si>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</si>
  <si>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</si>
  <si>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</si>
  <si>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</si>
  <si>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</si>
  <si>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</si>
  <si>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</si>
  <si>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</si>
  <si>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</si>
  <si>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</si>
  <si>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</si>
  <si>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</si>
  <si>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</si>
  <si>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</si>
  <si>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</si>
  <si>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</si>
  <si>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</si>
  <si>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</si>
  <si>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</si>
  <si>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</si>
  <si>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</si>
  <si>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</si>
  <si>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</si>
  <si>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</si>
  <si>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</si>
  <si>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</si>
  <si>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</si>
  <si>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</si>
  <si>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</si>
  <si>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</si>
  <si>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</si>
  <si>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</si>
  <si>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</si>
  <si>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</si>
  <si>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</si>
  <si>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</si>
  <si>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</si>
  <si>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</si>
  <si>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</si>
  <si>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</si>
  <si>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</si>
  <si>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</si>
  <si>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</si>
  <si>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</si>
  <si>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</si>
  <si>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</si>
  <si>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</si>
  <si>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</si>
  <si>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</si>
  <si>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</si>
  <si>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</si>
  <si>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</si>
  <si>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</si>
  <si>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</si>
  <si>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</si>
  <si>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</si>
  <si>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</si>
  <si>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</si>
  <si>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</si>
  <si>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 xml:space="preserve">Total number of unique patients (per MRN) with respect to whom the hospital has reported or classified a bad debt </t>
  </si>
  <si>
    <t>(21)</t>
  </si>
  <si>
    <t>(22)</t>
  </si>
  <si>
    <t>(23)</t>
  </si>
  <si>
    <t>(24)</t>
  </si>
  <si>
    <t>(25)</t>
  </si>
  <si>
    <t xml:space="preserve"> </t>
  </si>
  <si>
    <t>DEBT COLLECTION (DEMOGRAPHICS)</t>
  </si>
  <si>
    <t>(26)</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</si>
  <si>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</si>
  <si>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</si>
  <si>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</si>
  <si>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</si>
  <si>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</si>
  <si>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</si>
  <si>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</si>
  <si>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</si>
  <si>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</si>
  <si>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</si>
  <si>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</si>
  <si>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</si>
  <si>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</si>
  <si>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</si>
  <si>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</si>
  <si>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Total amount ($) billed to patients (after the discount) for patientswho received Reduced-Cost Care</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</si>
  <si>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</si>
  <si>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</si>
  <si>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</si>
  <si>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</si>
  <si>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</si>
  <si>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</si>
  <si>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</si>
  <si>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</si>
  <si>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</si>
  <si>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</si>
  <si>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</si>
  <si>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</si>
  <si>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</si>
  <si>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</si>
  <si>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</si>
  <si>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</si>
  <si>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</si>
  <si>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</si>
  <si>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</si>
  <si>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</si>
  <si>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</si>
  <si>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</si>
  <si>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t>
    </r>
  </si>
  <si>
    <r>
      <t xml:space="preserve">The total amount ($) of charges for hospital services for insured patients </t>
    </r>
    <r>
      <rPr>
        <b/>
        <u/>
        <sz val="14"/>
        <color theme="1"/>
        <rFont val="Times New Roman"/>
        <family val="1"/>
      </rPr>
      <t>not</t>
    </r>
    <r>
      <rPr>
        <sz val="14"/>
        <color theme="1"/>
        <rFont val="Times New Roman"/>
        <family val="1"/>
      </rPr>
      <t xml:space="preserve"> collected by the hospital</t>
    </r>
  </si>
  <si>
    <r>
      <t xml:space="preserve">The total amount ($) of charges for hospital services for uninsured patients </t>
    </r>
    <r>
      <rPr>
        <b/>
        <u/>
        <sz val="14"/>
        <color theme="1"/>
        <rFont val="Times New Roman"/>
        <family val="1"/>
      </rPr>
      <t>not</t>
    </r>
    <r>
      <rPr>
        <sz val="14"/>
        <color theme="1"/>
        <rFont val="Times New Roman"/>
        <family val="1"/>
      </rPr>
      <t xml:space="preserve"> collected by the hospital</t>
    </r>
  </si>
  <si>
    <r>
      <t xml:space="preserve">The total out-of-pocket amount ($) of charges for hospital services for uninsured patients </t>
    </r>
    <r>
      <rPr>
        <b/>
        <u/>
        <sz val="14"/>
        <color theme="1"/>
        <rFont val="Times New Roman"/>
        <family val="1"/>
      </rPr>
      <t>not</t>
    </r>
    <r>
      <rPr>
        <sz val="14"/>
        <color theme="1"/>
        <rFont val="Times New Roman"/>
        <family val="1"/>
      </rPr>
      <t xml:space="preserve"> collected by the hospital</t>
    </r>
  </si>
  <si>
    <r>
      <t xml:space="preserve">The total out-of-pocket amount ($) of charges for hospital services for insured patients </t>
    </r>
    <r>
      <rPr>
        <b/>
        <u/>
        <sz val="14"/>
        <color theme="1"/>
        <rFont val="Times New Roman"/>
        <family val="1"/>
      </rPr>
      <t>not</t>
    </r>
    <r>
      <rPr>
        <sz val="14"/>
        <color theme="1"/>
        <rFont val="Times New Roman"/>
        <family val="1"/>
      </rPr>
      <t xml:space="preserve"> collected by the hospital</t>
    </r>
  </si>
  <si>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</si>
  <si>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</si>
  <si>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</si>
  <si>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</si>
  <si>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</si>
  <si>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</si>
  <si>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</si>
  <si>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</si>
  <si>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</si>
  <si>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GRMC, Inc.</t>
  </si>
  <si>
    <t>Debt Collection Partners</t>
  </si>
  <si>
    <t>Note:  GRMC transferred EMR systems from Meditech to EPIC on July 1, 2023.  The medical record numbers are not the same for patients in each system.  So, we had no way of knowing if a patient in Meditech was the same patient in EPIC.  Therefore, we may have duplicated quantities related to medical record numbers. I was told to note this on the file by a commission representative.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</si>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</sst>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13" x14ac:knownFonts="1">
    <font>
      <sz val="11"/>
      <color theme="1"/>
      <name val="Calibri"/>
      <scheme val="minor"/>
    </font>
    <font>
      <sz val="11"/>
      <color theme="1"/>
      <name val="Calibri"/>
      <family val="2"/>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sz val="11"/>
      <color theme="1"/>
      <name val="Calibri"/>
      <family val="2"/>
    </font>
    <font>
      <b/>
      <u/>
      <sz val="14"/>
      <color theme="1"/>
      <name val="Times New Roman"/>
      <family val="1"/>
    </font>
    <font>
      <i/>
      <sz val="14"/>
      <color theme="1"/>
      <name val="Times New Roman"/>
      <family val="1"/>
    </font>
    <font>
      <sz val="14"/>
      <color theme="1"/>
      <name val="Times New Roman"/>
      <family val="1"/>
    </font>
    <font>
      <sz val="11"/>
      <color theme="1"/>
      <name val="Times New Roman"/>
      <family val="1"/>
    </font>
    <font>
      <b/>
      <sz val="18"/>
      <color theme="1"/>
      <name val="Times New Roman"/>
      <family val="1"/>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0">
    <xf numFmtId="0" fontId="0" fillId="0" borderId="0" xfId="0"/>
    <xf numFmtId="0" fontId="2" fillId="0" borderId="0" xfId="0" applyFont="1"/>
    <xf numFmtId="0" fontId="3" fillId="0" borderId="0" xfId="0" applyFont="1"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0" fontId="4" fillId="0" borderId="0" xfId="0" applyFont="1"/>
    <xf numFmtId="0" fontId="2" fillId="2" borderId="0" xfId="0" applyFont="1" applyFill="1"/>
    <xf numFmtId="0" fontId="2" fillId="3" borderId="1" xfId="0" applyFont="1" applyFill="1" applyBorder="1"/>
    <xf numFmtId="0" fontId="2" fillId="2" borderId="1" xfId="0" applyFont="1" applyFill="1" applyBorder="1"/>
    <xf numFmtId="0" fontId="2" fillId="0" borderId="0" xfId="0" applyFont="1" applyAlignment="1">
      <alignment wrapText="1"/>
    </xf>
    <xf numFmtId="0" fontId="5" fillId="0" borderId="0" xfId="0" applyFont="1" applyAlignment="1">
      <alignment horizontal="center"/>
    </xf>
    <xf numFmtId="0" fontId="2" fillId="0" borderId="0" xfId="0" applyFont="1" applyAlignment="1">
      <alignment horizontal="right"/>
    </xf>
    <xf numFmtId="0" fontId="5" fillId="0" borderId="0" xfId="0" applyFont="1" applyAlignment="1">
      <alignment wrapText="1"/>
    </xf>
    <xf numFmtId="0" fontId="7" fillId="2" borderId="0" xfId="0" applyFont="1" applyFill="1"/>
    <xf numFmtId="0" fontId="2" fillId="2" borderId="1" xfId="0" applyFont="1" applyFill="1" applyBorder="1" applyAlignment="1">
      <alignment horizontal="center"/>
    </xf>
    <xf numFmtId="0" fontId="8" fillId="0" borderId="0" xfId="0" applyFont="1"/>
    <xf numFmtId="0" fontId="2" fillId="0" borderId="0" xfId="0" quotePrefix="1" applyFont="1" applyAlignment="1">
      <alignment horizontal="center" wrapText="1"/>
    </xf>
    <xf numFmtId="0" fontId="2" fillId="2" borderId="0" xfId="0" applyFont="1" applyFill="1" applyAlignment="1">
      <alignment wrapText="1"/>
    </xf>
    <xf numFmtId="0" fontId="2" fillId="0" borderId="1" xfId="0" quotePrefix="1" applyFont="1" applyBorder="1" applyAlignment="1">
      <alignment horizontal="center"/>
    </xf>
    <xf numFmtId="0" fontId="2" fillId="0" borderId="1" xfId="0" applyFont="1" applyBorder="1" applyAlignment="1">
      <alignment horizontal="center"/>
    </xf>
    <xf numFmtId="0" fontId="2" fillId="0" borderId="1" xfId="0" applyFont="1" applyBorder="1"/>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0" fillId="0" borderId="1" xfId="0" applyBorder="1"/>
    <xf numFmtId="0" fontId="7" fillId="0" borderId="1" xfId="0" applyFont="1" applyBorder="1"/>
    <xf numFmtId="0" fontId="10" fillId="0" borderId="3" xfId="0" applyFont="1" applyBorder="1" applyAlignment="1">
      <alignment horizontal="center" wrapText="1"/>
    </xf>
    <xf numFmtId="0" fontId="7" fillId="0" borderId="0" xfId="0" applyFont="1"/>
    <xf numFmtId="0" fontId="2" fillId="2" borderId="1" xfId="0" quotePrefix="1" applyFont="1" applyFill="1" applyBorder="1" applyAlignment="1">
      <alignment horizontal="center"/>
    </xf>
    <xf numFmtId="0" fontId="10"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vertical="top" wrapText="1"/>
    </xf>
    <xf numFmtId="41" fontId="0" fillId="0" borderId="0" xfId="0" applyNumberFormat="1"/>
    <xf numFmtId="41" fontId="3" fillId="0" borderId="0" xfId="0" applyNumberFormat="1" applyFont="1" applyAlignment="1">
      <alignment horizontal="center"/>
    </xf>
    <xf numFmtId="41" fontId="2" fillId="0" borderId="0" xfId="0" applyNumberFormat="1" applyFont="1" applyAlignment="1">
      <alignment horizontal="center"/>
    </xf>
    <xf numFmtId="41" fontId="0" fillId="0" borderId="0" xfId="0" applyNumberFormat="1" applyAlignment="1">
      <alignment horizontal="center"/>
    </xf>
    <xf numFmtId="41" fontId="2" fillId="0" borderId="1" xfId="0" applyNumberFormat="1" applyFont="1" applyBorder="1"/>
    <xf numFmtId="41" fontId="6" fillId="2" borderId="1" xfId="0" applyNumberFormat="1" applyFont="1" applyFill="1" applyBorder="1"/>
    <xf numFmtId="41" fontId="6" fillId="0" borderId="1" xfId="0" applyNumberFormat="1" applyFont="1" applyBorder="1"/>
    <xf numFmtId="41" fontId="2" fillId="0" borderId="0" xfId="0" applyNumberFormat="1" applyFont="1"/>
    <xf numFmtId="42" fontId="6" fillId="2" borderId="1" xfId="0" applyNumberFormat="1" applyFont="1" applyFill="1" applyBorder="1" applyAlignment="1">
      <alignment wrapText="1"/>
    </xf>
    <xf numFmtId="42" fontId="6" fillId="2" borderId="1" xfId="0" applyNumberFormat="1" applyFont="1" applyFill="1" applyBorder="1"/>
    <xf numFmtId="0" fontId="10" fillId="0" borderId="2" xfId="0" applyFont="1" applyBorder="1" applyAlignment="1">
      <alignment horizontal="center" wrapText="1"/>
    </xf>
    <xf numFmtId="0" fontId="10" fillId="0" borderId="4" xfId="0" applyFont="1" applyBorder="1" applyAlignment="1">
      <alignment horizontal="center" wrapText="1"/>
    </xf>
    <xf numFmtId="0" fontId="2" fillId="2" borderId="1" xfId="0" applyFont="1" applyFill="1" applyBorder="1" applyAlignment="1">
      <alignment horizontal="right"/>
    </xf>
    <xf numFmtId="0" fontId="2" fillId="2" borderId="8" xfId="0" applyFont="1" applyFill="1" applyBorder="1" applyAlignment="1">
      <alignment horizontal="right"/>
    </xf>
    <xf numFmtId="0" fontId="10" fillId="2" borderId="8" xfId="0" applyFont="1" applyFill="1" applyBorder="1" applyAlignment="1">
      <alignment horizontal="right"/>
    </xf>
    <xf numFmtId="0" fontId="10" fillId="2" borderId="1" xfId="0" applyFont="1" applyFill="1" applyBorder="1" applyAlignment="1">
      <alignment horizontal="right"/>
    </xf>
    <xf numFmtId="0" fontId="10" fillId="2" borderId="6" xfId="0" applyFont="1" applyFill="1" applyBorder="1" applyAlignment="1">
      <alignment horizontal="right"/>
    </xf>
    <xf numFmtId="0" fontId="10" fillId="2" borderId="9" xfId="0" applyFont="1" applyFill="1" applyBorder="1" applyAlignment="1">
      <alignment horizontal="right"/>
    </xf>
    <xf numFmtId="0" fontId="10" fillId="2" borderId="5" xfId="0" applyFont="1" applyFill="1" applyBorder="1" applyAlignment="1">
      <alignment horizontal="right"/>
    </xf>
    <xf numFmtId="0" fontId="11" fillId="2" borderId="1" xfId="0" applyFont="1" applyFill="1" applyBorder="1" applyAlignment="1">
      <alignment horizontal="right"/>
    </xf>
    <xf numFmtId="0" fontId="10" fillId="2" borderId="7" xfId="0" applyFont="1" applyFill="1" applyBorder="1" applyAlignment="1">
      <alignment horizontal="right"/>
    </xf>
    <xf numFmtId="0" fontId="2" fillId="2" borderId="5" xfId="0" applyFont="1" applyFill="1" applyBorder="1" applyAlignment="1">
      <alignment horizontal="right"/>
    </xf>
    <xf numFmtId="0" fontId="2" fillId="2" borderId="7" xfId="0" applyFont="1" applyFill="1" applyBorder="1" applyAlignment="1">
      <alignment horizontal="right"/>
    </xf>
    <xf numFmtId="0" fontId="7" fillId="2" borderId="1" xfId="0" applyFont="1" applyFill="1" applyBorder="1" applyAlignment="1">
      <alignment horizontal="right"/>
    </xf>
    <xf numFmtId="0" fontId="2" fillId="2" borderId="6" xfId="0" applyFont="1" applyFill="1" applyBorder="1" applyAlignment="1">
      <alignment horizontal="right"/>
    </xf>
    <xf numFmtId="41" fontId="2" fillId="2" borderId="7" xfId="0" applyNumberFormat="1" applyFont="1" applyFill="1" applyBorder="1" applyAlignment="1">
      <alignment horizontal="right"/>
    </xf>
    <xf numFmtId="41" fontId="10" fillId="2" borderId="8" xfId="0" applyNumberFormat="1" applyFont="1" applyFill="1" applyBorder="1" applyAlignment="1">
      <alignment horizontal="right"/>
    </xf>
    <xf numFmtId="41" fontId="2" fillId="2" borderId="9" xfId="0" applyNumberFormat="1" applyFont="1" applyFill="1" applyBorder="1" applyAlignment="1">
      <alignment horizontal="right"/>
    </xf>
    <xf numFmtId="0" fontId="1" fillId="2" borderId="0" xfId="0" applyFont="1" applyFill="1"/>
    <xf numFmtId="41" fontId="1" fillId="2" borderId="1" xfId="0" applyNumberFormat="1" applyFont="1" applyFill="1" applyBorder="1"/>
    <xf numFmtId="0" fontId="12" fillId="0" borderId="0" xfId="0" applyFont="1" applyAlignment="1">
      <alignment wrapText="1"/>
    </xf>
    <xf numFmtId="0" fontId="2" fillId="2" borderId="9" xfId="0" applyFont="1" applyFill="1" applyBorder="1" applyAlignment="1">
      <alignment horizontal="right"/>
    </xf>
    <xf numFmtId="41" fontId="2" fillId="2" borderId="8"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election activeCell="D22" sqref="D22"/>
    </sheetView>
  </sheetViews>
  <sheetFormatPr defaultColWidth="14.453125" defaultRowHeight="15" customHeight="1" x14ac:dyDescent="0.35"/>
  <cols>
    <col min="1" max="1" width="8.54296875" bestFit="1" customWidth="1"/>
    <col min="2" max="2" width="72.7265625" customWidth="1"/>
    <col min="3"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15" t="s">
        <v>136</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5</v>
      </c>
      <c r="B7" s="1" t="s">
        <v>6</v>
      </c>
      <c r="C7" s="33">
        <v>17</v>
      </c>
      <c r="D7" s="1"/>
      <c r="E7" s="1"/>
      <c r="F7" s="1"/>
      <c r="G7" s="1"/>
      <c r="H7" s="1"/>
      <c r="I7" s="1"/>
      <c r="J7" s="1"/>
      <c r="K7" s="1"/>
      <c r="L7" s="1"/>
      <c r="M7" s="1"/>
      <c r="N7" s="1"/>
      <c r="O7" s="1"/>
      <c r="P7" s="1"/>
      <c r="Q7" s="1"/>
      <c r="R7" s="1"/>
      <c r="S7" s="1"/>
      <c r="T7" s="1"/>
      <c r="U7" s="1"/>
      <c r="V7" s="1"/>
      <c r="W7" s="1"/>
      <c r="X7" s="1"/>
      <c r="Y7" s="1"/>
    </row>
    <row r="8" spans="1:25" ht="14.25" customHeight="1" x14ac:dyDescent="0.4">
      <c r="C8" s="22"/>
      <c r="K8" s="1"/>
      <c r="L8" s="1"/>
      <c r="M8" s="1"/>
      <c r="N8" s="1"/>
      <c r="O8" s="1"/>
      <c r="P8" s="1"/>
      <c r="Q8" s="1"/>
      <c r="R8" s="1"/>
      <c r="S8" s="1"/>
      <c r="T8" s="1"/>
      <c r="U8" s="1"/>
      <c r="V8" s="1"/>
      <c r="W8" s="1"/>
      <c r="X8" s="1"/>
      <c r="Y8" s="1"/>
    </row>
    <row r="9" spans="1:25" ht="14.25" customHeight="1" x14ac:dyDescent="0.4">
      <c r="A9" s="3" t="s">
        <v>7</v>
      </c>
      <c r="B9" s="5" t="s">
        <v>8</v>
      </c>
      <c r="C9" s="15">
        <v>2023</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3" t="s">
        <v>9</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10</v>
      </c>
      <c r="B13" s="7" t="s">
        <v>137</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12</v>
      </c>
      <c r="B14" s="7" t="s">
        <v>11</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13</v>
      </c>
      <c r="B15" s="7" t="s">
        <v>11</v>
      </c>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14</v>
      </c>
      <c r="B16" s="1" t="s">
        <v>15</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16</v>
      </c>
      <c r="B17" s="10" t="s">
        <v>17</v>
      </c>
      <c r="C17" s="9">
        <f>50+20</f>
        <v>70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200.25" customHeight="1" x14ac:dyDescent="0.45">
      <c r="A22" s="4"/>
      <c r="B22" s="67" t="s">
        <v>138</v>
      </c>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2" workbookViewId="0">
      <selection activeCell="C39" sqref="C39"/>
    </sheetView>
  </sheetViews>
  <sheetFormatPr defaultColWidth="14.453125" defaultRowHeight="15" customHeight="1" x14ac:dyDescent="0.35"/>
  <cols>
    <col min="1" max="1" width="8.54296875" bestFit="1" customWidth="1"/>
    <col min="2" max="2" width="110.453125" bestFit="1" customWidth="1"/>
    <col min="3" max="3" width="15" style="37"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38"/>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38"/>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39" t="str">
        <f>'1. Credit &amp; Collections'!C5</f>
        <v>GRMC, Inc.</v>
      </c>
      <c r="D5" s="1"/>
      <c r="G5" s="12"/>
      <c r="H5" s="1"/>
      <c r="I5" s="1"/>
      <c r="M5" s="1"/>
      <c r="N5" s="1"/>
      <c r="O5" s="1"/>
      <c r="P5" s="1"/>
      <c r="Q5" s="1"/>
      <c r="R5" s="1"/>
      <c r="S5" s="1"/>
      <c r="T5" s="1"/>
      <c r="U5" s="1"/>
      <c r="V5" s="1"/>
      <c r="W5" s="1"/>
      <c r="X5" s="1"/>
      <c r="Y5" s="1"/>
      <c r="Z5" s="1"/>
    </row>
    <row r="6" spans="1:26" ht="14.25" customHeight="1" x14ac:dyDescent="0.4">
      <c r="A6" s="11"/>
      <c r="B6" s="1"/>
      <c r="C6" s="39"/>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6</v>
      </c>
      <c r="C7" s="39">
        <f>'1. Credit &amp; Collections'!C7</f>
        <v>17</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40"/>
      <c r="L8" s="1"/>
      <c r="M8" s="1"/>
      <c r="N8" s="1"/>
      <c r="O8" s="1"/>
      <c r="P8" s="1"/>
      <c r="Q8" s="1"/>
      <c r="R8" s="1"/>
      <c r="S8" s="1"/>
      <c r="T8" s="1"/>
      <c r="U8" s="1"/>
      <c r="V8" s="1"/>
      <c r="W8" s="1"/>
      <c r="X8" s="1"/>
      <c r="Y8" s="1"/>
      <c r="Z8" s="1"/>
    </row>
    <row r="9" spans="1:26" ht="14.25" customHeight="1" x14ac:dyDescent="0.4">
      <c r="A9" s="4"/>
      <c r="B9" s="5" t="s">
        <v>8</v>
      </c>
      <c r="C9" s="4">
        <f>'1. Credit &amp; Collections'!C9</f>
        <v>2023</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38"/>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3" t="s">
        <v>18</v>
      </c>
      <c r="C11" s="38"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20</v>
      </c>
      <c r="B12" s="10" t="s">
        <v>19</v>
      </c>
      <c r="C12" s="66">
        <v>944</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22</v>
      </c>
      <c r="B13" s="10" t="s">
        <v>109</v>
      </c>
      <c r="C13" s="66">
        <v>112</v>
      </c>
      <c r="J13" s="1"/>
      <c r="K13" s="1"/>
      <c r="L13" s="1"/>
      <c r="M13" s="1"/>
      <c r="N13" s="1"/>
      <c r="O13" s="1"/>
      <c r="P13" s="1"/>
      <c r="Q13" s="1"/>
      <c r="R13" s="1"/>
      <c r="S13" s="1"/>
      <c r="T13" s="1"/>
      <c r="U13" s="1"/>
      <c r="V13" s="1"/>
      <c r="W13" s="1"/>
      <c r="X13" s="1"/>
      <c r="Y13" s="1"/>
      <c r="Z13" s="1"/>
    </row>
    <row r="14" spans="1:26" ht="18" x14ac:dyDescent="0.4">
      <c r="A14" s="3" t="s">
        <v>89</v>
      </c>
      <c r="B14" s="10" t="s">
        <v>110</v>
      </c>
      <c r="C14" s="66">
        <v>1726</v>
      </c>
      <c r="J14" s="1"/>
      <c r="K14" s="1"/>
      <c r="L14" s="1"/>
      <c r="M14" s="1"/>
      <c r="N14" s="1"/>
      <c r="O14" s="1"/>
      <c r="P14" s="1"/>
      <c r="Q14" s="1"/>
      <c r="R14" s="1"/>
      <c r="S14" s="1"/>
      <c r="T14" s="1"/>
      <c r="U14" s="1"/>
      <c r="V14" s="1"/>
      <c r="W14" s="1"/>
      <c r="X14" s="1"/>
      <c r="Y14" s="1"/>
      <c r="Z14" s="1"/>
    </row>
    <row r="15" spans="1:26" ht="18" x14ac:dyDescent="0.4">
      <c r="A15" s="3"/>
      <c r="B15" s="10"/>
      <c r="C15" s="41"/>
      <c r="J15" s="1"/>
      <c r="K15" s="1"/>
      <c r="L15" s="1"/>
      <c r="M15" s="1"/>
      <c r="N15" s="1"/>
      <c r="O15" s="1"/>
      <c r="P15" s="1"/>
      <c r="Q15" s="1"/>
      <c r="R15" s="1"/>
      <c r="S15" s="1"/>
      <c r="T15" s="1"/>
      <c r="U15" s="1"/>
      <c r="V15" s="1"/>
      <c r="W15" s="1"/>
      <c r="X15" s="1"/>
      <c r="Y15" s="1"/>
      <c r="Z15" s="1"/>
    </row>
    <row r="16" spans="1:26" ht="18" x14ac:dyDescent="0.4">
      <c r="A16" s="3" t="s">
        <v>23</v>
      </c>
      <c r="B16" s="10" t="s">
        <v>21</v>
      </c>
      <c r="C16" s="42">
        <v>176</v>
      </c>
      <c r="J16" s="1"/>
      <c r="K16" s="1"/>
      <c r="L16" s="1"/>
      <c r="M16" s="1"/>
      <c r="N16" s="1"/>
      <c r="O16" s="1"/>
      <c r="P16" s="1"/>
      <c r="Q16" s="1"/>
      <c r="R16" s="1"/>
      <c r="S16" s="1"/>
      <c r="T16" s="1"/>
      <c r="U16" s="1"/>
      <c r="V16" s="1"/>
      <c r="W16" s="1"/>
      <c r="X16" s="1"/>
      <c r="Y16" s="1"/>
      <c r="Z16" s="1"/>
    </row>
    <row r="17" spans="1:26" ht="18" x14ac:dyDescent="0.4">
      <c r="A17" s="3" t="s">
        <v>25</v>
      </c>
      <c r="B17" s="10" t="s">
        <v>111</v>
      </c>
      <c r="C17" s="42">
        <v>19</v>
      </c>
      <c r="J17" s="1"/>
      <c r="K17" s="1"/>
      <c r="L17" s="1"/>
      <c r="M17" s="1"/>
      <c r="N17" s="1"/>
      <c r="O17" s="1"/>
      <c r="P17" s="1"/>
      <c r="Q17" s="1"/>
      <c r="R17" s="1"/>
      <c r="S17" s="1"/>
      <c r="T17" s="1"/>
      <c r="U17" s="1"/>
      <c r="V17" s="1"/>
      <c r="W17" s="1"/>
      <c r="X17" s="1"/>
      <c r="Y17" s="1"/>
      <c r="Z17" s="1"/>
    </row>
    <row r="18" spans="1:26" ht="18" x14ac:dyDescent="0.4">
      <c r="A18" s="3" t="s">
        <v>26</v>
      </c>
      <c r="B18" s="10" t="s">
        <v>112</v>
      </c>
      <c r="C18" s="42">
        <v>189</v>
      </c>
      <c r="J18" s="1"/>
      <c r="K18" s="1"/>
      <c r="L18" s="1"/>
      <c r="M18" s="1"/>
      <c r="N18" s="1"/>
      <c r="O18" s="1"/>
      <c r="P18" s="1"/>
      <c r="Q18" s="1"/>
      <c r="R18" s="1"/>
      <c r="S18" s="1"/>
      <c r="T18" s="1"/>
      <c r="U18" s="1"/>
      <c r="V18" s="1"/>
      <c r="W18" s="1"/>
      <c r="X18" s="1"/>
      <c r="Y18" s="1"/>
      <c r="Z18" s="1"/>
    </row>
    <row r="19" spans="1:26" ht="18" x14ac:dyDescent="0.4">
      <c r="A19" s="4"/>
      <c r="B19" s="10"/>
      <c r="C19" s="43"/>
      <c r="J19" s="1"/>
      <c r="K19" s="1"/>
      <c r="L19" s="1"/>
      <c r="M19" s="1"/>
      <c r="N19" s="1"/>
      <c r="O19" s="1"/>
      <c r="P19" s="1"/>
      <c r="Q19" s="1"/>
      <c r="R19" s="1"/>
      <c r="S19" s="1"/>
      <c r="T19" s="1"/>
      <c r="U19" s="1"/>
      <c r="V19" s="1"/>
      <c r="W19" s="1"/>
      <c r="X19" s="1"/>
      <c r="Y19" s="1"/>
      <c r="Z19" s="1"/>
    </row>
    <row r="20" spans="1:26" ht="18" x14ac:dyDescent="0.4">
      <c r="A20" s="19" t="s">
        <v>27</v>
      </c>
      <c r="B20" s="1" t="s">
        <v>24</v>
      </c>
      <c r="C20" s="42">
        <f>475+485</f>
        <v>960</v>
      </c>
      <c r="J20" s="1"/>
      <c r="K20" s="1"/>
      <c r="L20" s="1"/>
      <c r="M20" s="1"/>
      <c r="N20" s="1"/>
      <c r="O20" s="1"/>
      <c r="P20" s="1"/>
      <c r="Q20" s="1"/>
      <c r="R20" s="1"/>
      <c r="S20" s="1"/>
      <c r="T20" s="1"/>
      <c r="U20" s="1"/>
      <c r="V20" s="1"/>
      <c r="W20" s="1"/>
      <c r="X20" s="1"/>
      <c r="Y20" s="1"/>
      <c r="Z20" s="1"/>
    </row>
    <row r="21" spans="1:26" ht="18" x14ac:dyDescent="0.4">
      <c r="A21" s="19" t="s">
        <v>29</v>
      </c>
      <c r="B21" s="1" t="s">
        <v>113</v>
      </c>
      <c r="C21" s="42">
        <f>56+65</f>
        <v>121</v>
      </c>
      <c r="J21" s="1"/>
      <c r="K21" s="1"/>
      <c r="L21" s="1"/>
      <c r="M21" s="1"/>
      <c r="N21" s="1"/>
      <c r="O21" s="1"/>
      <c r="P21" s="1"/>
      <c r="Q21" s="1"/>
      <c r="R21" s="1"/>
      <c r="S21" s="1"/>
      <c r="T21" s="1"/>
      <c r="U21" s="1"/>
      <c r="V21" s="1"/>
      <c r="W21" s="1"/>
      <c r="X21" s="1"/>
      <c r="Y21" s="1"/>
      <c r="Z21" s="1"/>
    </row>
    <row r="22" spans="1:26" ht="18" x14ac:dyDescent="0.4">
      <c r="A22" s="19" t="s">
        <v>30</v>
      </c>
      <c r="B22" s="1" t="s">
        <v>114</v>
      </c>
      <c r="C22" s="42">
        <f>1636+1315</f>
        <v>2951</v>
      </c>
      <c r="J22" s="1"/>
      <c r="K22" s="1"/>
      <c r="L22" s="1"/>
      <c r="M22" s="1"/>
      <c r="N22" s="1"/>
      <c r="O22" s="1"/>
      <c r="P22" s="1"/>
      <c r="Q22" s="1"/>
      <c r="R22" s="1"/>
      <c r="S22" s="1"/>
      <c r="T22" s="1"/>
      <c r="U22" s="1"/>
      <c r="V22" s="1"/>
      <c r="W22" s="1"/>
      <c r="X22" s="1"/>
      <c r="Y22" s="1"/>
      <c r="Z22" s="1"/>
    </row>
    <row r="23" spans="1:26" ht="18" x14ac:dyDescent="0.4">
      <c r="A23" s="19" t="s">
        <v>31</v>
      </c>
      <c r="B23" s="1" t="s">
        <v>115</v>
      </c>
      <c r="C23" s="42">
        <v>5376550.3200000003</v>
      </c>
      <c r="J23" s="1"/>
      <c r="K23" s="1"/>
      <c r="L23" s="1"/>
      <c r="M23" s="1"/>
      <c r="N23" s="1"/>
      <c r="O23" s="1"/>
      <c r="P23" s="1"/>
      <c r="Q23" s="1"/>
      <c r="R23" s="1"/>
      <c r="S23" s="1"/>
      <c r="T23" s="1"/>
      <c r="U23" s="1"/>
      <c r="V23" s="1"/>
      <c r="W23" s="1"/>
      <c r="X23" s="1"/>
      <c r="Y23" s="1"/>
      <c r="Z23" s="1"/>
    </row>
    <row r="24" spans="1:26" ht="18" x14ac:dyDescent="0.4">
      <c r="A24" s="19" t="s">
        <v>32</v>
      </c>
      <c r="B24" s="1" t="s">
        <v>90</v>
      </c>
      <c r="C24" s="42">
        <f>803386.24</f>
        <v>803386.24</v>
      </c>
      <c r="J24" s="1"/>
      <c r="K24" s="1"/>
      <c r="L24" s="1"/>
      <c r="M24" s="1"/>
      <c r="N24" s="1"/>
      <c r="O24" s="1"/>
      <c r="P24" s="1"/>
      <c r="Q24" s="1"/>
      <c r="R24" s="1"/>
      <c r="S24" s="1"/>
      <c r="T24" s="1"/>
      <c r="U24" s="1"/>
      <c r="V24" s="1"/>
      <c r="W24" s="1"/>
      <c r="X24" s="1"/>
      <c r="Y24" s="1"/>
      <c r="Z24" s="1"/>
    </row>
    <row r="25" spans="1:26" ht="18" x14ac:dyDescent="0.4">
      <c r="A25" s="19"/>
      <c r="B25" s="1"/>
      <c r="C25" s="43"/>
      <c r="J25" s="1"/>
      <c r="K25" s="1"/>
      <c r="L25" s="1"/>
      <c r="M25" s="1"/>
      <c r="N25" s="1"/>
      <c r="O25" s="1"/>
      <c r="P25" s="1"/>
      <c r="Q25" s="1"/>
      <c r="R25" s="1"/>
      <c r="S25" s="1"/>
      <c r="T25" s="1"/>
      <c r="U25" s="1"/>
      <c r="V25" s="1"/>
      <c r="W25" s="1"/>
      <c r="X25" s="1"/>
      <c r="Y25" s="1"/>
      <c r="Z25" s="1"/>
    </row>
    <row r="26" spans="1:26" ht="18" x14ac:dyDescent="0.4">
      <c r="A26" s="19" t="s">
        <v>33</v>
      </c>
      <c r="B26" s="1" t="s">
        <v>28</v>
      </c>
      <c r="C26" s="42">
        <f>193+460</f>
        <v>653</v>
      </c>
      <c r="J26" s="1"/>
      <c r="K26" s="1"/>
      <c r="L26" s="1"/>
      <c r="M26" s="1"/>
      <c r="N26" s="1"/>
      <c r="O26" s="1"/>
      <c r="P26" s="1"/>
      <c r="Q26" s="1"/>
      <c r="R26" s="1"/>
      <c r="S26" s="1"/>
      <c r="T26" s="1"/>
      <c r="U26" s="1"/>
      <c r="V26" s="1"/>
      <c r="W26" s="1"/>
      <c r="X26" s="1"/>
      <c r="Y26" s="1"/>
      <c r="Z26" s="1"/>
    </row>
    <row r="27" spans="1:26" ht="18" x14ac:dyDescent="0.4">
      <c r="A27" s="19" t="s">
        <v>35</v>
      </c>
      <c r="B27" s="10" t="s">
        <v>116</v>
      </c>
      <c r="C27" s="42">
        <f>14+24</f>
        <v>38</v>
      </c>
      <c r="J27" s="1"/>
      <c r="K27" s="1"/>
      <c r="L27" s="1"/>
      <c r="M27" s="1"/>
      <c r="N27" s="1"/>
      <c r="O27" s="1"/>
      <c r="P27" s="1"/>
      <c r="Q27" s="1"/>
      <c r="R27" s="1"/>
      <c r="S27" s="1"/>
      <c r="T27" s="1"/>
      <c r="U27" s="1"/>
      <c r="V27" s="1"/>
      <c r="W27" s="1"/>
      <c r="X27" s="1"/>
      <c r="Y27" s="1"/>
      <c r="Z27" s="1"/>
    </row>
    <row r="28" spans="1:26" ht="18" x14ac:dyDescent="0.4">
      <c r="A28" s="19" t="s">
        <v>36</v>
      </c>
      <c r="B28" s="10" t="s">
        <v>117</v>
      </c>
      <c r="C28" s="42">
        <f>527+417</f>
        <v>944</v>
      </c>
      <c r="J28" s="1"/>
      <c r="K28" s="1"/>
      <c r="L28" s="1"/>
      <c r="M28" s="1"/>
      <c r="N28" s="1"/>
      <c r="O28" s="1"/>
      <c r="P28" s="1"/>
      <c r="Q28" s="1"/>
      <c r="R28" s="1"/>
      <c r="S28" s="1"/>
      <c r="T28" s="1"/>
      <c r="U28" s="1"/>
      <c r="V28" s="1"/>
      <c r="W28" s="1"/>
      <c r="X28" s="1"/>
      <c r="Y28" s="1"/>
      <c r="Z28" s="1"/>
    </row>
    <row r="29" spans="1:26" ht="18" x14ac:dyDescent="0.4">
      <c r="A29" s="19" t="s">
        <v>37</v>
      </c>
      <c r="B29" s="1" t="s">
        <v>118</v>
      </c>
      <c r="C29" s="42">
        <v>1660438</v>
      </c>
      <c r="J29" s="1"/>
      <c r="K29" s="1"/>
      <c r="L29" s="1"/>
      <c r="M29" s="1"/>
      <c r="N29" s="1"/>
      <c r="O29" s="1"/>
      <c r="P29" s="1"/>
      <c r="Q29" s="1"/>
      <c r="R29" s="1"/>
      <c r="S29" s="1"/>
      <c r="T29" s="1"/>
      <c r="U29" s="1"/>
      <c r="V29" s="1"/>
      <c r="W29" s="1"/>
      <c r="X29" s="1"/>
      <c r="Y29" s="1"/>
      <c r="Z29" s="1"/>
    </row>
    <row r="30" spans="1:26" ht="18" x14ac:dyDescent="0.4">
      <c r="A30" s="19" t="s">
        <v>39</v>
      </c>
      <c r="B30" s="1" t="s">
        <v>91</v>
      </c>
      <c r="C30" s="42">
        <v>208350</v>
      </c>
      <c r="J30" s="1"/>
      <c r="K30" s="1"/>
      <c r="L30" s="1"/>
      <c r="M30" s="1"/>
      <c r="N30" s="1"/>
      <c r="O30" s="1"/>
      <c r="P30" s="1"/>
      <c r="Q30" s="1"/>
      <c r="R30" s="1"/>
      <c r="S30" s="1"/>
      <c r="T30" s="1"/>
      <c r="U30" s="1"/>
      <c r="V30" s="1"/>
      <c r="W30" s="1"/>
      <c r="X30" s="1"/>
      <c r="Y30" s="1"/>
      <c r="Z30" s="1"/>
    </row>
    <row r="31" spans="1:26" ht="18" x14ac:dyDescent="0.4">
      <c r="A31" s="19" t="s">
        <v>92</v>
      </c>
      <c r="B31" s="1" t="s">
        <v>99</v>
      </c>
      <c r="C31" s="42">
        <f>523976+60832.26</f>
        <v>584808.26</v>
      </c>
      <c r="J31" s="1"/>
      <c r="K31" s="1"/>
      <c r="L31" s="1"/>
      <c r="M31" s="1"/>
      <c r="N31" s="1"/>
      <c r="O31" s="1"/>
      <c r="P31" s="1"/>
      <c r="Q31" s="1"/>
      <c r="R31" s="1"/>
      <c r="S31" s="1"/>
      <c r="T31" s="1"/>
      <c r="U31" s="1"/>
      <c r="V31" s="1"/>
      <c r="W31" s="1"/>
      <c r="X31" s="1"/>
      <c r="Y31" s="1"/>
      <c r="Z31" s="1"/>
    </row>
    <row r="32" spans="1:26" ht="18" x14ac:dyDescent="0.4">
      <c r="A32" s="19"/>
      <c r="B32" s="1"/>
      <c r="C32" s="43"/>
      <c r="J32" s="1"/>
      <c r="K32" s="1"/>
      <c r="L32" s="1"/>
      <c r="M32" s="1"/>
      <c r="N32" s="1"/>
      <c r="O32" s="1"/>
      <c r="P32" s="1"/>
      <c r="Q32" s="1"/>
      <c r="R32" s="1"/>
      <c r="S32" s="1"/>
      <c r="T32" s="1"/>
      <c r="U32" s="1"/>
      <c r="V32" s="1"/>
      <c r="W32" s="1"/>
      <c r="X32" s="1"/>
      <c r="Y32" s="1"/>
      <c r="Z32" s="1"/>
    </row>
    <row r="33" spans="1:26" ht="18" x14ac:dyDescent="0.4">
      <c r="A33" s="3" t="s">
        <v>93</v>
      </c>
      <c r="B33" s="1" t="s">
        <v>34</v>
      </c>
      <c r="C33" s="42">
        <f>C26+C20</f>
        <v>1613</v>
      </c>
      <c r="J33" s="1"/>
      <c r="K33" s="1"/>
      <c r="L33" s="1"/>
      <c r="M33" s="1"/>
      <c r="N33" s="1"/>
      <c r="O33" s="1"/>
      <c r="P33" s="1"/>
      <c r="Q33" s="1"/>
      <c r="R33" s="1"/>
      <c r="S33" s="1"/>
      <c r="T33" s="1"/>
      <c r="U33" s="1"/>
      <c r="V33" s="1"/>
      <c r="W33" s="1"/>
      <c r="X33" s="1"/>
      <c r="Y33" s="1"/>
      <c r="Z33" s="1"/>
    </row>
    <row r="34" spans="1:26" ht="18" x14ac:dyDescent="0.4">
      <c r="A34" s="3" t="s">
        <v>94</v>
      </c>
      <c r="B34" s="1" t="s">
        <v>119</v>
      </c>
      <c r="C34" s="42">
        <f t="shared" ref="C34:C37" si="0">C27+C21</f>
        <v>159</v>
      </c>
      <c r="J34" s="1"/>
      <c r="K34" s="1"/>
      <c r="L34" s="1"/>
      <c r="M34" s="1"/>
      <c r="N34" s="1"/>
      <c r="O34" s="1"/>
      <c r="P34" s="1"/>
      <c r="Q34" s="1"/>
      <c r="R34" s="1"/>
      <c r="S34" s="1"/>
      <c r="T34" s="1"/>
      <c r="U34" s="1"/>
      <c r="V34" s="1"/>
      <c r="W34" s="1"/>
      <c r="X34" s="1"/>
      <c r="Y34" s="1"/>
      <c r="Z34" s="1"/>
    </row>
    <row r="35" spans="1:26" ht="18" x14ac:dyDescent="0.4">
      <c r="A35" s="3" t="s">
        <v>95</v>
      </c>
      <c r="B35" s="1" t="s">
        <v>120</v>
      </c>
      <c r="C35" s="42">
        <f t="shared" si="0"/>
        <v>3895</v>
      </c>
      <c r="J35" s="1"/>
      <c r="K35" s="1"/>
      <c r="L35" s="1"/>
      <c r="M35" s="1"/>
      <c r="N35" s="1"/>
      <c r="O35" s="1"/>
      <c r="P35" s="1"/>
      <c r="Q35" s="1"/>
      <c r="R35" s="1"/>
      <c r="S35" s="1"/>
      <c r="T35" s="1"/>
      <c r="U35" s="1"/>
      <c r="V35" s="1"/>
      <c r="W35" s="1"/>
      <c r="X35" s="1"/>
      <c r="Y35" s="1"/>
      <c r="Z35" s="1"/>
    </row>
    <row r="36" spans="1:26" ht="18" x14ac:dyDescent="0.4">
      <c r="A36" s="20" t="s">
        <v>96</v>
      </c>
      <c r="B36" s="1" t="s">
        <v>121</v>
      </c>
      <c r="C36" s="42">
        <f t="shared" si="0"/>
        <v>7036988.3200000003</v>
      </c>
      <c r="K36" s="1"/>
      <c r="L36" s="1"/>
      <c r="M36" s="1"/>
      <c r="N36" s="1"/>
      <c r="O36" s="1"/>
      <c r="P36" s="1"/>
      <c r="Q36" s="1"/>
      <c r="R36" s="1"/>
      <c r="S36" s="1"/>
      <c r="T36" s="1"/>
      <c r="U36" s="1"/>
      <c r="V36" s="1"/>
      <c r="W36" s="1"/>
      <c r="X36" s="1"/>
      <c r="Y36" s="1"/>
      <c r="Z36" s="1"/>
    </row>
    <row r="37" spans="1:26" ht="18" x14ac:dyDescent="0.4">
      <c r="A37" s="20" t="s">
        <v>97</v>
      </c>
      <c r="B37" s="1" t="s">
        <v>38</v>
      </c>
      <c r="C37" s="42">
        <f t="shared" si="0"/>
        <v>1011736.24</v>
      </c>
      <c r="K37" s="1"/>
      <c r="L37" s="1"/>
      <c r="M37" s="1"/>
      <c r="N37" s="1"/>
      <c r="O37" s="1"/>
      <c r="P37" s="1"/>
      <c r="Q37" s="1"/>
      <c r="R37" s="1"/>
      <c r="S37" s="1"/>
      <c r="T37" s="1"/>
      <c r="U37" s="1"/>
      <c r="V37" s="1"/>
      <c r="W37" s="1"/>
      <c r="X37" s="1"/>
      <c r="Y37" s="1"/>
      <c r="Z37" s="1"/>
    </row>
    <row r="38" spans="1:26" ht="18" x14ac:dyDescent="0.4">
      <c r="A38" s="20" t="s">
        <v>98</v>
      </c>
      <c r="B38" s="1" t="s">
        <v>40</v>
      </c>
      <c r="C38" s="42">
        <f>C31</f>
        <v>584808.26</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44"/>
    </row>
    <row r="43" spans="1:26" ht="14.25" customHeight="1" x14ac:dyDescent="0.4">
      <c r="A43" s="4"/>
      <c r="B43" s="1"/>
      <c r="C43" s="44"/>
    </row>
    <row r="44" spans="1:26" ht="14.25" customHeight="1" x14ac:dyDescent="0.4">
      <c r="A44" s="4"/>
      <c r="B44" s="1"/>
      <c r="C44" s="44"/>
    </row>
    <row r="45" spans="1:26" ht="14.25" customHeight="1" x14ac:dyDescent="0.4">
      <c r="A45" s="11"/>
      <c r="B45" s="1"/>
      <c r="C45" s="44"/>
    </row>
    <row r="46" spans="1:26" ht="14.25" customHeight="1" x14ac:dyDescent="0.4">
      <c r="A46" s="11"/>
      <c r="B46" s="1"/>
      <c r="C46" s="44"/>
    </row>
    <row r="47" spans="1:26" ht="14.25" customHeight="1" x14ac:dyDescent="0.4">
      <c r="A47" s="11"/>
      <c r="B47" s="1"/>
      <c r="C47" s="44"/>
    </row>
    <row r="48" spans="1:26" ht="14.25" customHeight="1" x14ac:dyDescent="0.4">
      <c r="A48" s="11"/>
      <c r="B48" s="1"/>
      <c r="C48" s="44"/>
    </row>
    <row r="49" spans="1:3" ht="14.25" customHeight="1" x14ac:dyDescent="0.4">
      <c r="A49" s="4"/>
      <c r="B49" s="1"/>
      <c r="C49" s="44"/>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J1" workbookViewId="0">
      <selection activeCell="W23" sqref="W23"/>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1"/>
      <c r="B6" s="1" t="s">
        <v>4</v>
      </c>
      <c r="C6" s="4" t="str">
        <f>'1. Credit &amp; Collections'!C5</f>
        <v>GRMC, Inc.</v>
      </c>
      <c r="D6" s="1"/>
      <c r="H6" s="1"/>
      <c r="J6" s="12"/>
      <c r="K6" s="1"/>
      <c r="L6" s="1"/>
      <c r="Q6" s="1"/>
      <c r="S6" s="1"/>
      <c r="T6" s="1"/>
      <c r="U6" s="1"/>
      <c r="V6" s="1"/>
      <c r="W6" s="1"/>
      <c r="X6" s="1"/>
      <c r="Y6" s="1"/>
      <c r="Z6" s="1"/>
      <c r="AA6" s="1"/>
      <c r="AB6" s="1"/>
      <c r="AC6" s="1"/>
      <c r="AD6" s="1"/>
      <c r="AE6" s="1"/>
      <c r="AF6" s="1"/>
    </row>
    <row r="7" spans="1:32" ht="14.25" customHeight="1" x14ac:dyDescent="0.4">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1"/>
      <c r="B8" s="1" t="s">
        <v>6</v>
      </c>
      <c r="C8" s="4">
        <f>'1. Credit &amp; Collections'!C7</f>
        <v>17</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1"/>
      <c r="C9" s="22"/>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2023</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1"/>
      <c r="B12" s="23" t="s">
        <v>18</v>
      </c>
      <c r="C12" s="4"/>
      <c r="D12" s="4"/>
      <c r="E12" s="4"/>
      <c r="H12" s="21"/>
      <c r="N12" s="1"/>
      <c r="O12" s="1"/>
      <c r="P12" s="1"/>
      <c r="Q12" s="1"/>
      <c r="S12" s="21"/>
      <c r="T12" s="1"/>
      <c r="U12" s="1"/>
      <c r="V12" s="1"/>
      <c r="W12" s="1"/>
      <c r="X12" s="1"/>
      <c r="Y12" s="1"/>
      <c r="Z12" s="1"/>
      <c r="AA12" s="1"/>
      <c r="AB12" s="1"/>
      <c r="AC12" s="1"/>
      <c r="AD12" s="1"/>
      <c r="AE12" s="1"/>
      <c r="AF12" s="1"/>
    </row>
    <row r="13" spans="1:32" ht="18.5" thickBot="1" x14ac:dyDescent="0.45">
      <c r="A13" s="4"/>
      <c r="B13" s="13"/>
      <c r="C13" s="4" t="s">
        <v>41</v>
      </c>
      <c r="D13" s="4" t="s">
        <v>42</v>
      </c>
      <c r="E13" s="4" t="s">
        <v>43</v>
      </c>
      <c r="F13" s="4" t="s">
        <v>44</v>
      </c>
      <c r="G13" s="4"/>
      <c r="H13" s="20"/>
      <c r="I13" s="4" t="s">
        <v>45</v>
      </c>
      <c r="J13" s="4" t="s">
        <v>46</v>
      </c>
      <c r="K13" s="4" t="s">
        <v>47</v>
      </c>
      <c r="L13" s="4" t="s">
        <v>48</v>
      </c>
      <c r="M13" s="4" t="s">
        <v>49</v>
      </c>
      <c r="N13" s="4" t="s">
        <v>50</v>
      </c>
      <c r="O13" s="4" t="s">
        <v>51</v>
      </c>
      <c r="P13" s="4" t="s">
        <v>52</v>
      </c>
      <c r="Q13" s="4" t="s">
        <v>53</v>
      </c>
      <c r="R13" s="4"/>
      <c r="S13" s="20"/>
      <c r="T13" s="4" t="s">
        <v>53</v>
      </c>
      <c r="U13" s="4" t="s">
        <v>54</v>
      </c>
      <c r="V13" s="4" t="s">
        <v>55</v>
      </c>
      <c r="W13" s="4" t="s">
        <v>56</v>
      </c>
      <c r="X13" s="4" t="s">
        <v>57</v>
      </c>
      <c r="Y13" s="4" t="s">
        <v>58</v>
      </c>
      <c r="Z13" s="4"/>
    </row>
    <row r="14" spans="1:32" ht="72" x14ac:dyDescent="0.4">
      <c r="B14" s="13"/>
      <c r="C14" s="25" t="s">
        <v>59</v>
      </c>
      <c r="D14" s="26" t="s">
        <v>60</v>
      </c>
      <c r="E14" s="26" t="s">
        <v>100</v>
      </c>
      <c r="F14" s="27" t="s">
        <v>101</v>
      </c>
      <c r="G14" s="28" t="s">
        <v>108</v>
      </c>
      <c r="H14" s="28"/>
      <c r="I14" s="25" t="s">
        <v>61</v>
      </c>
      <c r="J14" s="26" t="s">
        <v>62</v>
      </c>
      <c r="K14" s="26" t="s">
        <v>63</v>
      </c>
      <c r="L14" s="26" t="s">
        <v>64</v>
      </c>
      <c r="M14" s="26" t="s">
        <v>65</v>
      </c>
      <c r="N14" s="31" t="s">
        <v>104</v>
      </c>
      <c r="O14" s="31" t="s">
        <v>105</v>
      </c>
      <c r="P14" s="26" t="s">
        <v>102</v>
      </c>
      <c r="Q14" s="27" t="s">
        <v>106</v>
      </c>
      <c r="R14" s="28" t="s">
        <v>108</v>
      </c>
      <c r="S14" s="28"/>
      <c r="T14" s="25" t="s">
        <v>66</v>
      </c>
      <c r="U14" s="26" t="s">
        <v>67</v>
      </c>
      <c r="V14" s="26" t="s">
        <v>68</v>
      </c>
      <c r="W14" s="26" t="s">
        <v>69</v>
      </c>
      <c r="X14" s="26" t="s">
        <v>103</v>
      </c>
      <c r="Y14" s="27" t="s">
        <v>107</v>
      </c>
      <c r="Z14" s="28" t="s">
        <v>108</v>
      </c>
    </row>
    <row r="15" spans="1:32" ht="36" x14ac:dyDescent="0.4">
      <c r="A15" s="3" t="s">
        <v>70</v>
      </c>
      <c r="B15" s="35" t="s">
        <v>129</v>
      </c>
      <c r="C15" s="58" t="s">
        <v>139</v>
      </c>
      <c r="D15" s="52">
        <v>853</v>
      </c>
      <c r="E15" s="49" t="s">
        <v>139</v>
      </c>
      <c r="F15" s="53">
        <v>73</v>
      </c>
      <c r="G15" s="21">
        <v>932</v>
      </c>
      <c r="H15" s="30"/>
      <c r="I15" s="55">
        <v>861</v>
      </c>
      <c r="J15" s="49" t="s">
        <v>139</v>
      </c>
      <c r="K15" s="49" t="s">
        <v>139</v>
      </c>
      <c r="L15" s="49" t="s">
        <v>139</v>
      </c>
      <c r="M15" s="49" t="s">
        <v>139</v>
      </c>
      <c r="N15" s="49" t="s">
        <v>139</v>
      </c>
      <c r="O15" s="49" t="s">
        <v>139</v>
      </c>
      <c r="P15" s="52">
        <v>0</v>
      </c>
      <c r="Q15" s="53">
        <v>58</v>
      </c>
      <c r="R15" s="21">
        <v>932</v>
      </c>
      <c r="S15" s="30"/>
      <c r="T15" s="55">
        <v>418</v>
      </c>
      <c r="U15" s="52">
        <v>514</v>
      </c>
      <c r="V15" s="52">
        <v>0</v>
      </c>
      <c r="W15" s="52">
        <v>0</v>
      </c>
      <c r="X15" s="52">
        <v>0</v>
      </c>
      <c r="Y15" s="53">
        <v>0</v>
      </c>
      <c r="Z15" s="21">
        <f>SUM(T15:Y15)</f>
        <v>932</v>
      </c>
    </row>
    <row r="16" spans="1:32" ht="36.5" thickBot="1" x14ac:dyDescent="0.45">
      <c r="A16" s="19" t="s">
        <v>85</v>
      </c>
      <c r="B16" s="35" t="s">
        <v>130</v>
      </c>
      <c r="C16" s="59" t="s">
        <v>139</v>
      </c>
      <c r="D16" s="51">
        <v>202</v>
      </c>
      <c r="E16" s="51">
        <v>0</v>
      </c>
      <c r="F16" s="68" t="s">
        <v>139</v>
      </c>
      <c r="G16" s="21">
        <v>216</v>
      </c>
      <c r="H16" s="30"/>
      <c r="I16" s="57">
        <v>199</v>
      </c>
      <c r="J16" s="50" t="s">
        <v>139</v>
      </c>
      <c r="K16" s="51">
        <v>0</v>
      </c>
      <c r="L16" s="51">
        <v>0</v>
      </c>
      <c r="M16" s="51">
        <v>0</v>
      </c>
      <c r="N16" s="50" t="s">
        <v>139</v>
      </c>
      <c r="O16" s="50" t="s">
        <v>139</v>
      </c>
      <c r="P16" s="51">
        <v>0</v>
      </c>
      <c r="Q16" s="68" t="s">
        <v>139</v>
      </c>
      <c r="R16" s="21">
        <v>216</v>
      </c>
      <c r="S16" s="30"/>
      <c r="T16" s="57">
        <v>111</v>
      </c>
      <c r="U16" s="51">
        <v>105</v>
      </c>
      <c r="V16" s="51">
        <v>0</v>
      </c>
      <c r="W16" s="51">
        <v>0</v>
      </c>
      <c r="X16" s="51">
        <v>0</v>
      </c>
      <c r="Y16" s="54">
        <v>0</v>
      </c>
      <c r="Z16" s="21">
        <f>SUM(T16:Y16)</f>
        <v>216</v>
      </c>
    </row>
    <row r="17" spans="2:19" ht="14.5" x14ac:dyDescent="0.35">
      <c r="B17" s="13"/>
      <c r="H17" s="29"/>
      <c r="S17" s="29"/>
    </row>
    <row r="18" spans="2:19" ht="14.5" x14ac:dyDescent="0.35">
      <c r="B18" s="13"/>
      <c r="H18" s="29"/>
      <c r="S18" s="29"/>
    </row>
    <row r="19" spans="2:19" ht="14.5" x14ac:dyDescent="0.35">
      <c r="B19" s="13"/>
      <c r="H19" s="29"/>
      <c r="S19" s="29"/>
    </row>
    <row r="20" spans="2:19" ht="14.5" x14ac:dyDescent="0.35">
      <c r="B20" s="13"/>
    </row>
    <row r="21" spans="2:19" ht="14.5" x14ac:dyDescent="0.35">
      <c r="B21" s="13"/>
    </row>
    <row r="22" spans="2:19" ht="14.5" x14ac:dyDescent="0.35">
      <c r="B22" s="13"/>
    </row>
    <row r="23" spans="2:19" ht="14.5" x14ac:dyDescent="0.35">
      <c r="B23" s="13"/>
    </row>
    <row r="24" spans="2:19" ht="14.5" x14ac:dyDescent="0.35">
      <c r="B24" s="13"/>
    </row>
    <row r="25" spans="2:19" ht="14.5" x14ac:dyDescent="0.35">
      <c r="B25" s="13"/>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6"/>
  <sheetViews>
    <sheetView topLeftCell="A5" workbookViewId="0">
      <selection activeCell="C21" sqref="C21"/>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GRMC, Inc.</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17</v>
      </c>
      <c r="D8" s="1"/>
      <c r="E8" s="1"/>
      <c r="F8" s="1"/>
      <c r="G8" s="1"/>
      <c r="H8" s="1"/>
      <c r="I8" s="1"/>
      <c r="J8" s="1"/>
      <c r="K8" s="1"/>
      <c r="L8" s="1"/>
      <c r="M8" s="1"/>
      <c r="N8" s="1"/>
      <c r="O8" s="1"/>
      <c r="P8" s="1"/>
      <c r="Q8" s="1"/>
      <c r="R8" s="1"/>
      <c r="S8" s="1"/>
      <c r="T8" s="1"/>
      <c r="U8" s="1"/>
      <c r="V8" s="1"/>
      <c r="W8" s="1"/>
      <c r="X8" s="1"/>
      <c r="Y8" s="1"/>
      <c r="Z8" s="1"/>
    </row>
    <row r="9" spans="1:26" ht="14.25" customHeight="1" x14ac:dyDescent="0.4">
      <c r="C9" s="22"/>
      <c r="L9" s="1"/>
      <c r="M9" s="1"/>
      <c r="N9" s="1"/>
      <c r="O9" s="1"/>
      <c r="P9" s="1"/>
      <c r="Q9" s="1"/>
      <c r="R9" s="1"/>
      <c r="S9" s="1"/>
      <c r="T9" s="1"/>
      <c r="U9" s="1"/>
      <c r="V9" s="1"/>
      <c r="W9" s="1"/>
      <c r="X9" s="1"/>
      <c r="Y9" s="1"/>
      <c r="Z9" s="1"/>
    </row>
    <row r="10" spans="1:26" ht="14.25" customHeight="1" x14ac:dyDescent="0.4">
      <c r="B10" s="5" t="s">
        <v>8</v>
      </c>
      <c r="C10" s="4">
        <f>'1. Credit &amp; Collections'!C9</f>
        <v>2023</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6" t="s">
        <v>71</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41</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86</v>
      </c>
      <c r="B16" s="10" t="s">
        <v>73</v>
      </c>
      <c r="C16" s="7">
        <v>0</v>
      </c>
      <c r="K16" s="1"/>
      <c r="L16" s="1"/>
      <c r="M16" s="1"/>
      <c r="N16" s="1"/>
      <c r="O16" s="1"/>
      <c r="P16" s="1"/>
      <c r="Q16" s="1"/>
      <c r="R16" s="1"/>
      <c r="S16" s="1"/>
      <c r="T16" s="1"/>
      <c r="U16" s="1"/>
      <c r="V16" s="1"/>
      <c r="W16" s="1"/>
      <c r="X16" s="1"/>
      <c r="Y16" s="1"/>
      <c r="Z16" s="1"/>
    </row>
    <row r="17" spans="1:26" ht="36" x14ac:dyDescent="0.4">
      <c r="A17" s="3" t="s">
        <v>87</v>
      </c>
      <c r="B17" s="10" t="s">
        <v>75</v>
      </c>
      <c r="C17" s="7">
        <v>1357</v>
      </c>
      <c r="K17" s="1"/>
      <c r="L17" s="1"/>
      <c r="M17" s="1"/>
      <c r="N17" s="1"/>
      <c r="O17" s="1"/>
      <c r="P17" s="1"/>
      <c r="Q17" s="1"/>
      <c r="R17" s="1"/>
      <c r="S17" s="1"/>
      <c r="T17" s="1"/>
      <c r="U17" s="1"/>
      <c r="V17" s="1"/>
      <c r="W17" s="1"/>
      <c r="X17" s="1"/>
      <c r="Y17" s="1"/>
      <c r="Z17" s="1"/>
    </row>
    <row r="18" spans="1:26" ht="36" x14ac:dyDescent="0.4">
      <c r="A18" s="17" t="s">
        <v>88</v>
      </c>
      <c r="B18" s="34" t="s">
        <v>122</v>
      </c>
      <c r="C18" s="18">
        <v>14023</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36" x14ac:dyDescent="0.4">
      <c r="A19" s="17" t="s">
        <v>72</v>
      </c>
      <c r="B19" s="34" t="s">
        <v>123</v>
      </c>
      <c r="C19" s="45">
        <v>2441163.2999999998</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36" x14ac:dyDescent="0.4">
      <c r="A20" s="17" t="s">
        <v>74</v>
      </c>
      <c r="B20" s="34" t="s">
        <v>126</v>
      </c>
      <c r="C20" s="45">
        <v>539517.13</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36" x14ac:dyDescent="0.4">
      <c r="A21" s="17" t="s">
        <v>76</v>
      </c>
      <c r="B21" s="34" t="s">
        <v>124</v>
      </c>
      <c r="C21" s="45">
        <v>241177.19</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36" x14ac:dyDescent="0.4">
      <c r="A22" s="3" t="s">
        <v>77</v>
      </c>
      <c r="B22" s="34" t="s">
        <v>125</v>
      </c>
      <c r="C22" s="46">
        <v>235890.82000000018</v>
      </c>
    </row>
    <row r="23" spans="1:26" ht="14.25" customHeight="1" x14ac:dyDescent="0.4">
      <c r="A23" s="4"/>
      <c r="B23" s="1" t="s">
        <v>81</v>
      </c>
    </row>
    <row r="24" spans="1:26" ht="14.25" customHeight="1" x14ac:dyDescent="0.4">
      <c r="B24" s="1"/>
    </row>
    <row r="25" spans="1:26" ht="14.25" customHeight="1" x14ac:dyDescent="0.4">
      <c r="B25" s="1"/>
    </row>
    <row r="26" spans="1:26" ht="14.25" customHeight="1" x14ac:dyDescent="0.4">
      <c r="B26" s="1"/>
    </row>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sheetData>
  <pageMargins left="0.7" right="0.7" top="0.75" bottom="0.75" header="0" footer="0"/>
  <pageSetup orientation="portrait" r:id="rId1"/>
  <ignoredErrors>
    <ignoredError sqref="A16:A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0"/>
  <sheetViews>
    <sheetView topLeftCell="J1" workbookViewId="0">
      <selection activeCell="X22" sqref="X22"/>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GRMC, Inc.</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17</v>
      </c>
      <c r="D8" s="1"/>
      <c r="E8" s="1"/>
      <c r="F8" s="1"/>
      <c r="G8" s="1"/>
      <c r="H8" s="1"/>
      <c r="I8" s="1"/>
      <c r="J8" s="1"/>
      <c r="K8" s="1"/>
      <c r="L8" s="1"/>
      <c r="M8" s="1"/>
      <c r="N8" s="1"/>
      <c r="O8" s="1"/>
      <c r="P8" s="1"/>
      <c r="Q8" s="1"/>
      <c r="R8" s="1"/>
      <c r="S8" s="1"/>
      <c r="T8" s="1"/>
      <c r="U8" s="1"/>
      <c r="V8" s="1"/>
      <c r="W8" s="1"/>
      <c r="X8" s="1"/>
      <c r="Y8" s="1"/>
      <c r="Z8" s="1"/>
    </row>
    <row r="9" spans="1:27" ht="14.25" customHeight="1" x14ac:dyDescent="0.4">
      <c r="C9" s="22"/>
      <c r="L9" s="1"/>
      <c r="M9" s="1"/>
      <c r="N9" s="1"/>
      <c r="O9" s="1"/>
      <c r="P9" s="1"/>
      <c r="Q9" s="1"/>
      <c r="R9" s="1"/>
      <c r="S9" s="1"/>
      <c r="T9" s="1"/>
      <c r="U9" s="1"/>
      <c r="V9" s="1"/>
      <c r="W9" s="1"/>
      <c r="X9" s="1"/>
      <c r="Y9" s="1"/>
      <c r="Z9" s="1"/>
    </row>
    <row r="10" spans="1:27" ht="14.25" customHeight="1" x14ac:dyDescent="0.4">
      <c r="B10" s="5" t="s">
        <v>8</v>
      </c>
      <c r="C10" s="4">
        <f>'1. Credit &amp; Collections'!C9</f>
        <v>2023</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6" t="s">
        <v>82</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41</v>
      </c>
      <c r="D14" s="4" t="s">
        <v>42</v>
      </c>
      <c r="E14" s="4" t="s">
        <v>43</v>
      </c>
      <c r="F14" s="4" t="s">
        <v>44</v>
      </c>
      <c r="G14" s="4"/>
      <c r="H14" s="20"/>
      <c r="I14" s="4" t="s">
        <v>45</v>
      </c>
      <c r="J14" s="4" t="s">
        <v>46</v>
      </c>
      <c r="K14" s="4" t="s">
        <v>47</v>
      </c>
      <c r="L14" s="4" t="s">
        <v>48</v>
      </c>
      <c r="M14" s="4" t="s">
        <v>49</v>
      </c>
      <c r="N14" s="4" t="s">
        <v>50</v>
      </c>
      <c r="O14" s="4" t="s">
        <v>51</v>
      </c>
      <c r="P14" s="4" t="s">
        <v>52</v>
      </c>
      <c r="Q14" s="4" t="s">
        <v>53</v>
      </c>
      <c r="R14" s="4"/>
      <c r="S14" s="20"/>
      <c r="T14" s="4" t="s">
        <v>53</v>
      </c>
      <c r="U14" s="4" t="s">
        <v>54</v>
      </c>
      <c r="V14" s="4" t="s">
        <v>55</v>
      </c>
      <c r="W14" s="4" t="s">
        <v>56</v>
      </c>
      <c r="X14" s="4" t="s">
        <v>57</v>
      </c>
      <c r="Y14" s="4" t="s">
        <v>58</v>
      </c>
      <c r="Z14" s="4"/>
    </row>
    <row r="15" spans="1:27" ht="72" x14ac:dyDescent="0.4">
      <c r="B15" s="1"/>
      <c r="C15" s="25" t="s">
        <v>59</v>
      </c>
      <c r="D15" s="26" t="s">
        <v>60</v>
      </c>
      <c r="E15" s="26" t="s">
        <v>100</v>
      </c>
      <c r="F15" s="27" t="s">
        <v>101</v>
      </c>
      <c r="G15" s="28" t="s">
        <v>108</v>
      </c>
      <c r="H15" s="28"/>
      <c r="I15" s="47" t="s">
        <v>61</v>
      </c>
      <c r="J15" s="31" t="s">
        <v>62</v>
      </c>
      <c r="K15" s="31" t="s">
        <v>63</v>
      </c>
      <c r="L15" s="31" t="s">
        <v>64</v>
      </c>
      <c r="M15" s="31" t="s">
        <v>65</v>
      </c>
      <c r="N15" s="31" t="s">
        <v>104</v>
      </c>
      <c r="O15" s="31" t="s">
        <v>105</v>
      </c>
      <c r="P15" s="31" t="s">
        <v>102</v>
      </c>
      <c r="Q15" s="48" t="s">
        <v>106</v>
      </c>
      <c r="R15" s="28" t="s">
        <v>108</v>
      </c>
      <c r="S15" s="28"/>
      <c r="T15" s="25" t="s">
        <v>66</v>
      </c>
      <c r="U15" s="26" t="s">
        <v>67</v>
      </c>
      <c r="V15" s="26" t="s">
        <v>68</v>
      </c>
      <c r="W15" s="26" t="s">
        <v>69</v>
      </c>
      <c r="X15" s="26" t="s">
        <v>103</v>
      </c>
      <c r="Y15" s="27" t="s">
        <v>107</v>
      </c>
      <c r="Z15" s="28" t="s">
        <v>108</v>
      </c>
      <c r="AA15" s="1"/>
    </row>
    <row r="16" spans="1:27" ht="54" x14ac:dyDescent="0.4">
      <c r="A16" s="3" t="s">
        <v>78</v>
      </c>
      <c r="B16" s="34" t="s">
        <v>127</v>
      </c>
      <c r="C16" s="58">
        <v>0</v>
      </c>
      <c r="D16" s="49">
        <v>0</v>
      </c>
      <c r="E16" s="60">
        <v>0</v>
      </c>
      <c r="F16" s="61">
        <v>0</v>
      </c>
      <c r="G16" s="21">
        <f>SUM(C16:F16)</f>
        <v>0</v>
      </c>
      <c r="H16" s="30"/>
      <c r="I16" s="55">
        <v>0</v>
      </c>
      <c r="J16" s="56">
        <v>0</v>
      </c>
      <c r="K16" s="52">
        <v>0</v>
      </c>
      <c r="L16" s="52">
        <v>0</v>
      </c>
      <c r="M16" s="56">
        <v>0</v>
      </c>
      <c r="N16" s="52">
        <v>0</v>
      </c>
      <c r="O16" s="52">
        <v>0</v>
      </c>
      <c r="P16" s="52">
        <v>0</v>
      </c>
      <c r="Q16" s="53">
        <v>0</v>
      </c>
      <c r="R16" s="21">
        <f>SUM(I16:Q16)</f>
        <v>0</v>
      </c>
      <c r="S16" s="30"/>
      <c r="T16" s="58">
        <v>0</v>
      </c>
      <c r="U16" s="49">
        <v>0</v>
      </c>
      <c r="V16" s="52">
        <v>0</v>
      </c>
      <c r="W16" s="49">
        <v>0</v>
      </c>
      <c r="X16" s="52">
        <v>0</v>
      </c>
      <c r="Y16" s="53">
        <v>0</v>
      </c>
      <c r="Z16" s="21">
        <v>0</v>
      </c>
      <c r="AA16" s="1"/>
    </row>
    <row r="17" spans="1:27" ht="36" x14ac:dyDescent="0.4">
      <c r="A17" s="3" t="s">
        <v>79</v>
      </c>
      <c r="B17" s="34" t="s">
        <v>128</v>
      </c>
      <c r="C17" s="58">
        <v>1328</v>
      </c>
      <c r="D17" s="49" t="s">
        <v>139</v>
      </c>
      <c r="E17" s="52">
        <v>0</v>
      </c>
      <c r="F17" s="61" t="s">
        <v>139</v>
      </c>
      <c r="G17" s="21">
        <v>1353</v>
      </c>
      <c r="H17" s="30"/>
      <c r="I17" s="55">
        <v>1296</v>
      </c>
      <c r="J17" s="56">
        <v>27</v>
      </c>
      <c r="K17" s="49" t="s">
        <v>139</v>
      </c>
      <c r="L17" s="49" t="s">
        <v>139</v>
      </c>
      <c r="M17" s="56" t="s">
        <v>139</v>
      </c>
      <c r="N17" s="52">
        <v>0</v>
      </c>
      <c r="O17" s="49" t="s">
        <v>139</v>
      </c>
      <c r="P17" s="52">
        <v>0</v>
      </c>
      <c r="Q17" s="61" t="s">
        <v>139</v>
      </c>
      <c r="R17" s="21">
        <v>1338</v>
      </c>
      <c r="S17" s="30"/>
      <c r="T17" s="58">
        <v>639</v>
      </c>
      <c r="U17" s="52">
        <v>714</v>
      </c>
      <c r="V17" s="52">
        <v>0</v>
      </c>
      <c r="W17" s="49">
        <v>0</v>
      </c>
      <c r="X17" s="52">
        <v>0</v>
      </c>
      <c r="Y17" s="53">
        <v>0</v>
      </c>
      <c r="Z17" s="21">
        <v>1353</v>
      </c>
      <c r="AA17" s="1"/>
    </row>
    <row r="18" spans="1:27" ht="36.5" thickBot="1" x14ac:dyDescent="0.45">
      <c r="A18" s="3" t="s">
        <v>80</v>
      </c>
      <c r="B18" s="34" t="s">
        <v>131</v>
      </c>
      <c r="C18" s="62">
        <v>182</v>
      </c>
      <c r="D18" s="63">
        <v>28796</v>
      </c>
      <c r="E18" s="69" t="s">
        <v>139</v>
      </c>
      <c r="F18" s="64" t="s">
        <v>139</v>
      </c>
      <c r="G18" s="21">
        <v>29137</v>
      </c>
      <c r="H18" s="32"/>
      <c r="I18" s="57">
        <v>28466</v>
      </c>
      <c r="J18" s="51">
        <v>179</v>
      </c>
      <c r="K18" s="51">
        <v>14</v>
      </c>
      <c r="L18" s="51">
        <v>94</v>
      </c>
      <c r="M18" s="50" t="s">
        <v>139</v>
      </c>
      <c r="N18" s="51">
        <v>95</v>
      </c>
      <c r="O18" s="51">
        <v>86</v>
      </c>
      <c r="P18" s="50" t="s">
        <v>139</v>
      </c>
      <c r="Q18" s="54">
        <v>129</v>
      </c>
      <c r="R18" s="21">
        <v>29083</v>
      </c>
      <c r="S18" s="30"/>
      <c r="T18" s="59">
        <v>13158</v>
      </c>
      <c r="U18" s="51">
        <v>15964</v>
      </c>
      <c r="V18" s="51">
        <v>0</v>
      </c>
      <c r="W18" s="50">
        <v>0</v>
      </c>
      <c r="X18" s="50" t="s">
        <v>139</v>
      </c>
      <c r="Y18" s="68" t="s">
        <v>139</v>
      </c>
      <c r="Z18" s="21">
        <v>29137</v>
      </c>
      <c r="AA18" s="1"/>
    </row>
    <row r="20" spans="1:27" ht="15" customHeight="1" x14ac:dyDescent="0.35">
      <c r="R20" s="37"/>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0"/>
  <sheetViews>
    <sheetView topLeftCell="A13" workbookViewId="0">
      <selection activeCell="D17" sqref="D17"/>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GRMC, Inc.</v>
      </c>
      <c r="D6" s="1"/>
    </row>
    <row r="7" spans="1:6" ht="15" customHeight="1" x14ac:dyDescent="0.4">
      <c r="B7" s="1"/>
      <c r="C7" s="4"/>
      <c r="D7" s="1"/>
      <c r="E7" s="1"/>
      <c r="F7" s="1"/>
    </row>
    <row r="8" spans="1:6" ht="15" customHeight="1" x14ac:dyDescent="0.4">
      <c r="B8" s="1" t="s">
        <v>6</v>
      </c>
      <c r="C8" s="4">
        <f>'1. Credit &amp; Collections'!C7</f>
        <v>17</v>
      </c>
      <c r="D8" s="1"/>
      <c r="E8" s="1"/>
      <c r="F8" s="1"/>
    </row>
    <row r="9" spans="1:6" ht="15" customHeight="1" x14ac:dyDescent="0.35">
      <c r="C9" s="22"/>
    </row>
    <row r="10" spans="1:6" ht="15" customHeight="1" x14ac:dyDescent="0.4">
      <c r="A10" s="4"/>
      <c r="B10" s="5" t="s">
        <v>8</v>
      </c>
      <c r="C10" s="4">
        <f>'1. Credit &amp; Collections'!C9</f>
        <v>2023</v>
      </c>
      <c r="D10" s="2"/>
      <c r="E10" s="2"/>
      <c r="F10" s="2"/>
    </row>
    <row r="11" spans="1:6" ht="15" customHeight="1" x14ac:dyDescent="0.4">
      <c r="A11" s="4"/>
      <c r="B11" s="6"/>
      <c r="C11" s="2"/>
      <c r="D11" s="2"/>
      <c r="E11" s="2"/>
      <c r="F11" s="2"/>
    </row>
    <row r="12" spans="1:6" ht="15" customHeight="1" x14ac:dyDescent="0.4">
      <c r="A12" s="4"/>
      <c r="B12" s="16" t="s">
        <v>84</v>
      </c>
      <c r="C12" s="2"/>
      <c r="D12" s="2"/>
      <c r="E12" s="2"/>
      <c r="F12" s="2"/>
    </row>
    <row r="13" spans="1:6" ht="15" customHeight="1" x14ac:dyDescent="0.4">
      <c r="A13" s="4"/>
      <c r="B13" s="1"/>
      <c r="C13" s="1"/>
    </row>
    <row r="14" spans="1:6" ht="15" customHeight="1" x14ac:dyDescent="0.4">
      <c r="B14" s="1"/>
    </row>
    <row r="15" spans="1:6" ht="15" customHeight="1" x14ac:dyDescent="0.4">
      <c r="B15" s="4" t="s">
        <v>41</v>
      </c>
      <c r="C15" s="4" t="s">
        <v>42</v>
      </c>
      <c r="D15" s="4" t="s">
        <v>43</v>
      </c>
      <c r="E15" s="4" t="s">
        <v>44</v>
      </c>
    </row>
    <row r="16" spans="1:6" ht="126" x14ac:dyDescent="0.35">
      <c r="A16" s="24"/>
      <c r="B16" s="36" t="s">
        <v>132</v>
      </c>
      <c r="C16" s="36" t="s">
        <v>133</v>
      </c>
      <c r="D16" s="36" t="s">
        <v>134</v>
      </c>
      <c r="E16" s="36" t="s">
        <v>135</v>
      </c>
    </row>
    <row r="17" spans="1:5" ht="15" customHeight="1" x14ac:dyDescent="0.4">
      <c r="A17" s="3" t="s">
        <v>83</v>
      </c>
      <c r="B17" s="14">
        <v>21520</v>
      </c>
      <c r="C17" s="14">
        <v>0</v>
      </c>
      <c r="D17" s="65">
        <v>48</v>
      </c>
      <c r="E17" s="65">
        <v>1342</v>
      </c>
    </row>
    <row r="18" spans="1:5" ht="14.5" x14ac:dyDescent="0.35">
      <c r="B18" s="14">
        <v>21531</v>
      </c>
      <c r="C18" s="14">
        <v>0</v>
      </c>
      <c r="D18" s="65">
        <v>51</v>
      </c>
      <c r="E18" s="65">
        <v>1173</v>
      </c>
    </row>
    <row r="19" spans="1:5" ht="14.5" x14ac:dyDescent="0.35">
      <c r="B19" s="14">
        <v>21538</v>
      </c>
      <c r="C19" s="14">
        <v>0</v>
      </c>
      <c r="D19" s="65">
        <v>33</v>
      </c>
      <c r="E19" s="65">
        <v>898</v>
      </c>
    </row>
    <row r="20" spans="1:5" ht="14.5" x14ac:dyDescent="0.35">
      <c r="B20" s="14">
        <v>21541</v>
      </c>
      <c r="C20" s="14">
        <v>0</v>
      </c>
      <c r="D20" s="65">
        <v>35</v>
      </c>
      <c r="E20" s="65">
        <v>1158</v>
      </c>
    </row>
    <row r="21" spans="1:5" ht="14.5" x14ac:dyDescent="0.35">
      <c r="B21" s="14">
        <v>21550</v>
      </c>
      <c r="C21" s="14">
        <v>0</v>
      </c>
      <c r="D21" s="65">
        <v>447</v>
      </c>
      <c r="E21" s="65">
        <v>6298</v>
      </c>
    </row>
    <row r="22" spans="1:5" ht="14.5" x14ac:dyDescent="0.35">
      <c r="B22" s="14">
        <v>21561</v>
      </c>
      <c r="C22" s="14">
        <v>0</v>
      </c>
      <c r="D22" s="65">
        <v>48</v>
      </c>
      <c r="E22" s="65">
        <v>1528</v>
      </c>
    </row>
    <row r="23" spans="1:5" ht="14.5" x14ac:dyDescent="0.35">
      <c r="B23" s="14">
        <v>26292</v>
      </c>
      <c r="C23" s="14">
        <v>0</v>
      </c>
      <c r="D23" s="65">
        <v>34</v>
      </c>
      <c r="E23" s="65">
        <v>886</v>
      </c>
    </row>
    <row r="24" spans="1:5" ht="14.5" x14ac:dyDescent="0.35">
      <c r="B24" s="14">
        <v>26705</v>
      </c>
      <c r="C24" s="14">
        <v>0</v>
      </c>
      <c r="D24" s="65">
        <v>26</v>
      </c>
      <c r="E24" s="65">
        <v>970</v>
      </c>
    </row>
    <row r="25" spans="1:5" ht="14.5" x14ac:dyDescent="0.35">
      <c r="B25" s="14">
        <v>26707</v>
      </c>
      <c r="C25" s="14">
        <v>0</v>
      </c>
      <c r="D25" s="65">
        <v>19</v>
      </c>
      <c r="E25" s="65">
        <v>790</v>
      </c>
    </row>
    <row r="26" spans="1:5" ht="14.5" x14ac:dyDescent="0.35">
      <c r="B26" s="14">
        <v>26716</v>
      </c>
      <c r="C26" s="14">
        <v>0</v>
      </c>
      <c r="D26" s="65">
        <v>21</v>
      </c>
      <c r="E26" s="65">
        <v>890</v>
      </c>
    </row>
    <row r="27" spans="1:5" ht="14.5" x14ac:dyDescent="0.35">
      <c r="B27" s="14">
        <v>26720</v>
      </c>
      <c r="C27" s="14">
        <v>0</v>
      </c>
      <c r="D27" s="65">
        <v>11</v>
      </c>
      <c r="E27" s="65">
        <v>728</v>
      </c>
    </row>
    <row r="28" spans="1:5" ht="14.5" x14ac:dyDescent="0.35">
      <c r="B28" s="14">
        <v>26739</v>
      </c>
      <c r="C28" s="14">
        <v>0</v>
      </c>
      <c r="D28" s="65">
        <v>28</v>
      </c>
      <c r="E28" s="65">
        <v>867</v>
      </c>
    </row>
    <row r="29" spans="1:5" ht="14.5" x14ac:dyDescent="0.35">
      <c r="B29" s="14">
        <v>26764</v>
      </c>
      <c r="C29" s="14">
        <v>0</v>
      </c>
      <c r="D29" s="65">
        <v>123</v>
      </c>
      <c r="E29" s="65">
        <v>1674</v>
      </c>
    </row>
    <row r="30" spans="1:5" ht="14.5" x14ac:dyDescent="0.35">
      <c r="B30" s="14"/>
      <c r="C30" s="14"/>
      <c r="D30" s="65"/>
      <c r="E30" s="65"/>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E8BB31-A9A0-4EC0-BA5A-524CBD199254}"/>
</file>

<file path=customXml/itemProps2.xml><?xml version="1.0" encoding="utf-8"?>
<ds:datastoreItem xmlns:ds="http://schemas.openxmlformats.org/officeDocument/2006/customXml" ds:itemID="{118EAFCC-C314-4E2D-A8CD-7139FF4759EF}"/>
</file>

<file path=customXml/itemProps3.xml><?xml version="1.0" encoding="utf-8"?>
<ds:datastoreItem xmlns:ds="http://schemas.openxmlformats.org/officeDocument/2006/customXml" ds:itemID="{F1B72112-234A-48DF-8D51-02FF241193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2025-05-12T12:58:05Z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