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eschurmann\Downloads\"/>
    </mc:Choice>
  </mc:AlternateContent>
  <xr:revisionPtr revIDLastSave="0" documentId="13_ncr:1_{76188615-BDAC-4DDB-819B-234E6A2B1EF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P Rate Workbook" sheetId="1" r:id="rId1"/>
    <sheet name="FY2023 Adjust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vGkaCmWVmdG0dOBoB4hzMhqUVVw=="/>
    </ext>
  </extLst>
</workbook>
</file>

<file path=xl/calcChain.xml><?xml version="1.0" encoding="utf-8"?>
<calcChain xmlns="http://schemas.openxmlformats.org/spreadsheetml/2006/main">
  <c r="H11" i="1" l="1"/>
  <c r="J32" i="1"/>
  <c r="I32" i="1"/>
  <c r="H32" i="1"/>
  <c r="D51" i="1"/>
  <c r="E51" i="1"/>
  <c r="F51" i="1"/>
  <c r="J49" i="1" l="1"/>
  <c r="J50" i="1"/>
  <c r="I49" i="1"/>
  <c r="I50" i="1"/>
  <c r="H49" i="1"/>
  <c r="H50" i="1"/>
  <c r="J51" i="1" l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51" i="1" l="1"/>
  <c r="I51" i="1"/>
</calcChain>
</file>

<file path=xl/sharedStrings.xml><?xml version="1.0" encoding="utf-8"?>
<sst xmlns="http://schemas.openxmlformats.org/spreadsheetml/2006/main" count="212" uniqueCount="75">
  <si>
    <t>Regional Partnership Catalyst Grant Program</t>
  </si>
  <si>
    <t>Rate Adjustment Workbook</t>
  </si>
  <si>
    <t>BH Funding</t>
  </si>
  <si>
    <t>Diabetes Funding</t>
  </si>
  <si>
    <t>*TLC-MD Hospitals have funding from both streams</t>
  </si>
  <si>
    <t>Original Award Amounts</t>
  </si>
  <si>
    <t>0.5D+0.5*E</t>
  </si>
  <si>
    <t>0.5*E+0.5*F</t>
  </si>
  <si>
    <t>0.5*F</t>
  </si>
  <si>
    <t>Hospital</t>
  </si>
  <si>
    <t>CY 2023</t>
  </si>
  <si>
    <t>CY 2024</t>
  </si>
  <si>
    <t>CY 2025</t>
  </si>
  <si>
    <t>FY 2024</t>
  </si>
  <si>
    <t>FY 2025</t>
  </si>
  <si>
    <t>FY 2026</t>
  </si>
  <si>
    <t>TidalHealth Peninsula Regional</t>
  </si>
  <si>
    <t>Atlantic General Hospital</t>
  </si>
  <si>
    <t>University of Maryland Medical Center</t>
  </si>
  <si>
    <t>Mercy Medical Center</t>
  </si>
  <si>
    <t>Johns Hopkins Hospital</t>
  </si>
  <si>
    <t>Ascension Health St. Agnes Hospital</t>
  </si>
  <si>
    <t>Lifebridge Health Sinai Hospital</t>
  </si>
  <si>
    <t>MedStar Franklin Square Medical Center</t>
  </si>
  <si>
    <t>MedStar Union Memorial Hospital</t>
  </si>
  <si>
    <t>Johns Hopkins Bayview Medical Center</t>
  </si>
  <si>
    <t>LifeBridge Health Carroll Hospital</t>
  </si>
  <si>
    <t>MedStar Harbor Hospital</t>
  </si>
  <si>
    <t>University of Maryland Medical Center Midtown Campus</t>
  </si>
  <si>
    <t>LifeBridge Health Northwest Hospital Center</t>
  </si>
  <si>
    <t>Greater Baltimore Medical Center</t>
  </si>
  <si>
    <t>Johns Hopkins Howard County General Hospital</t>
  </si>
  <si>
    <t>University of Maryland St. Joseph Medical Center</t>
  </si>
  <si>
    <t>MedStar Good Samaritan Hospital</t>
  </si>
  <si>
    <t>Adventist Fort Washington</t>
  </si>
  <si>
    <t>UM Cap Region Laurel Regional</t>
  </si>
  <si>
    <t>MedStar Southern MD</t>
  </si>
  <si>
    <t>University of Maryland - Downtown</t>
  </si>
  <si>
    <t>University of Maryland - Midtown</t>
  </si>
  <si>
    <t>Howard County General Hospital</t>
  </si>
  <si>
    <t>Suburban Hospital</t>
  </si>
  <si>
    <t>Sinai Hospital of Baltimore</t>
  </si>
  <si>
    <t>St. Agnes Hospital</t>
  </si>
  <si>
    <t>Frederick Hospital</t>
  </si>
  <si>
    <t>Meritus Medical Center</t>
  </si>
  <si>
    <t>UPMC Western Maryland</t>
  </si>
  <si>
    <t xml:space="preserve"> UM Charles Regional Medical Center </t>
  </si>
  <si>
    <t>UM Cap Region Prince George's Hospital</t>
  </si>
  <si>
    <t>LuminisDoctor's Community</t>
  </si>
  <si>
    <t>MedStar St. Mary's</t>
  </si>
  <si>
    <t>TOTAL (must match per-year award)</t>
  </si>
  <si>
    <t>Track</t>
  </si>
  <si>
    <t>Regional Partnership</t>
  </si>
  <si>
    <t>Behavioral Health</t>
  </si>
  <si>
    <t>GBRICS</t>
  </si>
  <si>
    <t>Totally Linking Care</t>
  </si>
  <si>
    <t>Diabetes</t>
  </si>
  <si>
    <t>TRIBE</t>
  </si>
  <si>
    <t xml:space="preserve">UM Cap Region Prince George's Hospital </t>
  </si>
  <si>
    <t>BMDRP</t>
  </si>
  <si>
    <t>St. Agnes LifeBridge Diabetes Care Collaborative</t>
  </si>
  <si>
    <t>Regional Partnership Catalyst Program - Diabetes &amp; Behavioral Health</t>
  </si>
  <si>
    <t>FY 2023 Adjustments (CY 2021 Audit Results)</t>
  </si>
  <si>
    <t>Funding Stream</t>
  </si>
  <si>
    <t>NEGATIVE ADJUSTMENTS TO EXISTING FY 2023 FUNDING</t>
  </si>
  <si>
    <t xml:space="preserve">Johns Hopkins Howard County General Hospital </t>
  </si>
  <si>
    <t>University of Maryland Medical Center-Downtown Campus</t>
  </si>
  <si>
    <t>Baltimore Metropolitan Diabetes RP</t>
  </si>
  <si>
    <t>University of Maryland - Midtown Campus</t>
  </si>
  <si>
    <t>Western Regional Partnership</t>
  </si>
  <si>
    <t>Frederick Health</t>
  </si>
  <si>
    <t>Full Circle Wellness</t>
  </si>
  <si>
    <t>UM Charles Regional Medical Center</t>
  </si>
  <si>
    <t>From CY 2021 Audit Results and CY 2023 Award Adjustment</t>
  </si>
  <si>
    <t>Full Circle Wellness - CRMC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</si>
</sst>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>
    <font>
      <sz val="11"/>
      <color theme="1"/>
      <name val="Arial"/>
    </font>
    <font>
      <b/>
      <sz val="14"/>
      <color theme="1"/>
      <name val="Calibri"/>
    </font>
    <font>
      <b/>
      <sz val="14"/>
      <color rgb="FF4A86E8"/>
      <name val="Calibri"/>
    </font>
    <font>
      <b/>
      <sz val="14"/>
      <color rgb="FF9900FF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5" fillId="0" borderId="2" xfId="0" applyFont="1" applyBorder="1"/>
    <xf numFmtId="44" fontId="7" fillId="2" borderId="3" xfId="0" applyNumberFormat="1" applyFont="1" applyFill="1" applyBorder="1"/>
    <xf numFmtId="44" fontId="7" fillId="0" borderId="4" xfId="0" applyNumberFormat="1" applyFont="1" applyBorder="1"/>
    <xf numFmtId="44" fontId="7" fillId="2" borderId="5" xfId="0" applyNumberFormat="1" applyFont="1" applyFill="1" applyBorder="1"/>
    <xf numFmtId="44" fontId="8" fillId="2" borderId="5" xfId="0" applyNumberFormat="1" applyFont="1" applyFill="1" applyBorder="1"/>
    <xf numFmtId="44" fontId="8" fillId="2" borderId="6" xfId="0" applyNumberFormat="1" applyFont="1" applyFill="1" applyBorder="1"/>
    <xf numFmtId="44" fontId="7" fillId="0" borderId="5" xfId="0" applyNumberFormat="1" applyFont="1" applyBorder="1"/>
    <xf numFmtId="44" fontId="8" fillId="2" borderId="0" xfId="0" applyNumberFormat="1" applyFont="1" applyFill="1"/>
    <xf numFmtId="44" fontId="7" fillId="3" borderId="5" xfId="0" applyNumberFormat="1" applyFont="1" applyFill="1" applyBorder="1"/>
    <xf numFmtId="44" fontId="5" fillId="0" borderId="4" xfId="0" applyNumberFormat="1" applyFont="1" applyBorder="1"/>
    <xf numFmtId="44" fontId="4" fillId="2" borderId="3" xfId="0" applyNumberFormat="1" applyFont="1" applyFill="1" applyBorder="1"/>
    <xf numFmtId="44" fontId="4" fillId="3" borderId="5" xfId="0" applyNumberFormat="1" applyFont="1" applyFill="1" applyBorder="1"/>
    <xf numFmtId="44" fontId="9" fillId="2" borderId="3" xfId="0" applyNumberFormat="1" applyFont="1" applyFill="1" applyBorder="1"/>
    <xf numFmtId="44" fontId="9" fillId="2" borderId="5" xfId="0" applyNumberFormat="1" applyFont="1" applyFill="1" applyBorder="1"/>
    <xf numFmtId="44" fontId="9" fillId="2" borderId="4" xfId="0" applyNumberFormat="1" applyFont="1" applyFill="1" applyBorder="1"/>
    <xf numFmtId="44" fontId="10" fillId="2" borderId="5" xfId="0" applyNumberFormat="1" applyFont="1" applyFill="1" applyBorder="1"/>
    <xf numFmtId="44" fontId="9" fillId="3" borderId="5" xfId="0" applyNumberFormat="1" applyFont="1" applyFill="1" applyBorder="1"/>
    <xf numFmtId="164" fontId="7" fillId="0" borderId="4" xfId="0" applyNumberFormat="1" applyFont="1" applyBorder="1"/>
    <xf numFmtId="164" fontId="7" fillId="2" borderId="5" xfId="1" applyNumberFormat="1" applyFont="1" applyFill="1" applyBorder="1"/>
    <xf numFmtId="164" fontId="7" fillId="2" borderId="3" xfId="1" applyNumberFormat="1" applyFont="1" applyFill="1" applyBorder="1"/>
    <xf numFmtId="164" fontId="7" fillId="2" borderId="5" xfId="1" applyNumberFormat="1" applyFont="1" applyFill="1" applyBorder="1" applyAlignment="1"/>
    <xf numFmtId="164" fontId="7" fillId="3" borderId="5" xfId="1" applyNumberFormat="1" applyFont="1" applyFill="1" applyBorder="1" applyAlignment="1"/>
    <xf numFmtId="164" fontId="0" fillId="0" borderId="0" xfId="0" applyNumberFormat="1"/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64" fontId="12" fillId="4" borderId="7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7"/>
  <sheetViews>
    <sheetView showGridLines="0" tabSelected="1" workbookViewId="0">
      <selection activeCell="B53" sqref="B53"/>
    </sheetView>
  </sheetViews>
  <sheetFormatPr defaultColWidth="12.625" defaultRowHeight="15" customHeight="1"/>
  <cols>
    <col min="1" max="1" width="16" bestFit="1" customWidth="1"/>
    <col min="2" max="2" width="40.25" bestFit="1" customWidth="1"/>
    <col min="3" max="3" width="44.125" customWidth="1"/>
    <col min="4" max="6" width="13.375" bestFit="1" customWidth="1"/>
    <col min="7" max="7" width="7.625" customWidth="1"/>
    <col min="8" max="10" width="13.375" bestFit="1" customWidth="1"/>
    <col min="11" max="23" width="7.625" customWidth="1"/>
  </cols>
  <sheetData>
    <row r="1" spans="1:10" ht="14.25" customHeight="1">
      <c r="A1" s="1" t="s">
        <v>0</v>
      </c>
    </row>
    <row r="2" spans="1:10" ht="14.25" customHeight="1">
      <c r="A2" s="1" t="s">
        <v>1</v>
      </c>
    </row>
    <row r="3" spans="1:10" ht="18.75" customHeight="1">
      <c r="A3" s="2" t="s">
        <v>2</v>
      </c>
    </row>
    <row r="4" spans="1:10" ht="19.5" customHeight="1">
      <c r="A4" s="3" t="s">
        <v>3</v>
      </c>
    </row>
    <row r="5" spans="1:10" ht="14.25" customHeight="1"/>
    <row r="6" spans="1:10" ht="14.25" customHeight="1"/>
    <row r="7" spans="1:10" ht="14.25" customHeight="1">
      <c r="A7" s="4" t="s">
        <v>4</v>
      </c>
      <c r="D7" s="29"/>
      <c r="E7" s="29"/>
      <c r="F7" s="29"/>
      <c r="G7" s="29"/>
    </row>
    <row r="8" spans="1:10" ht="14.25" customHeight="1">
      <c r="H8" s="29"/>
      <c r="I8" s="29"/>
      <c r="J8" s="29"/>
    </row>
    <row r="9" spans="1:10" ht="14.25" customHeight="1">
      <c r="C9" s="30" t="s">
        <v>5</v>
      </c>
      <c r="D9" s="31"/>
      <c r="E9" s="31"/>
      <c r="F9" s="31"/>
      <c r="H9" s="5" t="s">
        <v>6</v>
      </c>
      <c r="I9" s="5" t="s">
        <v>7</v>
      </c>
      <c r="J9" s="5" t="s">
        <v>8</v>
      </c>
    </row>
    <row r="10" spans="1:10" ht="14.25" customHeight="1" thickBot="1">
      <c r="A10" s="6" t="s">
        <v>51</v>
      </c>
      <c r="B10" s="6" t="s">
        <v>52</v>
      </c>
      <c r="C10" s="6" t="s">
        <v>9</v>
      </c>
      <c r="D10" s="6" t="s">
        <v>10</v>
      </c>
      <c r="E10" s="6" t="s">
        <v>11</v>
      </c>
      <c r="F10" s="6" t="s">
        <v>12</v>
      </c>
      <c r="H10" s="6" t="s">
        <v>13</v>
      </c>
      <c r="I10" s="6" t="s">
        <v>14</v>
      </c>
      <c r="J10" s="6" t="s">
        <v>15</v>
      </c>
    </row>
    <row r="11" spans="1:10" ht="14.25" customHeight="1" thickTop="1">
      <c r="A11" s="16" t="s">
        <v>53</v>
      </c>
      <c r="B11" s="18" t="s">
        <v>57</v>
      </c>
      <c r="C11" s="7" t="s">
        <v>16</v>
      </c>
      <c r="D11" s="25">
        <v>1619671.5</v>
      </c>
      <c r="E11" s="25">
        <v>1653183</v>
      </c>
      <c r="F11" s="25">
        <v>1687364.25</v>
      </c>
      <c r="H11" s="8">
        <f>0.5*D11+0.5*E11</f>
        <v>1636427.25</v>
      </c>
      <c r="I11" s="8">
        <f>0.5*E11+0.5*F11</f>
        <v>1670273.625</v>
      </c>
      <c r="J11" s="8">
        <f t="shared" ref="J11:J32" si="0">0.5*F11</f>
        <v>843682.125</v>
      </c>
    </row>
    <row r="12" spans="1:10" ht="14.25" customHeight="1">
      <c r="A12" s="16" t="s">
        <v>53</v>
      </c>
      <c r="B12" s="19" t="s">
        <v>57</v>
      </c>
      <c r="C12" s="9" t="s">
        <v>17</v>
      </c>
      <c r="D12" s="24">
        <v>539890.5</v>
      </c>
      <c r="E12" s="24">
        <v>551061</v>
      </c>
      <c r="F12" s="24">
        <v>562454.75</v>
      </c>
      <c r="H12" s="8">
        <f t="shared" ref="H12:I12" si="1">0.5*D12+0.5*E12</f>
        <v>545475.75</v>
      </c>
      <c r="I12" s="8">
        <f t="shared" si="1"/>
        <v>556757.875</v>
      </c>
      <c r="J12" s="8">
        <f t="shared" si="0"/>
        <v>281227.375</v>
      </c>
    </row>
    <row r="13" spans="1:10" ht="14.25" customHeight="1">
      <c r="A13" s="16" t="s">
        <v>53</v>
      </c>
      <c r="B13" s="10" t="s">
        <v>54</v>
      </c>
      <c r="C13" s="10" t="s">
        <v>18</v>
      </c>
      <c r="D13" s="26">
        <v>1692422</v>
      </c>
      <c r="E13" s="26">
        <v>1971658.8913</v>
      </c>
      <c r="F13" s="26">
        <v>1885978.9312</v>
      </c>
      <c r="H13" s="8">
        <f t="shared" ref="H13:H28" si="2">0.5*D13+0.5*E13</f>
        <v>1832040.4456500001</v>
      </c>
      <c r="I13" s="8">
        <f t="shared" ref="I13" si="3">0.5*E13+0.5*F13</f>
        <v>1928818.9112499999</v>
      </c>
      <c r="J13" s="8">
        <f t="shared" si="0"/>
        <v>942989.4656</v>
      </c>
    </row>
    <row r="14" spans="1:10" ht="14.25" customHeight="1">
      <c r="A14" s="16" t="s">
        <v>53</v>
      </c>
      <c r="B14" s="10" t="s">
        <v>54</v>
      </c>
      <c r="C14" s="10" t="s">
        <v>19</v>
      </c>
      <c r="D14" s="26">
        <v>583513</v>
      </c>
      <c r="E14" s="26">
        <v>679788.01470000006</v>
      </c>
      <c r="F14" s="26">
        <v>650247.3014</v>
      </c>
      <c r="H14" s="8">
        <f t="shared" si="2"/>
        <v>631650.50735000009</v>
      </c>
      <c r="I14" s="8">
        <f t="shared" ref="I14" si="4">0.5*E14+0.5*F14</f>
        <v>665017.65804999997</v>
      </c>
      <c r="J14" s="8">
        <f t="shared" si="0"/>
        <v>325123.6507</v>
      </c>
    </row>
    <row r="15" spans="1:10" ht="14.25" customHeight="1">
      <c r="A15" s="16" t="s">
        <v>53</v>
      </c>
      <c r="B15" s="10" t="s">
        <v>54</v>
      </c>
      <c r="C15" s="10" t="s">
        <v>20</v>
      </c>
      <c r="D15" s="26">
        <v>2670957</v>
      </c>
      <c r="E15" s="26">
        <v>3111644.5460000001</v>
      </c>
      <c r="F15" s="26">
        <v>2976425.6288000001</v>
      </c>
      <c r="H15" s="8">
        <f t="shared" si="2"/>
        <v>2891300.773</v>
      </c>
      <c r="I15" s="8">
        <f t="shared" ref="I15" si="5">0.5*E15+0.5*F15</f>
        <v>3044035.0874000001</v>
      </c>
      <c r="J15" s="8">
        <f t="shared" si="0"/>
        <v>1488212.8144</v>
      </c>
    </row>
    <row r="16" spans="1:10" ht="14.25" customHeight="1">
      <c r="A16" s="16" t="s">
        <v>53</v>
      </c>
      <c r="B16" s="10" t="s">
        <v>54</v>
      </c>
      <c r="C16" s="10" t="s">
        <v>21</v>
      </c>
      <c r="D16" s="26">
        <v>456771</v>
      </c>
      <c r="E16" s="26">
        <v>532134.9314</v>
      </c>
      <c r="F16" s="26">
        <v>509010.59700000001</v>
      </c>
      <c r="H16" s="8">
        <f t="shared" si="2"/>
        <v>494452.9657</v>
      </c>
      <c r="I16" s="8">
        <f t="shared" ref="I16" si="6">0.5*E16+0.5*F16</f>
        <v>520572.76419999998</v>
      </c>
      <c r="J16" s="8">
        <f t="shared" si="0"/>
        <v>254505.2985</v>
      </c>
    </row>
    <row r="17" spans="1:10" ht="14.25" customHeight="1">
      <c r="A17" s="16" t="s">
        <v>53</v>
      </c>
      <c r="B17" s="10" t="s">
        <v>54</v>
      </c>
      <c r="C17" s="10" t="s">
        <v>22</v>
      </c>
      <c r="D17" s="26">
        <v>937880</v>
      </c>
      <c r="E17" s="26">
        <v>1092622.5072999999</v>
      </c>
      <c r="F17" s="26">
        <v>1045141.7522</v>
      </c>
      <c r="H17" s="8">
        <f t="shared" si="2"/>
        <v>1015251.25365</v>
      </c>
      <c r="I17" s="8">
        <f t="shared" ref="I17" si="7">0.5*E17+0.5*F17</f>
        <v>1068882.1297499998</v>
      </c>
      <c r="J17" s="8">
        <f t="shared" si="0"/>
        <v>522570.87609999999</v>
      </c>
    </row>
    <row r="18" spans="1:10" ht="14.25" customHeight="1">
      <c r="A18" s="16" t="s">
        <v>53</v>
      </c>
      <c r="B18" s="10" t="s">
        <v>54</v>
      </c>
      <c r="C18" s="10" t="s">
        <v>23</v>
      </c>
      <c r="D18" s="26">
        <v>595233</v>
      </c>
      <c r="E18" s="26">
        <v>693441.95129999996</v>
      </c>
      <c r="F18" s="26">
        <v>663307.89569999999</v>
      </c>
      <c r="H18" s="8">
        <f t="shared" si="2"/>
        <v>644337.47564999992</v>
      </c>
      <c r="I18" s="8">
        <f t="shared" ref="I18" si="8">0.5*E18+0.5*F18</f>
        <v>678374.92350000003</v>
      </c>
      <c r="J18" s="8">
        <f t="shared" si="0"/>
        <v>331653.94785</v>
      </c>
    </row>
    <row r="19" spans="1:10" ht="14.25" customHeight="1">
      <c r="A19" s="16" t="s">
        <v>53</v>
      </c>
      <c r="B19" s="10" t="s">
        <v>54</v>
      </c>
      <c r="C19" s="10" t="s">
        <v>24</v>
      </c>
      <c r="D19" s="26">
        <v>447234</v>
      </c>
      <c r="E19" s="26">
        <v>521024.5772</v>
      </c>
      <c r="F19" s="26">
        <v>498383.05170000001</v>
      </c>
      <c r="H19" s="8">
        <f t="shared" si="2"/>
        <v>484129.28859999997</v>
      </c>
      <c r="I19" s="8">
        <f t="shared" ref="I19" si="9">0.5*E19+0.5*F19</f>
        <v>509703.81445000001</v>
      </c>
      <c r="J19" s="8">
        <f t="shared" si="0"/>
        <v>249191.52585000001</v>
      </c>
    </row>
    <row r="20" spans="1:10" ht="14.25" customHeight="1">
      <c r="A20" s="16" t="s">
        <v>53</v>
      </c>
      <c r="B20" s="10" t="s">
        <v>54</v>
      </c>
      <c r="C20" s="10" t="s">
        <v>25</v>
      </c>
      <c r="D20" s="26">
        <v>741342</v>
      </c>
      <c r="E20" s="26">
        <v>863657.97900000005</v>
      </c>
      <c r="F20" s="26">
        <v>826127.05449999997</v>
      </c>
      <c r="H20" s="8">
        <f t="shared" si="2"/>
        <v>802499.98950000003</v>
      </c>
      <c r="I20" s="8">
        <f t="shared" ref="I20" si="10">0.5*E20+0.5*F20</f>
        <v>844892.51674999995</v>
      </c>
      <c r="J20" s="8">
        <f t="shared" si="0"/>
        <v>413063.52724999998</v>
      </c>
    </row>
    <row r="21" spans="1:10" ht="14.25" customHeight="1">
      <c r="A21" s="16" t="s">
        <v>53</v>
      </c>
      <c r="B21" s="10" t="s">
        <v>54</v>
      </c>
      <c r="C21" s="10" t="s">
        <v>26</v>
      </c>
      <c r="D21" s="26">
        <v>248416</v>
      </c>
      <c r="E21" s="26">
        <v>289402.82539999997</v>
      </c>
      <c r="F21" s="26">
        <v>276826.60210000002</v>
      </c>
      <c r="H21" s="8">
        <f t="shared" si="2"/>
        <v>268909.41269999999</v>
      </c>
      <c r="I21" s="8">
        <f t="shared" ref="I21" si="11">0.5*E21+0.5*F21</f>
        <v>283114.71375</v>
      </c>
      <c r="J21" s="8">
        <f t="shared" si="0"/>
        <v>138413.30105000001</v>
      </c>
    </row>
    <row r="22" spans="1:10" ht="14.25" customHeight="1">
      <c r="A22" s="16" t="s">
        <v>53</v>
      </c>
      <c r="B22" s="10" t="s">
        <v>54</v>
      </c>
      <c r="C22" s="10" t="s">
        <v>27</v>
      </c>
      <c r="D22" s="26">
        <v>196734</v>
      </c>
      <c r="E22" s="26">
        <v>229193.50649999999</v>
      </c>
      <c r="F22" s="26">
        <v>219233.72570000001</v>
      </c>
      <c r="H22" s="8">
        <f t="shared" si="2"/>
        <v>212963.75325000001</v>
      </c>
      <c r="I22" s="8">
        <f t="shared" ref="I22" si="12">0.5*E22+0.5*F22</f>
        <v>224213.61609999998</v>
      </c>
      <c r="J22" s="8">
        <f t="shared" si="0"/>
        <v>109616.86285</v>
      </c>
    </row>
    <row r="23" spans="1:10" ht="14.25" customHeight="1">
      <c r="A23" s="16" t="s">
        <v>53</v>
      </c>
      <c r="B23" s="10" t="s">
        <v>54</v>
      </c>
      <c r="C23" s="11" t="s">
        <v>28</v>
      </c>
      <c r="D23" s="26">
        <v>237176</v>
      </c>
      <c r="E23" s="26">
        <v>276307.9497</v>
      </c>
      <c r="F23" s="26">
        <v>264300.77429999999</v>
      </c>
      <c r="H23" s="12">
        <f t="shared" si="2"/>
        <v>256741.97485</v>
      </c>
      <c r="I23" s="12">
        <f t="shared" ref="I23" si="13">0.5*E23+0.5*F23</f>
        <v>270304.36199999996</v>
      </c>
      <c r="J23" s="12">
        <f t="shared" si="0"/>
        <v>132150.38715</v>
      </c>
    </row>
    <row r="24" spans="1:10" ht="15.75" customHeight="1">
      <c r="A24" s="16" t="s">
        <v>53</v>
      </c>
      <c r="B24" s="10" t="s">
        <v>54</v>
      </c>
      <c r="C24" s="10" t="s">
        <v>29</v>
      </c>
      <c r="D24" s="26">
        <v>285817</v>
      </c>
      <c r="E24" s="26">
        <v>332974.27179999999</v>
      </c>
      <c r="F24" s="26">
        <v>318504.6176</v>
      </c>
      <c r="H24" s="12">
        <f t="shared" si="2"/>
        <v>309395.63589999999</v>
      </c>
      <c r="I24" s="12">
        <f t="shared" ref="I24" si="14">0.5*E24+0.5*F24</f>
        <v>325739.44469999999</v>
      </c>
      <c r="J24" s="12">
        <f t="shared" si="0"/>
        <v>159252.3088</v>
      </c>
    </row>
    <row r="25" spans="1:10" ht="14.25" customHeight="1">
      <c r="A25" s="16" t="s">
        <v>53</v>
      </c>
      <c r="B25" s="10" t="s">
        <v>54</v>
      </c>
      <c r="C25" s="10" t="s">
        <v>30</v>
      </c>
      <c r="D25" s="26">
        <v>508359</v>
      </c>
      <c r="E25" s="26">
        <v>592234.67989999999</v>
      </c>
      <c r="F25" s="26">
        <v>566498.66440000001</v>
      </c>
      <c r="H25" s="12">
        <f t="shared" si="2"/>
        <v>550296.83994999994</v>
      </c>
      <c r="I25" s="12">
        <f t="shared" ref="I25" si="15">0.5*E25+0.5*F25</f>
        <v>579366.67215</v>
      </c>
      <c r="J25" s="12">
        <f t="shared" si="0"/>
        <v>283249.3322</v>
      </c>
    </row>
    <row r="26" spans="1:10" ht="14.25" customHeight="1">
      <c r="A26" s="16" t="s">
        <v>53</v>
      </c>
      <c r="B26" s="10" t="s">
        <v>54</v>
      </c>
      <c r="C26" s="10" t="s">
        <v>31</v>
      </c>
      <c r="D26" s="26">
        <v>322570</v>
      </c>
      <c r="E26" s="26">
        <v>375791.20179999998</v>
      </c>
      <c r="F26" s="26">
        <v>359460.90490000002</v>
      </c>
      <c r="H26" s="12">
        <f t="shared" si="2"/>
        <v>349180.60089999996</v>
      </c>
      <c r="I26" s="12">
        <f t="shared" ref="I26" si="16">0.5*E26+0.5*F26</f>
        <v>367626.05335</v>
      </c>
      <c r="J26" s="12">
        <f t="shared" si="0"/>
        <v>179730.45245000001</v>
      </c>
    </row>
    <row r="27" spans="1:10" ht="14.25" customHeight="1">
      <c r="A27" s="16" t="s">
        <v>53</v>
      </c>
      <c r="B27" s="10" t="s">
        <v>54</v>
      </c>
      <c r="C27" s="10" t="s">
        <v>32</v>
      </c>
      <c r="D27" s="26">
        <v>412774</v>
      </c>
      <c r="E27" s="26">
        <v>480878.24459999998</v>
      </c>
      <c r="F27" s="26">
        <v>459981.30900000001</v>
      </c>
      <c r="H27" s="12">
        <f t="shared" si="2"/>
        <v>446826.12229999999</v>
      </c>
      <c r="I27" s="12">
        <f t="shared" ref="I27" si="17">0.5*E27+0.5*F27</f>
        <v>470429.77679999999</v>
      </c>
      <c r="J27" s="12">
        <f t="shared" si="0"/>
        <v>229990.6545</v>
      </c>
    </row>
    <row r="28" spans="1:10" ht="14.25" customHeight="1">
      <c r="A28" s="16" t="s">
        <v>53</v>
      </c>
      <c r="B28" s="10" t="s">
        <v>54</v>
      </c>
      <c r="C28" s="10" t="s">
        <v>33</v>
      </c>
      <c r="D28" s="26">
        <v>283902</v>
      </c>
      <c r="E28" s="26">
        <v>330743.92210000003</v>
      </c>
      <c r="F28" s="26">
        <v>316371.18949999998</v>
      </c>
      <c r="H28" s="12">
        <f t="shared" si="2"/>
        <v>307322.96105000004</v>
      </c>
      <c r="I28" s="12">
        <f t="shared" ref="I28" si="18">0.5*E28+0.5*F28</f>
        <v>323557.55579999997</v>
      </c>
      <c r="J28" s="12">
        <f t="shared" si="0"/>
        <v>158185.59474999999</v>
      </c>
    </row>
    <row r="29" spans="1:10" ht="14.25" customHeight="1">
      <c r="A29" s="16" t="s">
        <v>53</v>
      </c>
      <c r="B29" s="10" t="s">
        <v>55</v>
      </c>
      <c r="C29" s="10" t="s">
        <v>34</v>
      </c>
      <c r="D29" s="26">
        <v>397520.88250000001</v>
      </c>
      <c r="E29" s="26">
        <v>341318.07780000003</v>
      </c>
      <c r="F29" s="26">
        <v>315880.49359999999</v>
      </c>
      <c r="H29" s="12">
        <f t="shared" ref="H29:I29" si="19">0.5*D29+0.5*E29</f>
        <v>369419.48015000002</v>
      </c>
      <c r="I29" s="12">
        <f t="shared" si="19"/>
        <v>328599.28570000001</v>
      </c>
      <c r="J29" s="12">
        <f t="shared" si="0"/>
        <v>157940.24679999999</v>
      </c>
    </row>
    <row r="30" spans="1:10" ht="14.25" customHeight="1">
      <c r="A30" s="16" t="s">
        <v>53</v>
      </c>
      <c r="B30" s="10" t="s">
        <v>55</v>
      </c>
      <c r="C30" s="13" t="s">
        <v>35</v>
      </c>
      <c r="D30" s="26">
        <v>253936.3518</v>
      </c>
      <c r="E30" s="26">
        <v>218033.99840000001</v>
      </c>
      <c r="F30" s="26">
        <v>201784.46890000001</v>
      </c>
      <c r="H30" s="12">
        <f t="shared" ref="H30:I30" si="20">0.5*D30+0.5*E30</f>
        <v>235985.17509999999</v>
      </c>
      <c r="I30" s="12">
        <f t="shared" si="20"/>
        <v>209909.23365000001</v>
      </c>
      <c r="J30" s="12">
        <f t="shared" si="0"/>
        <v>100892.23445</v>
      </c>
    </row>
    <row r="31" spans="1:10" ht="14.25" customHeight="1">
      <c r="A31" s="16" t="s">
        <v>53</v>
      </c>
      <c r="B31" s="10" t="s">
        <v>55</v>
      </c>
      <c r="C31" s="9" t="s">
        <v>36</v>
      </c>
      <c r="D31" s="26">
        <v>2112905.5514000002</v>
      </c>
      <c r="E31" s="26">
        <v>1814176.0422</v>
      </c>
      <c r="F31" s="26">
        <v>1678970.0314</v>
      </c>
      <c r="H31" s="12">
        <f t="shared" ref="H31:I32" si="21">0.5*D31+0.5*E31</f>
        <v>1963540.7968000001</v>
      </c>
      <c r="I31" s="12">
        <f t="shared" si="21"/>
        <v>1746573.0367999999</v>
      </c>
      <c r="J31" s="12">
        <f t="shared" si="0"/>
        <v>839485.01569999999</v>
      </c>
    </row>
    <row r="32" spans="1:10" ht="14.25" customHeight="1">
      <c r="A32" s="20" t="s">
        <v>53</v>
      </c>
      <c r="B32" s="21" t="s">
        <v>55</v>
      </c>
      <c r="C32" s="9" t="s">
        <v>58</v>
      </c>
      <c r="D32" s="26">
        <v>2569033.2143000001</v>
      </c>
      <c r="E32" s="26">
        <v>2205814.8816999998</v>
      </c>
      <c r="F32" s="26">
        <v>2041421.0061000001</v>
      </c>
      <c r="H32" s="12">
        <f t="shared" si="21"/>
        <v>2387424.048</v>
      </c>
      <c r="I32" s="12">
        <f t="shared" si="21"/>
        <v>2123617.9438999998</v>
      </c>
      <c r="J32" s="12">
        <f t="shared" si="0"/>
        <v>1020710.5030500001</v>
      </c>
    </row>
    <row r="33" spans="1:10" ht="14.25" customHeight="1">
      <c r="A33" s="17" t="s">
        <v>56</v>
      </c>
      <c r="B33" s="22" t="s">
        <v>59</v>
      </c>
      <c r="C33" s="14" t="s">
        <v>37</v>
      </c>
      <c r="D33" s="27">
        <v>1533374</v>
      </c>
      <c r="E33" s="27">
        <v>1716561</v>
      </c>
      <c r="F33" s="27">
        <v>2012159</v>
      </c>
      <c r="H33" s="12">
        <f t="shared" ref="H33:I33" si="22">0.5*D33+0.5*E33</f>
        <v>1624967.5</v>
      </c>
      <c r="I33" s="12">
        <f t="shared" si="22"/>
        <v>1864360</v>
      </c>
      <c r="J33" s="12">
        <f t="shared" ref="J33:J51" si="23">0.5*F33</f>
        <v>1006079.5</v>
      </c>
    </row>
    <row r="34" spans="1:10" ht="14.25" customHeight="1">
      <c r="A34" s="17" t="s">
        <v>56</v>
      </c>
      <c r="B34" s="22" t="s">
        <v>59</v>
      </c>
      <c r="C34" s="14" t="s">
        <v>38</v>
      </c>
      <c r="D34" s="27">
        <v>1533374</v>
      </c>
      <c r="E34" s="27">
        <v>1716561</v>
      </c>
      <c r="F34" s="27">
        <v>2012159</v>
      </c>
      <c r="H34" s="12">
        <f t="shared" ref="H34:I34" si="24">0.5*D34+0.5*E34</f>
        <v>1624967.5</v>
      </c>
      <c r="I34" s="12">
        <f t="shared" si="24"/>
        <v>1864360</v>
      </c>
      <c r="J34" s="12">
        <f t="shared" si="23"/>
        <v>1006079.5</v>
      </c>
    </row>
    <row r="35" spans="1:10" ht="14.25" customHeight="1">
      <c r="A35" s="17" t="s">
        <v>56</v>
      </c>
      <c r="B35" s="22" t="s">
        <v>59</v>
      </c>
      <c r="C35" s="14" t="s">
        <v>20</v>
      </c>
      <c r="D35" s="27">
        <v>3161910.6255000001</v>
      </c>
      <c r="E35" s="27">
        <v>3652073.926</v>
      </c>
      <c r="F35" s="27">
        <v>3981296.5690000001</v>
      </c>
      <c r="H35" s="12">
        <f t="shared" ref="H35:I35" si="25">0.5*D35+0.5*E35</f>
        <v>3406992.27575</v>
      </c>
      <c r="I35" s="12">
        <f t="shared" si="25"/>
        <v>3816685.2475000001</v>
      </c>
      <c r="J35" s="12">
        <f t="shared" si="23"/>
        <v>1990648.2845000001</v>
      </c>
    </row>
    <row r="36" spans="1:10" ht="14.25" customHeight="1">
      <c r="A36" s="17" t="s">
        <v>56</v>
      </c>
      <c r="B36" s="22" t="s">
        <v>59</v>
      </c>
      <c r="C36" s="14" t="s">
        <v>25</v>
      </c>
      <c r="D36" s="27">
        <v>938021.54489999998</v>
      </c>
      <c r="E36" s="27">
        <v>1074749.7868999999</v>
      </c>
      <c r="F36" s="27">
        <v>1171193.7908000001</v>
      </c>
      <c r="H36" s="12">
        <f t="shared" ref="H36:I36" si="26">0.5*D36+0.5*E36</f>
        <v>1006385.6658999999</v>
      </c>
      <c r="I36" s="12">
        <f t="shared" si="26"/>
        <v>1122971.7888500001</v>
      </c>
      <c r="J36" s="12">
        <f t="shared" si="23"/>
        <v>585596.89540000004</v>
      </c>
    </row>
    <row r="37" spans="1:10" ht="14.25" customHeight="1">
      <c r="A37" s="17" t="s">
        <v>56</v>
      </c>
      <c r="B37" s="22" t="s">
        <v>59</v>
      </c>
      <c r="C37" s="14" t="s">
        <v>39</v>
      </c>
      <c r="D37" s="27">
        <v>606588.01419999998</v>
      </c>
      <c r="E37" s="27">
        <v>614686.75109999999</v>
      </c>
      <c r="F37" s="27">
        <v>625645.66960000002</v>
      </c>
      <c r="H37" s="12">
        <f t="shared" ref="H37:I37" si="27">0.5*D37+0.5*E37</f>
        <v>610637.38265000004</v>
      </c>
      <c r="I37" s="12">
        <f t="shared" si="27"/>
        <v>620166.21035000007</v>
      </c>
      <c r="J37" s="12">
        <f t="shared" si="23"/>
        <v>312822.83480000001</v>
      </c>
    </row>
    <row r="38" spans="1:10" ht="14.25" customHeight="1">
      <c r="A38" s="17" t="s">
        <v>56</v>
      </c>
      <c r="B38" s="22" t="s">
        <v>59</v>
      </c>
      <c r="C38" s="14" t="s">
        <v>40</v>
      </c>
      <c r="D38" s="27"/>
      <c r="E38" s="27"/>
      <c r="F38" s="27"/>
      <c r="H38" s="12">
        <f t="shared" ref="H38:I38" si="28">0.5*D38+0.5*E38</f>
        <v>0</v>
      </c>
      <c r="I38" s="12">
        <f t="shared" si="28"/>
        <v>0</v>
      </c>
      <c r="J38" s="12">
        <f t="shared" si="23"/>
        <v>0</v>
      </c>
    </row>
    <row r="39" spans="1:10" ht="14.25" customHeight="1">
      <c r="A39" s="17" t="s">
        <v>56</v>
      </c>
      <c r="B39" s="14" t="s">
        <v>60</v>
      </c>
      <c r="C39" s="14" t="s">
        <v>41</v>
      </c>
      <c r="D39" s="27">
        <v>791720</v>
      </c>
      <c r="E39" s="27">
        <v>748032.85</v>
      </c>
      <c r="F39" s="27">
        <v>669898.91</v>
      </c>
      <c r="H39" s="12">
        <f t="shared" ref="H39:I39" si="29">0.5*D39+0.5*E39</f>
        <v>769876.42500000005</v>
      </c>
      <c r="I39" s="12">
        <f t="shared" si="29"/>
        <v>708965.88</v>
      </c>
      <c r="J39" s="12">
        <f t="shared" si="23"/>
        <v>334949.45500000002</v>
      </c>
    </row>
    <row r="40" spans="1:10" ht="14.25" customHeight="1">
      <c r="A40" s="17" t="s">
        <v>56</v>
      </c>
      <c r="B40" s="14" t="s">
        <v>60</v>
      </c>
      <c r="C40" s="14" t="s">
        <v>42</v>
      </c>
      <c r="D40" s="27">
        <v>495433.25</v>
      </c>
      <c r="E40" s="27">
        <v>523003.25</v>
      </c>
      <c r="F40" s="27">
        <v>575361.25</v>
      </c>
      <c r="H40" s="12">
        <f t="shared" ref="H40:I40" si="30">0.5*D40+0.5*E40</f>
        <v>509218.25</v>
      </c>
      <c r="I40" s="12">
        <f t="shared" si="30"/>
        <v>549182.25</v>
      </c>
      <c r="J40" s="12">
        <f t="shared" si="23"/>
        <v>287680.625</v>
      </c>
    </row>
    <row r="41" spans="1:10" ht="14.25" customHeight="1">
      <c r="A41" s="17" t="s">
        <v>56</v>
      </c>
      <c r="B41" s="22" t="s">
        <v>69</v>
      </c>
      <c r="C41" s="14" t="s">
        <v>43</v>
      </c>
      <c r="D41" s="27">
        <v>803844</v>
      </c>
      <c r="E41" s="27">
        <v>792077</v>
      </c>
      <c r="F41" s="27">
        <v>808142</v>
      </c>
      <c r="H41" s="12">
        <f t="shared" ref="H41:I41" si="31">0.5*D41+0.5*E41</f>
        <v>797960.5</v>
      </c>
      <c r="I41" s="12">
        <f t="shared" si="31"/>
        <v>800109.5</v>
      </c>
      <c r="J41" s="12">
        <f t="shared" si="23"/>
        <v>404071</v>
      </c>
    </row>
    <row r="42" spans="1:10" ht="14.25" customHeight="1">
      <c r="A42" s="17" t="s">
        <v>56</v>
      </c>
      <c r="B42" s="22" t="s">
        <v>69</v>
      </c>
      <c r="C42" s="14" t="s">
        <v>44</v>
      </c>
      <c r="D42" s="27">
        <v>1186338</v>
      </c>
      <c r="E42" s="27">
        <v>1206578</v>
      </c>
      <c r="F42" s="27">
        <v>1227224</v>
      </c>
      <c r="H42" s="12">
        <f t="shared" ref="H42:I42" si="32">0.5*D42+0.5*E42</f>
        <v>1196458</v>
      </c>
      <c r="I42" s="12">
        <f t="shared" si="32"/>
        <v>1216901</v>
      </c>
      <c r="J42" s="12">
        <f t="shared" si="23"/>
        <v>613612</v>
      </c>
    </row>
    <row r="43" spans="1:10" ht="14.25" customHeight="1">
      <c r="A43" s="17" t="s">
        <v>56</v>
      </c>
      <c r="B43" s="22" t="s">
        <v>69</v>
      </c>
      <c r="C43" s="14" t="s">
        <v>45</v>
      </c>
      <c r="D43" s="27">
        <v>1125870</v>
      </c>
      <c r="E43" s="27">
        <v>1124969</v>
      </c>
      <c r="F43" s="27">
        <v>1124079</v>
      </c>
      <c r="H43" s="12">
        <f t="shared" ref="H43:I43" si="33">0.5*D43+0.5*E43</f>
        <v>1125419.5</v>
      </c>
      <c r="I43" s="12">
        <f t="shared" si="33"/>
        <v>1124524</v>
      </c>
      <c r="J43" s="12">
        <f t="shared" si="23"/>
        <v>562039.5</v>
      </c>
    </row>
    <row r="44" spans="1:10" ht="14.25" customHeight="1">
      <c r="A44" s="17" t="s">
        <v>56</v>
      </c>
      <c r="B44" s="22" t="s">
        <v>74</v>
      </c>
      <c r="C44" s="14" t="s">
        <v>46</v>
      </c>
      <c r="D44" s="32">
        <v>396738</v>
      </c>
      <c r="E44" s="32">
        <v>411251</v>
      </c>
      <c r="F44" s="32">
        <v>423679</v>
      </c>
      <c r="H44" s="12">
        <f t="shared" ref="H44:I44" si="34">0.5*D44+0.5*E44</f>
        <v>403994.5</v>
      </c>
      <c r="I44" s="12">
        <f t="shared" si="34"/>
        <v>417465</v>
      </c>
      <c r="J44" s="12">
        <f t="shared" si="23"/>
        <v>211839.5</v>
      </c>
    </row>
    <row r="45" spans="1:10" ht="14.25" customHeight="1">
      <c r="A45" s="17" t="s">
        <v>56</v>
      </c>
      <c r="B45" s="17" t="s">
        <v>55</v>
      </c>
      <c r="C45" s="14" t="s">
        <v>34</v>
      </c>
      <c r="D45" s="27">
        <v>64226.767399999997</v>
      </c>
      <c r="E45" s="27">
        <v>83809.36</v>
      </c>
      <c r="F45" s="27">
        <v>90008.190700000006</v>
      </c>
      <c r="H45" s="12">
        <f t="shared" ref="H45:I45" si="35">0.5*D45+0.5*E45</f>
        <v>74018.063699999999</v>
      </c>
      <c r="I45" s="12">
        <f t="shared" si="35"/>
        <v>86908.775350000011</v>
      </c>
      <c r="J45" s="12">
        <f t="shared" si="23"/>
        <v>45004.095350000003</v>
      </c>
    </row>
    <row r="46" spans="1:10" ht="14.25" customHeight="1">
      <c r="A46" s="17" t="s">
        <v>56</v>
      </c>
      <c r="B46" s="17" t="s">
        <v>55</v>
      </c>
      <c r="C46" s="14" t="s">
        <v>35</v>
      </c>
      <c r="D46" s="27">
        <v>41028.060899999997</v>
      </c>
      <c r="E46" s="27">
        <v>53537.421699999999</v>
      </c>
      <c r="F46" s="27">
        <v>57497.234900000003</v>
      </c>
      <c r="H46" s="12">
        <f t="shared" ref="H46:I46" si="36">0.5*D46+0.5*E46</f>
        <v>47282.741299999994</v>
      </c>
      <c r="I46" s="12">
        <f t="shared" si="36"/>
        <v>55517.328300000001</v>
      </c>
      <c r="J46" s="12">
        <f t="shared" si="23"/>
        <v>28748.617450000002</v>
      </c>
    </row>
    <row r="47" spans="1:10" ht="14.25" customHeight="1">
      <c r="A47" s="17" t="s">
        <v>56</v>
      </c>
      <c r="B47" s="17" t="s">
        <v>55</v>
      </c>
      <c r="C47" s="14" t="s">
        <v>36</v>
      </c>
      <c r="D47" s="27">
        <v>341378.52710000001</v>
      </c>
      <c r="E47" s="27">
        <v>445464.04930000001</v>
      </c>
      <c r="F47" s="27">
        <v>478412.11410000001</v>
      </c>
      <c r="H47" s="12">
        <f t="shared" ref="H47:I47" si="37">0.5*D47+0.5*E47</f>
        <v>393421.28820000001</v>
      </c>
      <c r="I47" s="12">
        <f t="shared" si="37"/>
        <v>461938.08169999998</v>
      </c>
      <c r="J47" s="12">
        <f t="shared" si="23"/>
        <v>239206.05705</v>
      </c>
    </row>
    <row r="48" spans="1:10" ht="14.25" customHeight="1">
      <c r="A48" s="17" t="s">
        <v>56</v>
      </c>
      <c r="B48" s="17" t="s">
        <v>55</v>
      </c>
      <c r="C48" s="14" t="s">
        <v>47</v>
      </c>
      <c r="D48" s="27">
        <v>415074.29149999999</v>
      </c>
      <c r="E48" s="27">
        <v>541629.48149999999</v>
      </c>
      <c r="F48" s="27">
        <v>581690.27500000002</v>
      </c>
      <c r="H48" s="12">
        <f t="shared" ref="H48:I50" si="38">0.5*D48+0.5*E48</f>
        <v>478351.88650000002</v>
      </c>
      <c r="I48" s="12">
        <f t="shared" si="38"/>
        <v>561659.87825000007</v>
      </c>
      <c r="J48" s="12">
        <f t="shared" si="23"/>
        <v>290845.13750000001</v>
      </c>
    </row>
    <row r="49" spans="1:10" ht="14.25" customHeight="1">
      <c r="A49" s="17" t="s">
        <v>56</v>
      </c>
      <c r="B49" s="17" t="s">
        <v>55</v>
      </c>
      <c r="C49" s="14" t="s">
        <v>48</v>
      </c>
      <c r="D49" s="27">
        <v>322910.53850000002</v>
      </c>
      <c r="E49" s="27">
        <v>421365.21370000002</v>
      </c>
      <c r="F49" s="27">
        <v>452530.84509999998</v>
      </c>
      <c r="H49" s="12">
        <f t="shared" si="38"/>
        <v>372137.87609999999</v>
      </c>
      <c r="I49" s="12">
        <f t="shared" si="38"/>
        <v>436948.0294</v>
      </c>
      <c r="J49" s="12">
        <f t="shared" si="23"/>
        <v>226265.42254999999</v>
      </c>
    </row>
    <row r="50" spans="1:10" ht="14.25" customHeight="1">
      <c r="A50" s="17" t="s">
        <v>56</v>
      </c>
      <c r="B50" s="17" t="s">
        <v>55</v>
      </c>
      <c r="C50" s="14" t="s">
        <v>49</v>
      </c>
      <c r="D50" s="27">
        <v>235195.81469999999</v>
      </c>
      <c r="E50" s="27">
        <v>306906.47379999998</v>
      </c>
      <c r="F50" s="27">
        <v>329606.34019999998</v>
      </c>
      <c r="H50" s="12">
        <f t="shared" si="38"/>
        <v>271051.14425000001</v>
      </c>
      <c r="I50" s="12">
        <f t="shared" si="38"/>
        <v>318256.40700000001</v>
      </c>
      <c r="J50" s="12">
        <f t="shared" si="23"/>
        <v>164803.17009999999</v>
      </c>
    </row>
    <row r="51" spans="1:10" ht="14.25" customHeight="1">
      <c r="C51" s="15" t="s">
        <v>50</v>
      </c>
      <c r="D51" s="23">
        <f>SUM(D11:D50)</f>
        <v>32107083.434699997</v>
      </c>
      <c r="E51" s="23">
        <f>SUM(E11:E50)</f>
        <v>34590342.564100005</v>
      </c>
      <c r="F51" s="23">
        <f>SUM(F11:F50)</f>
        <v>34944258.189399995</v>
      </c>
      <c r="H51" s="8">
        <f t="shared" ref="H51:I51" si="39">0.5*D51+0.5*E51</f>
        <v>33348712.999400001</v>
      </c>
      <c r="I51" s="8">
        <f t="shared" si="39"/>
        <v>34767300.37675</v>
      </c>
      <c r="J51" s="8">
        <f t="shared" si="23"/>
        <v>17472129.094699997</v>
      </c>
    </row>
    <row r="52" spans="1:10" ht="14.25" customHeight="1"/>
    <row r="53" spans="1:10" ht="14.25" customHeight="1">
      <c r="D53" s="28"/>
      <c r="E53" s="28"/>
      <c r="F53" s="28"/>
    </row>
    <row r="54" spans="1:10" ht="14.25" customHeight="1"/>
    <row r="55" spans="1:10" ht="14.25" customHeight="1"/>
    <row r="56" spans="1:10" ht="14.25" customHeight="1"/>
    <row r="57" spans="1:10" ht="14.25" customHeight="1"/>
    <row r="58" spans="1:10" ht="14.25" customHeight="1"/>
    <row r="59" spans="1:10" ht="14.25" customHeight="1"/>
    <row r="60" spans="1:10" ht="14.25" customHeight="1"/>
    <row r="61" spans="1:10" ht="14.25" customHeight="1"/>
    <row r="62" spans="1:10" ht="14.25" customHeight="1"/>
    <row r="63" spans="1:10" ht="14.25" customHeight="1"/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</sheetData>
  <mergeCells count="3">
    <mergeCell ref="H8:J8"/>
    <mergeCell ref="C9:F9"/>
    <mergeCell ref="D7:G7"/>
  </mergeCells>
  <pageMargins left="0.7" right="0.7" top="0.75" bottom="0.7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A5F0-59E5-4217-B542-B2644D6A71CE}">
  <dimension ref="A1:E26"/>
  <sheetViews>
    <sheetView workbookViewId="0">
      <selection activeCell="D5" sqref="D5:D26"/>
    </sheetView>
  </sheetViews>
  <sheetFormatPr defaultRowHeight="14.25"/>
  <cols>
    <col min="1" max="5" width="22.5" customWidth="1"/>
  </cols>
  <sheetData>
    <row r="1" spans="1:4">
      <c r="A1" t="s">
        <v>61</v>
      </c>
    </row>
    <row r="2" spans="1:4">
      <c r="A2" t="s">
        <v>62</v>
      </c>
    </row>
    <row r="4" spans="1:4">
      <c r="A4" t="s">
        <v>63</v>
      </c>
      <c r="B4" t="s">
        <v>52</v>
      </c>
      <c r="C4" t="s">
        <v>9</v>
      </c>
      <c r="D4" t="s">
        <v>64</v>
      </c>
    </row>
    <row r="5" spans="1:4">
      <c r="A5" t="s">
        <v>53</v>
      </c>
      <c r="B5" t="s">
        <v>54</v>
      </c>
      <c r="C5" t="s">
        <v>21</v>
      </c>
      <c r="D5">
        <v>-2582.56</v>
      </c>
    </row>
    <row r="6" spans="1:4">
      <c r="A6" t="s">
        <v>53</v>
      </c>
      <c r="B6" t="s">
        <v>54</v>
      </c>
      <c r="C6" t="s">
        <v>30</v>
      </c>
      <c r="D6">
        <v>-2874.22</v>
      </c>
    </row>
    <row r="7" spans="1:4">
      <c r="A7" t="s">
        <v>53</v>
      </c>
      <c r="B7" t="s">
        <v>54</v>
      </c>
      <c r="C7" t="s">
        <v>25</v>
      </c>
      <c r="D7">
        <v>-4191.51</v>
      </c>
    </row>
    <row r="8" spans="1:4">
      <c r="A8" t="s">
        <v>53</v>
      </c>
      <c r="B8" t="s">
        <v>54</v>
      </c>
      <c r="C8" t="s">
        <v>20</v>
      </c>
      <c r="D8">
        <v>-15101.42</v>
      </c>
    </row>
    <row r="9" spans="1:4">
      <c r="A9" t="s">
        <v>53</v>
      </c>
      <c r="B9" t="s">
        <v>54</v>
      </c>
      <c r="C9" t="s">
        <v>65</v>
      </c>
      <c r="D9">
        <v>-1823.78</v>
      </c>
    </row>
    <row r="10" spans="1:4">
      <c r="A10" t="s">
        <v>53</v>
      </c>
      <c r="B10" t="s">
        <v>54</v>
      </c>
      <c r="C10" t="s">
        <v>26</v>
      </c>
      <c r="D10">
        <v>-1404.53</v>
      </c>
    </row>
    <row r="11" spans="1:4">
      <c r="A11" t="s">
        <v>53</v>
      </c>
      <c r="B11" t="s">
        <v>54</v>
      </c>
      <c r="C11" t="s">
        <v>29</v>
      </c>
      <c r="D11">
        <v>-1615.99</v>
      </c>
    </row>
    <row r="12" spans="1:4">
      <c r="A12" t="s">
        <v>53</v>
      </c>
      <c r="B12" t="s">
        <v>54</v>
      </c>
      <c r="C12" t="s">
        <v>22</v>
      </c>
      <c r="D12">
        <v>-5302.72</v>
      </c>
    </row>
    <row r="13" spans="1:4">
      <c r="A13" t="s">
        <v>53</v>
      </c>
      <c r="B13" t="s">
        <v>54</v>
      </c>
      <c r="C13" t="s">
        <v>23</v>
      </c>
      <c r="D13">
        <v>-3365.41</v>
      </c>
    </row>
    <row r="14" spans="1:4">
      <c r="A14" t="s">
        <v>53</v>
      </c>
      <c r="B14" t="s">
        <v>54</v>
      </c>
      <c r="C14" t="s">
        <v>33</v>
      </c>
      <c r="D14">
        <v>-1605.17</v>
      </c>
    </row>
    <row r="15" spans="1:4">
      <c r="A15" t="s">
        <v>53</v>
      </c>
      <c r="B15" t="s">
        <v>54</v>
      </c>
      <c r="C15" t="s">
        <v>27</v>
      </c>
      <c r="D15">
        <v>-1112.33</v>
      </c>
    </row>
    <row r="16" spans="1:4">
      <c r="A16" t="s">
        <v>53</v>
      </c>
      <c r="B16" t="s">
        <v>54</v>
      </c>
      <c r="C16" t="s">
        <v>24</v>
      </c>
      <c r="D16">
        <v>-2528.64</v>
      </c>
    </row>
    <row r="17" spans="1:5">
      <c r="A17" t="s">
        <v>53</v>
      </c>
      <c r="B17" t="s">
        <v>54</v>
      </c>
      <c r="C17" t="s">
        <v>19</v>
      </c>
      <c r="D17">
        <v>-3299.14</v>
      </c>
    </row>
    <row r="18" spans="1:5">
      <c r="A18" t="s">
        <v>53</v>
      </c>
      <c r="B18" t="s">
        <v>54</v>
      </c>
      <c r="C18" t="s">
        <v>28</v>
      </c>
      <c r="D18">
        <v>-9568.85</v>
      </c>
    </row>
    <row r="19" spans="1:5">
      <c r="A19" t="s">
        <v>53</v>
      </c>
      <c r="B19" t="s">
        <v>54</v>
      </c>
      <c r="C19" t="s">
        <v>66</v>
      </c>
      <c r="D19">
        <v>-1340.98</v>
      </c>
    </row>
    <row r="20" spans="1:5">
      <c r="A20" t="s">
        <v>53</v>
      </c>
      <c r="B20" t="s">
        <v>54</v>
      </c>
      <c r="C20" t="s">
        <v>32</v>
      </c>
      <c r="D20">
        <v>-2333.79</v>
      </c>
    </row>
    <row r="21" spans="1:5">
      <c r="A21" t="s">
        <v>56</v>
      </c>
      <c r="B21" t="s">
        <v>67</v>
      </c>
      <c r="C21" t="s">
        <v>18</v>
      </c>
      <c r="D21">
        <v>-707040.3</v>
      </c>
    </row>
    <row r="22" spans="1:5">
      <c r="A22" t="s">
        <v>56</v>
      </c>
      <c r="B22" t="s">
        <v>67</v>
      </c>
      <c r="C22" t="s">
        <v>68</v>
      </c>
      <c r="D22">
        <v>-707040.3</v>
      </c>
    </row>
    <row r="23" spans="1:5">
      <c r="A23" t="s">
        <v>56</v>
      </c>
      <c r="B23" t="s">
        <v>69</v>
      </c>
      <c r="C23" t="s">
        <v>44</v>
      </c>
      <c r="D23">
        <v>-154614</v>
      </c>
    </row>
    <row r="24" spans="1:5">
      <c r="A24" t="s">
        <v>56</v>
      </c>
      <c r="B24" t="s">
        <v>69</v>
      </c>
      <c r="C24" t="s">
        <v>70</v>
      </c>
      <c r="D24">
        <v>0</v>
      </c>
    </row>
    <row r="25" spans="1:5">
      <c r="A25" t="s">
        <v>56</v>
      </c>
      <c r="B25" t="s">
        <v>69</v>
      </c>
      <c r="C25" t="s">
        <v>45</v>
      </c>
      <c r="D25">
        <v>-394201</v>
      </c>
    </row>
    <row r="26" spans="1:5">
      <c r="A26" t="s">
        <v>56</v>
      </c>
      <c r="B26" t="s">
        <v>71</v>
      </c>
      <c r="C26" t="s">
        <v>72</v>
      </c>
      <c r="D26">
        <v>-43055.5</v>
      </c>
      <c r="E26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888ED5-0955-44CE-A38C-0DECDDCB9EA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AFB500A-1CC2-47A0-9CE3-D1A07D1F1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B824D5-75C2-4F6A-857F-D4A9E2571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RP Rate Workbook</vt:lpstr>
      <vt:lpstr>FY2023 Adjustments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Schurmann</dc:creator>
  <cp:lastModifiedBy>Erin Schurmann</cp:lastModifiedBy>
  <dcterms:created xsi:type="dcterms:W3CDTF">2020-07-15T22:22:10Z</dcterms:created>
  <dcterms:modified xsi:type="dcterms:W3CDTF">2023-05-17T15:12:38Z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