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ficit Assessment Fund" sheetId="1" r:id="rId4"/>
    <sheet state="hidden" name="Estimated Gross Revenue FY 2024" sheetId="2" r:id="rId5"/>
    <sheet state="hidden" name="List of Hospitals" sheetId="3" r:id="rId6"/>
    <sheet state="hidden" name="RE-REGULATE FY22" sheetId="4" r:id="rId7"/>
  </sheets>
  <definedNames/>
  <calcPr/>
  <extLst>
    <ext uri="GoogleSheetsCustomDataVersion2">
      <go:sheetsCustomData xmlns:go="http://customooxmlschemas.google.com/" r:id="rId8" roundtripDataChecksum="Gkmgpd8LDbHgA2aNYYFuytriCYUfUB6BbgNs/UKnPWE="/>
    </ext>
  </extLst>
</workbook>
</file>

<file path=xl/sharedStrings.xml><?xml version="1.0" encoding="utf-8"?>
<sst xmlns="http://schemas.openxmlformats.org/spreadsheetml/2006/main" count="421" uniqueCount="181">
  <si>
    <t>Calculation of the Payments to the Deficit Assessment Fund</t>
  </si>
  <si>
    <t>July 1, 2023 through June 30, 2024</t>
  </si>
  <si>
    <t>Payments July 2023 through June 2024</t>
  </si>
  <si>
    <t>Peninsula and McCready Est. Gross Revenue Combined</t>
  </si>
  <si>
    <t>(ADD M/U)</t>
  </si>
  <si>
    <t>HOSPID</t>
  </si>
  <si>
    <t>Hospital</t>
  </si>
  <si>
    <t>Net Patient</t>
  </si>
  <si>
    <t>Total</t>
  </si>
  <si>
    <t xml:space="preserve">Monthly </t>
  </si>
  <si>
    <t>Actual Payment</t>
  </si>
  <si>
    <t>Corrected Total</t>
  </si>
  <si>
    <t>Corrected</t>
  </si>
  <si>
    <t>Name</t>
  </si>
  <si>
    <t xml:space="preserve">Estimated </t>
  </si>
  <si>
    <t>Revenue</t>
  </si>
  <si>
    <t>Payer</t>
  </si>
  <si>
    <t>Payments</t>
  </si>
  <si>
    <t># of Months</t>
  </si>
  <si>
    <t>Monthly</t>
  </si>
  <si>
    <t>Gross Revenue</t>
  </si>
  <si>
    <t>Percent</t>
  </si>
  <si>
    <t>Net Revenue</t>
  </si>
  <si>
    <t>Portion</t>
  </si>
  <si>
    <t>Due</t>
  </si>
  <si>
    <t>Paid</t>
  </si>
  <si>
    <t>FY 2024</t>
  </si>
  <si>
    <t>FY 2022</t>
  </si>
  <si>
    <t>Due(Note)</t>
  </si>
  <si>
    <t xml:space="preserve"> </t>
  </si>
  <si>
    <t>STATE-WIDE</t>
  </si>
  <si>
    <t>One time reduction of $50m to hospitals per FY23 staff recommendation, approved by legislature</t>
  </si>
  <si>
    <t>Estimated FY24 GBR By Hospital</t>
  </si>
  <si>
    <t>With McCready Combined With Peninsula</t>
  </si>
  <si>
    <t>Estimated GBR</t>
  </si>
  <si>
    <t>Hosp Name</t>
  </si>
  <si>
    <t>FY2024</t>
  </si>
  <si>
    <t>Meritus Medical Center</t>
  </si>
  <si>
    <t>University of Maryland Medical Center</t>
  </si>
  <si>
    <t>University of Maryland Capital Region Medical Center</t>
  </si>
  <si>
    <t>Holy Cross Hospital</t>
  </si>
  <si>
    <t>Frederick Health Hospital</t>
  </si>
  <si>
    <t>Harford Memorial Hospital</t>
  </si>
  <si>
    <t>Mercy Medical Center</t>
  </si>
  <si>
    <t>Johns Hopkins Hospital</t>
  </si>
  <si>
    <t>University of Maryland Shore Medical Center at Cambridge</t>
  </si>
  <si>
    <t>St. Agnes Hospital</t>
  </si>
  <si>
    <t>Sinai Hospital</t>
  </si>
  <si>
    <t>Grace Medical Center</t>
  </si>
  <si>
    <t>MedStar Franklin Square Hospital Center</t>
  </si>
  <si>
    <t>Adventist White Oak</t>
  </si>
  <si>
    <t>Garrett County Memorial Hospital</t>
  </si>
  <si>
    <t>MedStar Montgomery Medical Center</t>
  </si>
  <si>
    <t>TidalHealth Peninsula Regional, Inc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</si>
  <si>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</si>
  <si>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</si>
  <si>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</si>
  <si>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</si>
  <si>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</si>
  <si>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</si>
  <si>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</si>
  <si>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</si>
  <si>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</si>
  <si>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</si>
  <si>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</si>
  <si>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</si>
  <si>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</si>
  <si>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</si>
  <si>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</si>
  <si>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</si>
  <si>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</si>
  <si>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TidalHealth McCready Pavillion</t>
  </si>
  <si>
    <t>Howard County General Hospital</t>
  </si>
  <si>
    <t>Upper Chesapeake Medical Center</t>
  </si>
  <si>
    <t>Doctors Community Hospital</t>
  </si>
  <si>
    <t>University of Maryland Laurel Medical Center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</si>
  <si>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</si>
  <si>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</si>
  <si>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</si>
  <si>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</si>
  <si>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</si>
  <si>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</si>
  <si>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</si>
  <si>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Germantown Emergency Center</t>
  </si>
  <si>
    <t>University of Maryland Queen Anne's Freestanding Emergency Center</t>
  </si>
  <si>
    <t>Bowie Emergency Center</t>
  </si>
  <si>
    <t>Levindale</t>
  </si>
  <si>
    <t>University of Maryland - MIEMSS</t>
  </si>
  <si>
    <t>Holy Cross Hospital - Germantown</t>
  </si>
  <si>
    <t>Statewide</t>
  </si>
  <si>
    <t>Statewide no FSE</t>
  </si>
  <si>
    <t>List of Hospital ID Numbers</t>
  </si>
  <si>
    <t>Used in Annual Reports</t>
  </si>
  <si>
    <t>HOSPITAL NUMBER</t>
  </si>
  <si>
    <t>HOSPITAL NAME</t>
  </si>
  <si>
    <t>Meritus Hospital</t>
  </si>
  <si>
    <t>Univ. of Maryland Medical System</t>
  </si>
  <si>
    <t>UM Capital Region Medical Center</t>
  </si>
  <si>
    <t>Holy Cross Hospital of Silver Spring</t>
  </si>
  <si>
    <t>Frederick Memorial Hospital</t>
  </si>
  <si>
    <t>UM Harford Memorial Hospital</t>
  </si>
  <si>
    <t>Mercy Medical Center, Inc.</t>
  </si>
  <si>
    <t>UM Cambridge</t>
  </si>
  <si>
    <t>Lifebridge Sinai Hospital</t>
  </si>
  <si>
    <t>LifeBridge Grace Medical Center</t>
  </si>
  <si>
    <t>MedStar Franklin Square Hospital</t>
  </si>
  <si>
    <t>Washington Adventist Hospital</t>
  </si>
  <si>
    <t>WVU Garrett Regional Medical Center</t>
  </si>
  <si>
    <t>MedStar Montgomery General Hospital</t>
  </si>
  <si>
    <t>Tidal Peninsula Regional Medical Center</t>
  </si>
  <si>
    <t>JH Suburban Hospital Association,Inc</t>
  </si>
  <si>
    <t>Luminus Anne Arundel Medical Center</t>
  </si>
  <si>
    <t>UPMI Western Maryland</t>
  </si>
  <si>
    <t>MedStar St. Marys Hospital</t>
  </si>
  <si>
    <t>Johns Hopkins Bayview</t>
  </si>
  <si>
    <t>UM Chestertown</t>
  </si>
  <si>
    <t>ChristianaCare Union Hospital</t>
  </si>
  <si>
    <t>LifeBridge Carroll County General Hospital</t>
  </si>
  <si>
    <t>MedStar Harbor Hospital</t>
  </si>
  <si>
    <t>UM Charles Regional</t>
  </si>
  <si>
    <t>UM Memorial Hospital at Easton</t>
  </si>
  <si>
    <t>UM Midtown Campus</t>
  </si>
  <si>
    <t>LifeBridge Northwest Hospital Center, Inc.</t>
  </si>
  <si>
    <t>UM Baltimore Washington Medical Center</t>
  </si>
  <si>
    <t>Tidal McCready Foundation, Inc.</t>
  </si>
  <si>
    <t>JH Howard County General Hospital</t>
  </si>
  <si>
    <t>UM Upper Chesapeake Medical Center</t>
  </si>
  <si>
    <t>Luminus Doctors Community Hospital</t>
  </si>
  <si>
    <t>UM Laurel Regional Hospital</t>
  </si>
  <si>
    <t>UM Rehab &amp; Orthopedic Institute</t>
  </si>
  <si>
    <t>Fort Washington Adventist Medical Center</t>
  </si>
  <si>
    <t>MedStar Southern Maryland Hospital</t>
  </si>
  <si>
    <t>UM St. Josephs Medical Center</t>
  </si>
  <si>
    <t>Holy Cross Germantown Hospital</t>
  </si>
  <si>
    <t>UM Shock Trauma Center</t>
  </si>
  <si>
    <t>Adv-Germantown</t>
  </si>
  <si>
    <t>UM-Queen Anne's ED</t>
  </si>
  <si>
    <t>UM-Bowie ED</t>
  </si>
  <si>
    <t>Mt. Washington Peds</t>
  </si>
  <si>
    <t>Sheppard Pratt</t>
  </si>
  <si>
    <t>Brook Lane</t>
  </si>
  <si>
    <t>McNew Family Medical Center</t>
  </si>
  <si>
    <t>BASEYEAR</t>
  </si>
  <si>
    <t>HOSPNUMB</t>
  </si>
  <si>
    <t>HOSPNAME</t>
  </si>
  <si>
    <t>SCHEDULE</t>
  </si>
  <si>
    <t>CATEGORY</t>
  </si>
  <si>
    <t>GREV_DHS</t>
  </si>
  <si>
    <t>GREV_AMB</t>
  </si>
  <si>
    <t>GREV_IAN</t>
  </si>
  <si>
    <t>GREV_OAN</t>
  </si>
  <si>
    <t>GREV_PAT</t>
  </si>
  <si>
    <t>BAD_DEBT</t>
  </si>
  <si>
    <t>CHARUNC</t>
  </si>
  <si>
    <t>CONTRACT</t>
  </si>
  <si>
    <t>UNC_PAY</t>
  </si>
  <si>
    <t>DENIALS</t>
  </si>
  <si>
    <t>OTH_DEDU</t>
  </si>
  <si>
    <t>TOT_DEDU</t>
  </si>
  <si>
    <t>UNC_REC</t>
  </si>
  <si>
    <t>NET_P_RE</t>
  </si>
  <si>
    <t>OTH_O_RE</t>
  </si>
  <si>
    <t>NET_O_RE</t>
  </si>
  <si>
    <t>WAGEBENE</t>
  </si>
  <si>
    <t>PROF_FEE</t>
  </si>
  <si>
    <t>SUPPLY</t>
  </si>
  <si>
    <t>DEP_AMOR</t>
  </si>
  <si>
    <t>OTH_EXPS</t>
  </si>
  <si>
    <t>TOT_EXPS</t>
  </si>
  <si>
    <t>OP_PROFT_1</t>
  </si>
  <si>
    <t>NON_O_RE</t>
  </si>
  <si>
    <t>NON_O_EX</t>
  </si>
  <si>
    <t>AL_PROFT</t>
  </si>
  <si>
    <t>COSTEIPD</t>
  </si>
  <si>
    <t>COSTEIPA</t>
  </si>
  <si>
    <t>WC_RATIO</t>
  </si>
  <si>
    <t>ADMISSIONS</t>
  </si>
  <si>
    <t>EIPA</t>
  </si>
  <si>
    <t>FY2022</t>
  </si>
  <si>
    <t>RE</t>
  </si>
  <si>
    <t>REGULATED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</si>
</sst>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"/>
    <numFmt numFmtId="165" formatCode="&quot;$&quot;#,##0_);[Red]\(&quot;$&quot;#,##0\)"/>
    <numFmt numFmtId="166" formatCode="_(* #,##0_);_(* \(#,##0\);_(* &quot;-&quot;??_);_(@_)"/>
    <numFmt numFmtId="167" formatCode="_(&quot;$&quot;* #,##0_);_(&quot;$&quot;* \(#,##0\);_(&quot;$&quot;* &quot;-&quot;??_);_(@_)"/>
    <numFmt numFmtId="168" formatCode="#,##0.0"/>
  </numFmts>
  <fonts count="24">
    <font>
      <sz val="11.0"/>
      <color theme="1"/>
      <name val="Calibri"/>
      <scheme val="minor"/>
    </font>
    <font>
      <b/>
      <sz val="18.0"/>
      <color rgb="FF000000"/>
      <name val="Arial"/>
    </font>
    <font>
      <sz val="10.0"/>
      <color rgb="FF000000"/>
      <name val="Arial"/>
    </font>
    <font>
      <b/>
      <sz val="12.0"/>
      <color rgb="FF000000"/>
      <name val="Arial"/>
    </font>
    <font>
      <b/>
      <i/>
      <sz val="10.0"/>
      <color rgb="FF000000"/>
      <name val="Arial"/>
    </font>
    <font>
      <b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b/>
      <u/>
      <sz val="10.0"/>
      <color rgb="FF000000"/>
      <name val="Arial"/>
    </font>
    <font>
      <u/>
      <sz val="10.0"/>
      <color rgb="FF000000"/>
      <name val="Arial"/>
    </font>
    <font>
      <color theme="1"/>
      <name val="Calibri"/>
      <scheme val="minor"/>
    </font>
    <font>
      <u/>
      <sz val="10.0"/>
      <color rgb="FF000000"/>
      <name val="Arial"/>
    </font>
    <font>
      <b/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u/>
      <sz val="10.0"/>
      <color rgb="FF000000"/>
      <name val="Arial"/>
    </font>
    <font>
      <sz val="11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>
      <b/>
      <sz val="11.0"/>
      <color theme="1"/>
      <name val="Calibri"/>
    </font>
    <font>
      <b/>
      <sz val="9.0"/>
      <color theme="1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</fills>
  <borders count="12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right" shrinkToFit="0" wrapText="1"/>
    </xf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1" fillId="2" fontId="4" numFmtId="0" xfId="0" applyAlignment="1" applyBorder="1" applyFill="1" applyFont="1">
      <alignment horizontal="left"/>
    </xf>
    <xf borderId="1" fillId="2" fontId="2" numFmtId="0" xfId="0" applyAlignment="1" applyBorder="1" applyFont="1">
      <alignment horizontal="right" shrinkToFit="0" wrapText="1"/>
    </xf>
    <xf borderId="2" fillId="3" fontId="2" numFmtId="0" xfId="0" applyAlignment="1" applyBorder="1" applyFill="1" applyFont="1">
      <alignment horizontal="center" shrinkToFit="0" wrapText="1"/>
    </xf>
    <xf borderId="3" fillId="3" fontId="2" numFmtId="0" xfId="0" applyAlignment="1" applyBorder="1" applyFont="1">
      <alignment horizontal="center" shrinkToFit="0" wrapText="1"/>
    </xf>
    <xf borderId="4" fillId="3" fontId="2" numFmtId="0" xfId="0" applyAlignment="1" applyBorder="1" applyFont="1">
      <alignment horizontal="center" shrinkToFit="0" wrapText="1"/>
    </xf>
    <xf borderId="5" fillId="3" fontId="2" numFmtId="0" xfId="0" applyAlignment="1" applyBorder="1" applyFont="1">
      <alignment horizontal="center" shrinkToFit="0" wrapText="1"/>
    </xf>
    <xf borderId="1" fillId="3" fontId="2" numFmtId="0" xfId="0" applyAlignment="1" applyBorder="1" applyFont="1">
      <alignment horizontal="center" shrinkToFit="0" wrapText="1"/>
    </xf>
    <xf borderId="6" fillId="3" fontId="2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shrinkToFit="0" wrapText="1"/>
    </xf>
    <xf borderId="0" fillId="0" fontId="6" numFmtId="164" xfId="0" applyAlignment="1" applyFont="1" applyNumberFormat="1">
      <alignment horizontal="center" shrinkToFit="0" wrapText="1"/>
    </xf>
    <xf borderId="0" fillId="0" fontId="7" numFmtId="165" xfId="0" applyAlignment="1" applyFont="1" applyNumberFormat="1">
      <alignment horizontal="center" shrinkToFit="0" wrapText="1"/>
    </xf>
    <xf borderId="5" fillId="3" fontId="8" numFmtId="0" xfId="0" applyAlignment="1" applyBorder="1" applyFont="1">
      <alignment horizontal="center" shrinkToFit="0" wrapText="1"/>
    </xf>
    <xf borderId="1" fillId="3" fontId="9" numFmtId="166" xfId="0" applyAlignment="1" applyBorder="1" applyFont="1" applyNumberFormat="1">
      <alignment horizontal="center" shrinkToFit="0" wrapText="1"/>
    </xf>
    <xf borderId="6" fillId="3" fontId="10" numFmtId="0" xfId="0" applyAlignment="1" applyBorder="1" applyFont="1">
      <alignment horizontal="center" shrinkToFit="0" wrapText="1"/>
    </xf>
    <xf borderId="7" fillId="0" fontId="11" numFmtId="0" xfId="0" applyAlignment="1" applyBorder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1" fillId="4" fontId="2" numFmtId="164" xfId="0" applyAlignment="1" applyBorder="1" applyFill="1" applyFont="1" applyNumberFormat="1">
      <alignment horizontal="right" shrinkToFit="0" wrapText="1"/>
    </xf>
    <xf borderId="1" fillId="4" fontId="2" numFmtId="10" xfId="0" applyAlignment="1" applyBorder="1" applyFont="1" applyNumberFormat="1">
      <alignment horizontal="right" shrinkToFit="0" wrapText="1"/>
    </xf>
    <xf borderId="0" fillId="0" fontId="2" numFmtId="165" xfId="0" applyAlignment="1" applyFont="1" applyNumberFormat="1">
      <alignment horizontal="right" shrinkToFit="0" wrapText="1"/>
    </xf>
    <xf borderId="0" fillId="0" fontId="5" numFmtId="165" xfId="0" applyAlignment="1" applyFont="1" applyNumberFormat="1">
      <alignment horizontal="right" shrinkToFit="0" wrapText="1"/>
    </xf>
    <xf borderId="5" fillId="2" fontId="2" numFmtId="165" xfId="0" applyAlignment="1" applyBorder="1" applyFont="1" applyNumberFormat="1">
      <alignment horizontal="right" shrinkToFit="0" wrapText="1"/>
    </xf>
    <xf borderId="0" fillId="0" fontId="2" numFmtId="167" xfId="0" applyAlignment="1" applyFont="1" applyNumberFormat="1">
      <alignment horizontal="right" shrinkToFit="0" wrapText="1"/>
    </xf>
    <xf borderId="8" fillId="0" fontId="2" numFmtId="167" xfId="0" applyAlignment="1" applyBorder="1" applyFont="1" applyNumberFormat="1">
      <alignment horizontal="right" shrinkToFit="0" wrapText="1"/>
    </xf>
    <xf borderId="0" fillId="0" fontId="12" numFmtId="0" xfId="0" applyFont="1"/>
    <xf borderId="0" fillId="0" fontId="13" numFmtId="165" xfId="0" applyAlignment="1" applyFont="1" applyNumberFormat="1">
      <alignment horizontal="right" shrinkToFit="0" wrapText="1"/>
    </xf>
    <xf borderId="0" fillId="0" fontId="14" numFmtId="165" xfId="0" applyAlignment="1" applyFont="1" applyNumberFormat="1">
      <alignment horizontal="right" shrinkToFit="0" wrapText="1"/>
    </xf>
    <xf borderId="5" fillId="2" fontId="15" numFmtId="165" xfId="0" applyAlignment="1" applyBorder="1" applyFont="1" applyNumberFormat="1">
      <alignment horizontal="right" shrinkToFit="0" wrapText="1"/>
    </xf>
    <xf borderId="0" fillId="0" fontId="16" numFmtId="167" xfId="0" applyAlignment="1" applyFont="1" applyNumberFormat="1">
      <alignment horizontal="right" shrinkToFit="0" wrapText="1"/>
    </xf>
    <xf borderId="8" fillId="0" fontId="17" numFmtId="167" xfId="0" applyAlignment="1" applyBorder="1" applyFont="1" applyNumberFormat="1">
      <alignment horizontal="right" shrinkToFit="0" wrapText="1"/>
    </xf>
    <xf borderId="0" fillId="0" fontId="5" numFmtId="167" xfId="0" applyAlignment="1" applyFont="1" applyNumberFormat="1">
      <alignment horizontal="right" shrinkToFit="0" wrapText="1"/>
    </xf>
    <xf borderId="9" fillId="0" fontId="5" numFmtId="167" xfId="0" applyAlignment="1" applyBorder="1" applyFont="1" applyNumberFormat="1">
      <alignment horizontal="right" shrinkToFit="0" wrapText="1"/>
    </xf>
    <xf borderId="10" fillId="0" fontId="5" numFmtId="167" xfId="0" applyAlignment="1" applyBorder="1" applyFont="1" applyNumberFormat="1">
      <alignment horizontal="right" shrinkToFit="0" wrapText="1"/>
    </xf>
    <xf borderId="11" fillId="0" fontId="5" numFmtId="167" xfId="0" applyAlignment="1" applyBorder="1" applyFont="1" applyNumberFormat="1">
      <alignment horizontal="right" shrinkToFit="0" wrapText="1"/>
    </xf>
    <xf borderId="0" fillId="0" fontId="18" numFmtId="10" xfId="0" applyFont="1" applyNumberFormat="1"/>
    <xf borderId="0" fillId="0" fontId="2" numFmtId="10" xfId="0" applyAlignment="1" applyFont="1" applyNumberFormat="1">
      <alignment horizontal="right" shrinkToFit="0" wrapText="1"/>
    </xf>
    <xf borderId="0" fillId="0" fontId="5" numFmtId="10" xfId="0" applyAlignment="1" applyFont="1" applyNumberFormat="1">
      <alignment horizontal="right" shrinkToFit="0" wrapText="1"/>
    </xf>
    <xf borderId="0" fillId="0" fontId="18" numFmtId="0" xfId="0" applyAlignment="1" applyFont="1">
      <alignment horizontal="right"/>
    </xf>
    <xf borderId="0" fillId="0" fontId="18" numFmtId="167" xfId="0" applyFont="1" applyNumberFormat="1"/>
    <xf borderId="1" fillId="3" fontId="18" numFmtId="0" xfId="0" applyAlignment="1" applyBorder="1" applyFont="1">
      <alignment horizontal="right" shrinkToFit="0" wrapText="1"/>
    </xf>
    <xf borderId="1" fillId="3" fontId="18" numFmtId="0" xfId="0" applyBorder="1" applyFont="1"/>
    <xf borderId="1" fillId="3" fontId="18" numFmtId="166" xfId="0" applyAlignment="1" applyBorder="1" applyFont="1" applyNumberFormat="1">
      <alignment horizontal="right" vertical="center"/>
    </xf>
    <xf borderId="0" fillId="0" fontId="19" numFmtId="0" xfId="0" applyAlignment="1" applyFont="1">
      <alignment horizontal="center" vertical="top"/>
    </xf>
    <xf borderId="0" fillId="0" fontId="20" numFmtId="0" xfId="0" applyAlignment="1" applyFont="1">
      <alignment horizontal="center" vertical="top"/>
    </xf>
    <xf borderId="0" fillId="0" fontId="20" numFmtId="0" xfId="0" applyFont="1"/>
    <xf borderId="0" fillId="0" fontId="20" numFmtId="0" xfId="0" applyAlignment="1" applyFont="1">
      <alignment horizontal="center"/>
    </xf>
    <xf borderId="0" fillId="0" fontId="20" numFmtId="165" xfId="0" applyFont="1" applyNumberFormat="1"/>
    <xf borderId="0" fillId="0" fontId="18" numFmtId="165" xfId="0" applyFont="1" applyNumberFormat="1"/>
    <xf borderId="0" fillId="0" fontId="21" numFmtId="0" xfId="0" applyFont="1"/>
    <xf borderId="0" fillId="0" fontId="22" numFmtId="0" xfId="0" applyAlignment="1" applyFont="1">
      <alignment shrinkToFit="0" wrapText="1"/>
    </xf>
    <xf borderId="0" fillId="0" fontId="22" numFmtId="0" xfId="0" applyFont="1"/>
    <xf borderId="0" fillId="0" fontId="22" numFmtId="168" xfId="0" applyFont="1" applyNumberFormat="1"/>
    <xf borderId="0" fillId="0" fontId="23" numFmtId="0" xfId="0" applyFont="1"/>
    <xf borderId="0" fillId="0" fontId="23" numFmtId="168" xfId="0" applyFont="1" applyNumberFormat="1"/>
    <xf borderId="0" fillId="0" fontId="1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35.43"/>
    <col customWidth="1" min="3" max="3" width="17.57"/>
    <col customWidth="1" min="4" max="4" width="14.71"/>
    <col customWidth="1" min="5" max="5" width="18.14"/>
    <col customWidth="1" min="6" max="6" width="14.43"/>
    <col customWidth="1" min="7" max="7" width="16.43"/>
    <col customWidth="1" min="8" max="8" width="14.57"/>
    <col customWidth="1" min="9" max="9" width="16.29"/>
    <col customWidth="1" min="10" max="10" width="7.0"/>
    <col customWidth="1" hidden="1" min="11" max="11" width="16.86"/>
    <col customWidth="1" hidden="1" min="12" max="12" width="15.29"/>
    <col customWidth="1" hidden="1" min="13" max="13" width="14.86"/>
    <col customWidth="1" hidden="1" min="14" max="14" width="15.86"/>
    <col customWidth="1" hidden="1" min="15" max="15" width="9.14"/>
    <col customWidth="1" min="16" max="26" width="9.14"/>
  </cols>
  <sheetData>
    <row r="1" ht="23.25" customHeight="1">
      <c r="A1" s="1" t="s">
        <v>0</v>
      </c>
      <c r="J1" s="1"/>
      <c r="K1" s="2"/>
    </row>
    <row r="2" ht="18.75" customHeight="1">
      <c r="A2" s="3" t="s">
        <v>1</v>
      </c>
      <c r="B2" s="4"/>
      <c r="C2" s="4"/>
      <c r="D2" s="4"/>
      <c r="E2" s="4"/>
      <c r="F2" s="4"/>
      <c r="I2" s="2"/>
      <c r="J2" s="2"/>
    </row>
    <row r="3">
      <c r="A3" s="3" t="s">
        <v>2</v>
      </c>
      <c r="B3" s="4"/>
      <c r="C3" s="4"/>
      <c r="D3" s="4"/>
      <c r="E3" s="4"/>
      <c r="F3" s="4"/>
      <c r="G3" s="5"/>
      <c r="I3" s="2"/>
      <c r="J3" s="2"/>
      <c r="K3" s="6" t="str">
        <f>'Health Care Coverge Fund'!I3</f>
        <v>#REF!</v>
      </c>
    </row>
    <row r="4">
      <c r="A4" s="7" t="s">
        <v>3</v>
      </c>
      <c r="B4" s="8"/>
      <c r="C4" s="8"/>
      <c r="D4" s="2"/>
      <c r="E4" s="2"/>
      <c r="F4" s="2"/>
      <c r="G4" s="5" t="s">
        <v>4</v>
      </c>
      <c r="I4" s="2"/>
      <c r="J4" s="2"/>
      <c r="K4" s="2"/>
    </row>
    <row r="5">
      <c r="A5" s="6" t="s">
        <v>5</v>
      </c>
      <c r="B5" s="6" t="s">
        <v>6</v>
      </c>
      <c r="C5" s="2"/>
      <c r="D5" s="6" t="s">
        <v>7</v>
      </c>
      <c r="E5" s="2"/>
      <c r="F5" s="6"/>
      <c r="G5" s="2"/>
      <c r="H5" s="6" t="s">
        <v>8</v>
      </c>
      <c r="I5" s="6" t="s">
        <v>9</v>
      </c>
      <c r="J5" s="6"/>
      <c r="K5" s="9" t="s">
        <v>10</v>
      </c>
      <c r="L5" s="10" t="s">
        <v>11</v>
      </c>
      <c r="M5" s="11" t="s">
        <v>12</v>
      </c>
      <c r="N5" s="6"/>
    </row>
    <row r="6">
      <c r="A6" s="2"/>
      <c r="B6" s="6" t="s">
        <v>13</v>
      </c>
      <c r="C6" s="6" t="s">
        <v>14</v>
      </c>
      <c r="D6" s="6" t="s">
        <v>15</v>
      </c>
      <c r="E6" s="6" t="s">
        <v>14</v>
      </c>
      <c r="F6" s="6" t="s">
        <v>6</v>
      </c>
      <c r="G6" s="6" t="s">
        <v>16</v>
      </c>
      <c r="H6" s="6" t="s">
        <v>17</v>
      </c>
      <c r="I6" s="6" t="s">
        <v>17</v>
      </c>
      <c r="J6" s="6"/>
      <c r="K6" s="12" t="s">
        <v>18</v>
      </c>
      <c r="L6" s="13" t="s">
        <v>17</v>
      </c>
      <c r="M6" s="14" t="s">
        <v>19</v>
      </c>
      <c r="N6" s="6"/>
    </row>
    <row r="7">
      <c r="A7" s="6"/>
      <c r="B7" s="6"/>
      <c r="C7" s="6" t="s">
        <v>20</v>
      </c>
      <c r="D7" s="6" t="s">
        <v>21</v>
      </c>
      <c r="E7" s="6" t="s">
        <v>22</v>
      </c>
      <c r="F7" s="6" t="s">
        <v>23</v>
      </c>
      <c r="G7" s="6" t="s">
        <v>23</v>
      </c>
      <c r="H7" s="6" t="s">
        <v>24</v>
      </c>
      <c r="I7" s="6" t="s">
        <v>24</v>
      </c>
      <c r="J7" s="6"/>
      <c r="K7" s="12" t="s">
        <v>25</v>
      </c>
      <c r="L7" s="13" t="s">
        <v>24</v>
      </c>
      <c r="M7" s="14" t="s">
        <v>17</v>
      </c>
      <c r="N7" s="6"/>
    </row>
    <row r="8">
      <c r="A8" s="6"/>
      <c r="B8" s="6"/>
      <c r="C8" s="15" t="s">
        <v>26</v>
      </c>
      <c r="D8" s="15" t="s">
        <v>27</v>
      </c>
      <c r="E8" s="15" t="s">
        <v>26</v>
      </c>
      <c r="F8" s="16">
        <v>6475884.0</v>
      </c>
      <c r="G8" s="16">
        <v>2.38349116E8</v>
      </c>
      <c r="H8" s="17">
        <f t="shared" ref="H8:H9" si="1">+F8+G8</f>
        <v>244825000</v>
      </c>
      <c r="I8" s="6"/>
      <c r="J8" s="6"/>
      <c r="K8" s="18">
        <v>1.0</v>
      </c>
      <c r="L8" s="19" t="str">
        <f>+#REF!</f>
        <v>#REF!</v>
      </c>
      <c r="M8" s="20" t="s">
        <v>28</v>
      </c>
      <c r="N8" s="21"/>
    </row>
    <row r="9">
      <c r="A9" s="2">
        <f>+'List of Hospitals'!A9</f>
        <v>210001</v>
      </c>
      <c r="B9" s="22" t="str">
        <f>+'List of Hospitals'!B9</f>
        <v>Meritus Hospital</v>
      </c>
      <c r="C9" s="23">
        <v>4.53839539E8</v>
      </c>
      <c r="D9" s="24">
        <f>SUMIFS('RE-REGULATE FY22'!S:S,'RE-REGULATE FY22'!B:B,A9)/SUMIFS('RE-REGULATE FY22'!J:J,'RE-REGULATE FY22'!B:B,A9)</f>
        <v>0.854685217</v>
      </c>
      <c r="E9" s="25">
        <f t="shared" ref="E9:E57" si="2">C9*D9</f>
        <v>387889944.9</v>
      </c>
      <c r="F9" s="25">
        <f t="shared" ref="F9:F58" si="3">+E9/$E$58*$F$8</f>
        <v>140144.8401</v>
      </c>
      <c r="G9" s="26">
        <f t="shared" ref="G9:G58" si="4">E9/$E$58*$G$8</f>
        <v>5158121.849</v>
      </c>
      <c r="H9" s="25">
        <f t="shared" si="1"/>
        <v>5298266.689</v>
      </c>
      <c r="I9" s="25">
        <f t="shared" ref="I9:I57" si="5">+H9/12</f>
        <v>441522.2241</v>
      </c>
      <c r="J9" s="25"/>
      <c r="K9" s="27">
        <v>533563.5879855399</v>
      </c>
      <c r="L9" s="28">
        <f t="shared" ref="L9:L57" si="6">+H9-K9</f>
        <v>4764703.101</v>
      </c>
      <c r="M9" s="29">
        <f t="shared" ref="M9:M57" si="7">+L9/(12-$K$8)</f>
        <v>433154.8274</v>
      </c>
      <c r="N9" s="29"/>
    </row>
    <row r="10">
      <c r="A10" s="2">
        <f>+'List of Hospitals'!A10</f>
        <v>210002</v>
      </c>
      <c r="B10" s="22" t="str">
        <f>+'List of Hospitals'!B10</f>
        <v>Univ. of Maryland Medical System</v>
      </c>
      <c r="C10" s="23">
        <v>1.931003316E9</v>
      </c>
      <c r="D10" s="24">
        <f>SUMIFS('RE-REGULATE FY22'!S:S,'RE-REGULATE FY22'!B:B,A10)/SUMIFS('RE-REGULATE FY22'!J:J,'RE-REGULATE FY22'!B:B,A10)</f>
        <v>0.8588803791</v>
      </c>
      <c r="E10" s="25">
        <f t="shared" si="2"/>
        <v>1658500860</v>
      </c>
      <c r="F10" s="25">
        <f t="shared" si="3"/>
        <v>599217.2288</v>
      </c>
      <c r="G10" s="26">
        <f t="shared" si="4"/>
        <v>22054579.23</v>
      </c>
      <c r="H10" s="25">
        <f t="shared" ref="H10:H57" si="8">+G10/$G$58*$H$8</f>
        <v>22653796.46</v>
      </c>
      <c r="I10" s="25">
        <f t="shared" si="5"/>
        <v>1887816.372</v>
      </c>
      <c r="J10" s="25"/>
      <c r="K10" s="27">
        <v>2232836.2131056404</v>
      </c>
      <c r="L10" s="28">
        <f t="shared" si="6"/>
        <v>20420960.25</v>
      </c>
      <c r="M10" s="29">
        <f t="shared" si="7"/>
        <v>1856450.932</v>
      </c>
      <c r="N10" s="29"/>
    </row>
    <row r="11">
      <c r="A11" s="2">
        <f>+'List of Hospitals'!A11</f>
        <v>210003</v>
      </c>
      <c r="B11" s="22" t="str">
        <f>+'List of Hospitals'!B11</f>
        <v>UM Capital Region Medical Center</v>
      </c>
      <c r="C11" s="23">
        <v>4.04217684E8</v>
      </c>
      <c r="D11" s="24">
        <f>SUMIFS('RE-REGULATE FY22'!S:S,'RE-REGULATE FY22'!B:B,A11)/SUMIFS('RE-REGULATE FY22'!J:J,'RE-REGULATE FY22'!B:B,A11)</f>
        <v>0.7894583025</v>
      </c>
      <c r="E11" s="25">
        <f t="shared" si="2"/>
        <v>319113006.6</v>
      </c>
      <c r="F11" s="25">
        <f t="shared" si="3"/>
        <v>115295.6963</v>
      </c>
      <c r="G11" s="26">
        <f t="shared" si="4"/>
        <v>4243532.975</v>
      </c>
      <c r="H11" s="25">
        <f t="shared" si="8"/>
        <v>4358828.671</v>
      </c>
      <c r="I11" s="25">
        <f t="shared" si="5"/>
        <v>363235.7226</v>
      </c>
      <c r="J11" s="25"/>
      <c r="K11" s="27">
        <v>460865.35988136823</v>
      </c>
      <c r="L11" s="28">
        <f t="shared" si="6"/>
        <v>3897963.312</v>
      </c>
      <c r="M11" s="29">
        <f t="shared" si="7"/>
        <v>354360.3011</v>
      </c>
      <c r="N11" s="29"/>
    </row>
    <row r="12" ht="14.25" customHeight="1">
      <c r="A12" s="2">
        <f>+'List of Hospitals'!A12</f>
        <v>210004</v>
      </c>
      <c r="B12" s="22" t="str">
        <f>+'List of Hospitals'!B12</f>
        <v>Holy Cross Hospital of Silver Spring</v>
      </c>
      <c r="C12" s="23">
        <v>6.04758344E8</v>
      </c>
      <c r="D12" s="24">
        <f>SUMIFS('RE-REGULATE FY22'!S:S,'RE-REGULATE FY22'!B:B,A12)/SUMIFS('RE-REGULATE FY22'!J:J,'RE-REGULATE FY22'!B:B,A12)</f>
        <v>0.8575080301</v>
      </c>
      <c r="E12" s="25">
        <f t="shared" si="2"/>
        <v>518585136.2</v>
      </c>
      <c r="F12" s="25">
        <f t="shared" si="3"/>
        <v>187365.0811</v>
      </c>
      <c r="G12" s="26">
        <f t="shared" si="4"/>
        <v>6896093.485</v>
      </c>
      <c r="H12" s="25">
        <f t="shared" si="8"/>
        <v>7083458.566</v>
      </c>
      <c r="I12" s="25">
        <f t="shared" si="5"/>
        <v>590288.2138</v>
      </c>
      <c r="J12" s="25"/>
      <c r="K12" s="27">
        <v>707646.7658629225</v>
      </c>
      <c r="L12" s="28">
        <f t="shared" si="6"/>
        <v>6375811.8</v>
      </c>
      <c r="M12" s="29">
        <f t="shared" si="7"/>
        <v>579619.2546</v>
      </c>
      <c r="N12" s="29"/>
    </row>
    <row r="13">
      <c r="A13" s="2">
        <f>+'List of Hospitals'!A13</f>
        <v>210005</v>
      </c>
      <c r="B13" s="22" t="str">
        <f>+'List of Hospitals'!B13</f>
        <v>Frederick Memorial Hospital</v>
      </c>
      <c r="C13" s="23">
        <v>4.28788306E8</v>
      </c>
      <c r="D13" s="24">
        <f>SUMIFS('RE-REGULATE FY22'!S:S,'RE-REGULATE FY22'!B:B,A13)/SUMIFS('RE-REGULATE FY22'!J:J,'RE-REGULATE FY22'!B:B,A13)</f>
        <v>0.8520379288</v>
      </c>
      <c r="E13" s="25">
        <f t="shared" si="2"/>
        <v>365343900.1</v>
      </c>
      <c r="F13" s="25">
        <f t="shared" si="3"/>
        <v>131998.9423</v>
      </c>
      <c r="G13" s="26">
        <f t="shared" si="4"/>
        <v>4858306.792</v>
      </c>
      <c r="H13" s="25">
        <f t="shared" si="8"/>
        <v>4990305.734</v>
      </c>
      <c r="I13" s="25">
        <f t="shared" si="5"/>
        <v>415858.8112</v>
      </c>
      <c r="J13" s="25"/>
      <c r="K13" s="27">
        <v>514693.53465910687</v>
      </c>
      <c r="L13" s="28">
        <f t="shared" si="6"/>
        <v>4475612.2</v>
      </c>
      <c r="M13" s="29">
        <f t="shared" si="7"/>
        <v>406873.8363</v>
      </c>
      <c r="N13" s="29"/>
    </row>
    <row r="14">
      <c r="A14" s="2">
        <f>+'List of Hospitals'!A14</f>
        <v>210006</v>
      </c>
      <c r="B14" s="22" t="str">
        <f>+'List of Hospitals'!B14</f>
        <v>UM Harford Memorial Hospital</v>
      </c>
      <c r="C14" s="23">
        <v>1.22696931E8</v>
      </c>
      <c r="D14" s="24">
        <f>SUMIFS('RE-REGULATE FY22'!S:S,'RE-REGULATE FY22'!B:B,A14)/SUMIFS('RE-REGULATE FY22'!J:J,'RE-REGULATE FY22'!B:B,A14)</f>
        <v>0.8299132202</v>
      </c>
      <c r="E14" s="25">
        <f t="shared" si="2"/>
        <v>101827805.1</v>
      </c>
      <c r="F14" s="25">
        <f t="shared" si="3"/>
        <v>36790.43929</v>
      </c>
      <c r="G14" s="26">
        <f t="shared" si="4"/>
        <v>1354096.009</v>
      </c>
      <c r="H14" s="25">
        <f t="shared" si="8"/>
        <v>1390886.449</v>
      </c>
      <c r="I14" s="25">
        <f t="shared" si="5"/>
        <v>115907.204</v>
      </c>
      <c r="J14" s="25"/>
      <c r="K14" s="27">
        <v>162298.88601167954</v>
      </c>
      <c r="L14" s="28">
        <f t="shared" si="6"/>
        <v>1228587.563</v>
      </c>
      <c r="M14" s="29">
        <f t="shared" si="7"/>
        <v>111689.7784</v>
      </c>
      <c r="N14" s="29"/>
    </row>
    <row r="15">
      <c r="A15" s="2">
        <f>+'List of Hospitals'!A15</f>
        <v>210008</v>
      </c>
      <c r="B15" s="22" t="str">
        <f>+'List of Hospitals'!B15</f>
        <v>Mercy Medical Center, Inc.</v>
      </c>
      <c r="C15" s="23">
        <v>6.81196399E8</v>
      </c>
      <c r="D15" s="24">
        <f>SUMIFS('RE-REGULATE FY22'!S:S,'RE-REGULATE FY22'!B:B,A15)/SUMIFS('RE-REGULATE FY22'!J:J,'RE-REGULATE FY22'!B:B,A15)</f>
        <v>0.8646696173</v>
      </c>
      <c r="E15" s="25">
        <f t="shared" si="2"/>
        <v>589009829.6</v>
      </c>
      <c r="F15" s="25">
        <f t="shared" si="3"/>
        <v>212809.5597</v>
      </c>
      <c r="G15" s="26">
        <f t="shared" si="4"/>
        <v>7832594.043</v>
      </c>
      <c r="H15" s="25">
        <f t="shared" si="8"/>
        <v>8045403.602</v>
      </c>
      <c r="I15" s="25">
        <f t="shared" si="5"/>
        <v>670450.3002</v>
      </c>
      <c r="J15" s="25"/>
      <c r="K15" s="27">
        <v>800011.2048882027</v>
      </c>
      <c r="L15" s="28">
        <f t="shared" si="6"/>
        <v>7245392.398</v>
      </c>
      <c r="M15" s="29">
        <f t="shared" si="7"/>
        <v>658672.0361</v>
      </c>
      <c r="N15" s="29"/>
    </row>
    <row r="16">
      <c r="A16" s="2">
        <f>+'List of Hospitals'!A16</f>
        <v>210009</v>
      </c>
      <c r="B16" s="22" t="str">
        <f>+'List of Hospitals'!B16</f>
        <v>Johns Hopkins Hospital</v>
      </c>
      <c r="C16" s="23">
        <v>3.039329826E9</v>
      </c>
      <c r="D16" s="24">
        <f>SUMIFS('RE-REGULATE FY22'!S:S,'RE-REGULATE FY22'!B:B,A16)/SUMIFS('RE-REGULATE FY22'!J:J,'RE-REGULATE FY22'!B:B,A16)</f>
        <v>0.8427840814</v>
      </c>
      <c r="E16" s="25">
        <f t="shared" si="2"/>
        <v>2561498795</v>
      </c>
      <c r="F16" s="25">
        <f t="shared" si="3"/>
        <v>925470.8555</v>
      </c>
      <c r="G16" s="26">
        <f t="shared" si="4"/>
        <v>34062555.83</v>
      </c>
      <c r="H16" s="25">
        <f t="shared" si="8"/>
        <v>34988026.68</v>
      </c>
      <c r="I16" s="25">
        <f t="shared" si="5"/>
        <v>2915668.89</v>
      </c>
      <c r="J16" s="25"/>
      <c r="K16" s="27">
        <v>3523391.0839978606</v>
      </c>
      <c r="L16" s="28">
        <f t="shared" si="6"/>
        <v>31464635.6</v>
      </c>
      <c r="M16" s="29">
        <f t="shared" si="7"/>
        <v>2860421.418</v>
      </c>
      <c r="N16" s="29"/>
    </row>
    <row r="17">
      <c r="A17" s="2">
        <f>+'List of Hospitals'!A17</f>
        <v>210010</v>
      </c>
      <c r="B17" s="22" t="str">
        <f>+'List of Hospitals'!B17</f>
        <v>UM Cambridge</v>
      </c>
      <c r="C17" s="23">
        <v>1.9025161E7</v>
      </c>
      <c r="D17" s="24">
        <f>SUMIFS('RE-REGULATE FY22'!S:S,'RE-REGULATE FY22'!B:B,A17)/SUMIFS('RE-REGULATE FY22'!J:J,'RE-REGULATE FY22'!B:B,A17)</f>
        <v>0.781767995</v>
      </c>
      <c r="E17" s="25">
        <f t="shared" si="2"/>
        <v>14873261.97</v>
      </c>
      <c r="F17" s="25">
        <f t="shared" si="3"/>
        <v>5373.717335</v>
      </c>
      <c r="G17" s="26">
        <f t="shared" si="4"/>
        <v>197783.1561</v>
      </c>
      <c r="H17" s="25">
        <f t="shared" si="8"/>
        <v>203156.8735</v>
      </c>
      <c r="I17" s="25">
        <f t="shared" si="5"/>
        <v>16929.73946</v>
      </c>
      <c r="J17" s="25"/>
      <c r="K17" s="27">
        <v>61029.49313354518</v>
      </c>
      <c r="L17" s="28">
        <f t="shared" si="6"/>
        <v>142127.3803</v>
      </c>
      <c r="M17" s="29">
        <f t="shared" si="7"/>
        <v>12920.67094</v>
      </c>
      <c r="N17" s="29"/>
    </row>
    <row r="18">
      <c r="A18" s="2">
        <f>+'List of Hospitals'!A18</f>
        <v>210011</v>
      </c>
      <c r="B18" s="22" t="str">
        <f>+'List of Hospitals'!B18</f>
        <v>St. Agnes Hospital</v>
      </c>
      <c r="C18" s="23">
        <v>5.10397474E8</v>
      </c>
      <c r="D18" s="24">
        <f>SUMIFS('RE-REGULATE FY22'!S:S,'RE-REGULATE FY22'!B:B,A18)/SUMIFS('RE-REGULATE FY22'!J:J,'RE-REGULATE FY22'!B:B,A18)</f>
        <v>0.8436156211</v>
      </c>
      <c r="E18" s="25">
        <f t="shared" si="2"/>
        <v>430579282.1</v>
      </c>
      <c r="F18" s="25">
        <f t="shared" si="3"/>
        <v>155568.52</v>
      </c>
      <c r="G18" s="26">
        <f t="shared" si="4"/>
        <v>5725800.403</v>
      </c>
      <c r="H18" s="25">
        <f t="shared" si="8"/>
        <v>5881368.923</v>
      </c>
      <c r="I18" s="25">
        <f t="shared" si="5"/>
        <v>490114.0769</v>
      </c>
      <c r="J18" s="25"/>
      <c r="K18" s="27">
        <v>592699.3064165731</v>
      </c>
      <c r="L18" s="28">
        <f t="shared" si="6"/>
        <v>5288669.616</v>
      </c>
      <c r="M18" s="29">
        <f t="shared" si="7"/>
        <v>480788.1469</v>
      </c>
      <c r="N18" s="29"/>
    </row>
    <row r="19">
      <c r="A19" s="2">
        <f>+'List of Hospitals'!A19</f>
        <v>210012</v>
      </c>
      <c r="B19" s="22" t="str">
        <f>+'List of Hospitals'!B19</f>
        <v>Lifebridge Sinai Hospital</v>
      </c>
      <c r="C19" s="23">
        <v>9.81611E8</v>
      </c>
      <c r="D19" s="24">
        <f>SUMIFS('RE-REGULATE FY22'!S:S,'RE-REGULATE FY22'!B:B,A19)/SUMIFS('RE-REGULATE FY22'!J:J,'RE-REGULATE FY22'!B:B,A19)</f>
        <v>0.8559512625</v>
      </c>
      <c r="E19" s="25">
        <f t="shared" si="2"/>
        <v>840211174.8</v>
      </c>
      <c r="F19" s="25">
        <f t="shared" si="3"/>
        <v>303568.7372</v>
      </c>
      <c r="G19" s="26">
        <f t="shared" si="4"/>
        <v>11173044.51</v>
      </c>
      <c r="H19" s="25">
        <f t="shared" si="8"/>
        <v>11476613.25</v>
      </c>
      <c r="I19" s="25">
        <f t="shared" si="5"/>
        <v>956384.4371</v>
      </c>
      <c r="J19" s="25"/>
      <c r="K19" s="27">
        <v>1192949.1825522324</v>
      </c>
      <c r="L19" s="28">
        <f t="shared" si="6"/>
        <v>10283664.06</v>
      </c>
      <c r="M19" s="29">
        <f t="shared" si="7"/>
        <v>934878.5511</v>
      </c>
      <c r="N19" s="29"/>
    </row>
    <row r="20">
      <c r="A20" s="2">
        <f>+'List of Hospitals'!A20</f>
        <v>210013</v>
      </c>
      <c r="B20" s="22" t="str">
        <f>+'List of Hospitals'!B20</f>
        <v>LifeBridge Grace Medical Center</v>
      </c>
      <c r="C20" s="23">
        <v>3.5224011E7</v>
      </c>
      <c r="D20" s="24">
        <f>SUMIFS('RE-REGULATE FY22'!S:S,'RE-REGULATE FY22'!B:B,A20)/SUMIFS('RE-REGULATE FY22'!J:J,'RE-REGULATE FY22'!B:B,A20)</f>
        <v>0.7935965362</v>
      </c>
      <c r="E20" s="25">
        <f t="shared" si="2"/>
        <v>27953653.12</v>
      </c>
      <c r="F20" s="25">
        <f t="shared" si="3"/>
        <v>10099.6695</v>
      </c>
      <c r="G20" s="26">
        <f t="shared" si="4"/>
        <v>371724.8947</v>
      </c>
      <c r="H20" s="25">
        <f t="shared" si="8"/>
        <v>381824.5642</v>
      </c>
      <c r="I20" s="25">
        <f t="shared" si="5"/>
        <v>31818.71368</v>
      </c>
      <c r="J20" s="25"/>
      <c r="K20" s="27">
        <v>48533.212930175454</v>
      </c>
      <c r="L20" s="28">
        <f t="shared" si="6"/>
        <v>333291.3513</v>
      </c>
      <c r="M20" s="29">
        <f t="shared" si="7"/>
        <v>30299.21375</v>
      </c>
      <c r="N20" s="29"/>
    </row>
    <row r="21" ht="15.75" customHeight="1">
      <c r="A21" s="2">
        <f>+'List of Hospitals'!A21</f>
        <v>210015</v>
      </c>
      <c r="B21" s="22" t="str">
        <f>+'List of Hospitals'!B21</f>
        <v>MedStar Franklin Square Hospital</v>
      </c>
      <c r="C21" s="23">
        <v>6.79316664E8</v>
      </c>
      <c r="D21" s="24">
        <f>SUMIFS('RE-REGULATE FY22'!S:S,'RE-REGULATE FY22'!B:B,A21)/SUMIFS('RE-REGULATE FY22'!J:J,'RE-REGULATE FY22'!B:B,A21)</f>
        <v>0.8623964102</v>
      </c>
      <c r="E21" s="25">
        <f t="shared" si="2"/>
        <v>585840252.4</v>
      </c>
      <c r="F21" s="25">
        <f t="shared" si="3"/>
        <v>211664.3898</v>
      </c>
      <c r="G21" s="26">
        <f t="shared" si="4"/>
        <v>7790445.321</v>
      </c>
      <c r="H21" s="25">
        <f t="shared" si="8"/>
        <v>8002109.711</v>
      </c>
      <c r="I21" s="25">
        <f t="shared" si="5"/>
        <v>666842.4759</v>
      </c>
      <c r="J21" s="25"/>
      <c r="K21" s="27">
        <v>778744.4231106603</v>
      </c>
      <c r="L21" s="28">
        <f t="shared" si="6"/>
        <v>7223365.288</v>
      </c>
      <c r="M21" s="29">
        <f t="shared" si="7"/>
        <v>656669.5716</v>
      </c>
      <c r="N21" s="29"/>
    </row>
    <row r="22" ht="15.75" customHeight="1">
      <c r="A22" s="2">
        <f>+'List of Hospitals'!A22</f>
        <v>210016</v>
      </c>
      <c r="B22" s="22" t="str">
        <f>+'List of Hospitals'!B22</f>
        <v>Washington Adventist Hospital</v>
      </c>
      <c r="C22" s="23">
        <v>3.68535317E8</v>
      </c>
      <c r="D22" s="24">
        <f>SUMIFS('RE-REGULATE FY22'!S:S,'RE-REGULATE FY22'!B:B,A22)/SUMIFS('RE-REGULATE FY22'!J:J,'RE-REGULATE FY22'!B:B,A22)</f>
        <v>0.8215781</v>
      </c>
      <c r="E22" s="25">
        <f t="shared" si="2"/>
        <v>302780545.5</v>
      </c>
      <c r="F22" s="25">
        <f t="shared" si="3"/>
        <v>109394.7696</v>
      </c>
      <c r="G22" s="26">
        <f t="shared" si="4"/>
        <v>4026345.534</v>
      </c>
      <c r="H22" s="25">
        <f t="shared" si="8"/>
        <v>4135740.304</v>
      </c>
      <c r="I22" s="25">
        <f t="shared" si="5"/>
        <v>344645.0253</v>
      </c>
      <c r="J22" s="25"/>
      <c r="K22" s="27">
        <v>422847.95345739444</v>
      </c>
      <c r="L22" s="28">
        <f t="shared" si="6"/>
        <v>3712892.35</v>
      </c>
      <c r="M22" s="29">
        <f t="shared" si="7"/>
        <v>337535.6682</v>
      </c>
      <c r="N22" s="29"/>
    </row>
    <row r="23" ht="15.75" customHeight="1">
      <c r="A23" s="2">
        <f>+'List of Hospitals'!A23</f>
        <v>210017</v>
      </c>
      <c r="B23" s="22" t="str">
        <f>+'List of Hospitals'!B23</f>
        <v>WVU Garrett Regional Medical Center</v>
      </c>
      <c r="C23" s="23">
        <v>8.544332E7</v>
      </c>
      <c r="D23" s="24">
        <f>SUMIFS('RE-REGULATE FY22'!S:S,'RE-REGULATE FY22'!B:B,A23)/SUMIFS('RE-REGULATE FY22'!J:J,'RE-REGULATE FY22'!B:B,A23)</f>
        <v>0.8449064779</v>
      </c>
      <c r="E23" s="25">
        <f t="shared" si="2"/>
        <v>72191614.56</v>
      </c>
      <c r="F23" s="25">
        <f t="shared" si="3"/>
        <v>26082.86813</v>
      </c>
      <c r="G23" s="26">
        <f t="shared" si="4"/>
        <v>959996.8993</v>
      </c>
      <c r="H23" s="25">
        <f t="shared" si="8"/>
        <v>986079.7675</v>
      </c>
      <c r="I23" s="25">
        <f t="shared" si="5"/>
        <v>82173.31395</v>
      </c>
      <c r="J23" s="25"/>
      <c r="K23" s="27">
        <v>87345.2046564803</v>
      </c>
      <c r="L23" s="28">
        <f t="shared" si="6"/>
        <v>898734.5628</v>
      </c>
      <c r="M23" s="29">
        <f t="shared" si="7"/>
        <v>81703.14207</v>
      </c>
      <c r="N23" s="29"/>
    </row>
    <row r="24" ht="15.75" customHeight="1">
      <c r="A24" s="2">
        <f>+'List of Hospitals'!A24</f>
        <v>210018</v>
      </c>
      <c r="B24" s="22" t="str">
        <f>+'List of Hospitals'!B24</f>
        <v>MedStar Montgomery General Hospital</v>
      </c>
      <c r="C24" s="23">
        <v>2.18467221E8</v>
      </c>
      <c r="D24" s="24">
        <f>SUMIFS('RE-REGULATE FY22'!S:S,'RE-REGULATE FY22'!B:B,A24)/SUMIFS('RE-REGULATE FY22'!J:J,'RE-REGULATE FY22'!B:B,A24)</f>
        <v>0.8580603666</v>
      </c>
      <c r="E24" s="25">
        <f t="shared" si="2"/>
        <v>187458063.8</v>
      </c>
      <c r="F24" s="25">
        <f t="shared" si="3"/>
        <v>67728.69655</v>
      </c>
      <c r="G24" s="26">
        <f t="shared" si="4"/>
        <v>2492798.659</v>
      </c>
      <c r="H24" s="25">
        <f t="shared" si="8"/>
        <v>2560527.355</v>
      </c>
      <c r="I24" s="25">
        <f t="shared" si="5"/>
        <v>213377.2796</v>
      </c>
      <c r="J24" s="25"/>
      <c r="K24" s="27">
        <v>241194.31507058602</v>
      </c>
      <c r="L24" s="28">
        <f t="shared" si="6"/>
        <v>2319333.04</v>
      </c>
      <c r="M24" s="29">
        <f t="shared" si="7"/>
        <v>210848.4582</v>
      </c>
      <c r="N24" s="29"/>
    </row>
    <row r="25" ht="15.75" customHeight="1">
      <c r="A25" s="2">
        <f>+'List of Hospitals'!A25</f>
        <v>210019</v>
      </c>
      <c r="B25" s="22" t="str">
        <f>+'List of Hospitals'!B25</f>
        <v>Tidal Peninsula Regional Medical Center</v>
      </c>
      <c r="C25" s="23">
        <v>5.71454609E8</v>
      </c>
      <c r="D25" s="24">
        <f>(SUMIFS('RE-REGULATE FY22'!S:S,'RE-REGULATE FY22'!B:B,A25)+SUMIFS('RE-REGULATE FY22'!S:S,'RE-REGULATE FY22'!B:B,A43))/(SUMIFS('RE-REGULATE FY22'!J:J,'RE-REGULATE FY22'!B:B,A25)+SUMIFS('RE-REGULATE FY22'!J:J,'RE-REGULATE FY22'!B:B,A43))</f>
        <v>0.8514024479</v>
      </c>
      <c r="E25" s="25">
        <f t="shared" si="2"/>
        <v>486537853</v>
      </c>
      <c r="F25" s="25">
        <f t="shared" si="3"/>
        <v>175786.3809</v>
      </c>
      <c r="G25" s="26">
        <f t="shared" si="4"/>
        <v>6469931.905</v>
      </c>
      <c r="H25" s="25">
        <f t="shared" si="8"/>
        <v>6645718.286</v>
      </c>
      <c r="I25" s="25">
        <f t="shared" si="5"/>
        <v>553809.8571</v>
      </c>
      <c r="J25" s="25"/>
      <c r="K25" s="27">
        <v>663511.7250475156</v>
      </c>
      <c r="L25" s="28">
        <f t="shared" si="6"/>
        <v>5982206.561</v>
      </c>
      <c r="M25" s="29">
        <f t="shared" si="7"/>
        <v>543836.9601</v>
      </c>
      <c r="N25" s="29"/>
    </row>
    <row r="26" ht="14.25" customHeight="1">
      <c r="A26" s="2">
        <f>+'List of Hospitals'!A26</f>
        <v>210022</v>
      </c>
      <c r="B26" s="22" t="str">
        <f>+'List of Hospitals'!B26</f>
        <v>JH Suburban Hospital Association,Inc</v>
      </c>
      <c r="C26" s="23">
        <v>4.24014316E8</v>
      </c>
      <c r="D26" s="24">
        <f>SUMIFS('RE-REGULATE FY22'!S:S,'RE-REGULATE FY22'!B:B,A26)/SUMIFS('RE-REGULATE FY22'!J:J,'RE-REGULATE FY22'!B:B,A26)</f>
        <v>0.8586694475</v>
      </c>
      <c r="E26" s="25">
        <f t="shared" si="2"/>
        <v>364088138.4</v>
      </c>
      <c r="F26" s="25">
        <f t="shared" si="3"/>
        <v>131545.235</v>
      </c>
      <c r="G26" s="26">
        <f t="shared" si="4"/>
        <v>4841607.798</v>
      </c>
      <c r="H26" s="25">
        <f t="shared" si="8"/>
        <v>4973153.033</v>
      </c>
      <c r="I26" s="25">
        <f t="shared" si="5"/>
        <v>414429.4194</v>
      </c>
      <c r="J26" s="25"/>
      <c r="K26" s="27">
        <v>485761.3634100868</v>
      </c>
      <c r="L26" s="28">
        <f t="shared" si="6"/>
        <v>4487391.67</v>
      </c>
      <c r="M26" s="29">
        <f t="shared" si="7"/>
        <v>407944.6972</v>
      </c>
      <c r="N26" s="29"/>
    </row>
    <row r="27" ht="15.75" customHeight="1">
      <c r="A27" s="2">
        <f>+'List of Hospitals'!A27</f>
        <v>210023</v>
      </c>
      <c r="B27" s="22" t="str">
        <f>+'List of Hospitals'!B27</f>
        <v>Luminus Anne Arundel Medical Center</v>
      </c>
      <c r="C27" s="23">
        <v>7.76176756E8</v>
      </c>
      <c r="D27" s="24">
        <f>SUMIFS('RE-REGULATE FY22'!S:S,'RE-REGULATE FY22'!B:B,A27)/SUMIFS('RE-REGULATE FY22'!J:J,'RE-REGULATE FY22'!B:B,A27)</f>
        <v>0.870431313</v>
      </c>
      <c r="E27" s="25">
        <f t="shared" si="2"/>
        <v>675608552.8</v>
      </c>
      <c r="F27" s="25">
        <f t="shared" si="3"/>
        <v>244097.7238</v>
      </c>
      <c r="G27" s="26">
        <f t="shared" si="4"/>
        <v>8984175.238</v>
      </c>
      <c r="H27" s="25">
        <f t="shared" si="8"/>
        <v>9228272.962</v>
      </c>
      <c r="I27" s="25">
        <f t="shared" si="5"/>
        <v>769022.7468</v>
      </c>
      <c r="J27" s="25"/>
      <c r="K27" s="27">
        <v>956252.099665274</v>
      </c>
      <c r="L27" s="28">
        <f t="shared" si="6"/>
        <v>8272020.862</v>
      </c>
      <c r="M27" s="29">
        <f t="shared" si="7"/>
        <v>752001.8965</v>
      </c>
      <c r="N27" s="29"/>
    </row>
    <row r="28" ht="15.75" customHeight="1">
      <c r="A28" s="2">
        <f>+'List of Hospitals'!A28</f>
        <v>210024</v>
      </c>
      <c r="B28" s="22" t="str">
        <f>+'List of Hospitals'!B28</f>
        <v>MedStar Union Memorial Hospital</v>
      </c>
      <c r="C28" s="23">
        <v>5.08962147E8</v>
      </c>
      <c r="D28" s="24">
        <f>SUMIFS('RE-REGULATE FY22'!S:S,'RE-REGULATE FY22'!B:B,A28)/SUMIFS('RE-REGULATE FY22'!J:J,'RE-REGULATE FY22'!B:B,A28)</f>
        <v>0.8873307029</v>
      </c>
      <c r="E28" s="25">
        <f t="shared" si="2"/>
        <v>451617739.6</v>
      </c>
      <c r="F28" s="25">
        <f t="shared" si="3"/>
        <v>163169.7257</v>
      </c>
      <c r="G28" s="26">
        <f t="shared" si="4"/>
        <v>6005567.716</v>
      </c>
      <c r="H28" s="25">
        <f t="shared" si="8"/>
        <v>6168737.441</v>
      </c>
      <c r="I28" s="25">
        <f t="shared" si="5"/>
        <v>514061.4534</v>
      </c>
      <c r="J28" s="25"/>
      <c r="K28" s="27">
        <v>564369.6780786244</v>
      </c>
      <c r="L28" s="28">
        <f t="shared" si="6"/>
        <v>5604367.763</v>
      </c>
      <c r="M28" s="29">
        <f t="shared" si="7"/>
        <v>509487.9785</v>
      </c>
      <c r="N28" s="29"/>
    </row>
    <row r="29" ht="15.75" customHeight="1">
      <c r="A29" s="2">
        <f>+'List of Hospitals'!A29</f>
        <v>210027</v>
      </c>
      <c r="B29" s="22" t="str">
        <f>+'List of Hospitals'!B29</f>
        <v>UPMI Western Maryland</v>
      </c>
      <c r="C29" s="23">
        <v>3.92040266E8</v>
      </c>
      <c r="D29" s="24">
        <f>SUMIFS('RE-REGULATE FY22'!S:S,'RE-REGULATE FY22'!B:B,A29)/SUMIFS('RE-REGULATE FY22'!J:J,'RE-REGULATE FY22'!B:B,A29)</f>
        <v>0.8364218981</v>
      </c>
      <c r="E29" s="25">
        <f t="shared" si="2"/>
        <v>327911063.4</v>
      </c>
      <c r="F29" s="25">
        <f t="shared" si="3"/>
        <v>118474.4388</v>
      </c>
      <c r="G29" s="26">
        <f t="shared" si="4"/>
        <v>4360528.658</v>
      </c>
      <c r="H29" s="25">
        <f t="shared" si="8"/>
        <v>4479003.097</v>
      </c>
      <c r="I29" s="25">
        <f t="shared" si="5"/>
        <v>373250.2581</v>
      </c>
      <c r="J29" s="25"/>
      <c r="K29" s="27">
        <v>452331.0689775972</v>
      </c>
      <c r="L29" s="28">
        <f t="shared" si="6"/>
        <v>4026672.028</v>
      </c>
      <c r="M29" s="29">
        <f t="shared" si="7"/>
        <v>366061.0934</v>
      </c>
      <c r="N29" s="29"/>
    </row>
    <row r="30" ht="15.75" customHeight="1">
      <c r="A30" s="2">
        <f>+'List of Hospitals'!A30</f>
        <v>210028</v>
      </c>
      <c r="B30" s="22" t="str">
        <f>+'List of Hospitals'!B30</f>
        <v>MedStar St. Marys Hospital</v>
      </c>
      <c r="C30" s="23">
        <v>2.30681222E8</v>
      </c>
      <c r="D30" s="24">
        <f>SUMIFS('RE-REGULATE FY22'!S:S,'RE-REGULATE FY22'!B:B,A30)/SUMIFS('RE-REGULATE FY22'!J:J,'RE-REGULATE FY22'!B:B,A30)</f>
        <v>0.8757074684</v>
      </c>
      <c r="E30" s="25">
        <f t="shared" si="2"/>
        <v>202009268.9</v>
      </c>
      <c r="F30" s="25">
        <f t="shared" si="3"/>
        <v>72986.0546</v>
      </c>
      <c r="G30" s="26">
        <f t="shared" si="4"/>
        <v>2686299.136</v>
      </c>
      <c r="H30" s="25">
        <f t="shared" si="8"/>
        <v>2759285.191</v>
      </c>
      <c r="I30" s="25">
        <f t="shared" si="5"/>
        <v>229940.4326</v>
      </c>
      <c r="J30" s="25"/>
      <c r="K30" s="27">
        <v>258228.0647953131</v>
      </c>
      <c r="L30" s="28">
        <f t="shared" si="6"/>
        <v>2501057.126</v>
      </c>
      <c r="M30" s="29">
        <f t="shared" si="7"/>
        <v>227368.8296</v>
      </c>
      <c r="N30" s="29"/>
    </row>
    <row r="31" ht="15.75" customHeight="1">
      <c r="A31" s="2">
        <f>+'List of Hospitals'!A31</f>
        <v>210029</v>
      </c>
      <c r="B31" s="22" t="str">
        <f>+'List of Hospitals'!B31</f>
        <v>Johns Hopkins Bayview</v>
      </c>
      <c r="C31" s="23">
        <v>8.27348296E8</v>
      </c>
      <c r="D31" s="24">
        <f>SUMIFS('RE-REGULATE FY22'!S:S,'RE-REGULATE FY22'!B:B,A31)/SUMIFS('RE-REGULATE FY22'!J:J,'RE-REGULATE FY22'!B:B,A31)</f>
        <v>0.8355611324</v>
      </c>
      <c r="E31" s="25">
        <f t="shared" si="2"/>
        <v>691300079.1</v>
      </c>
      <c r="F31" s="25">
        <f t="shared" si="3"/>
        <v>249767.0804</v>
      </c>
      <c r="G31" s="26">
        <f t="shared" si="4"/>
        <v>9192839.591</v>
      </c>
      <c r="H31" s="25">
        <f t="shared" si="8"/>
        <v>9442606.671</v>
      </c>
      <c r="I31" s="25">
        <f t="shared" si="5"/>
        <v>786883.8893</v>
      </c>
      <c r="J31" s="25"/>
      <c r="K31" s="27">
        <v>970254.7536087683</v>
      </c>
      <c r="L31" s="28">
        <f t="shared" si="6"/>
        <v>8472351.918</v>
      </c>
      <c r="M31" s="29">
        <f t="shared" si="7"/>
        <v>770213.8107</v>
      </c>
      <c r="N31" s="29"/>
    </row>
    <row r="32" ht="15.75" customHeight="1">
      <c r="A32" s="2">
        <f>+'List of Hospitals'!A32</f>
        <v>210030</v>
      </c>
      <c r="B32" s="22" t="str">
        <f>+'List of Hospitals'!B32</f>
        <v>UM Chestertown</v>
      </c>
      <c r="C32" s="23">
        <v>6.451966E7</v>
      </c>
      <c r="D32" s="24">
        <f>SUMIFS('RE-REGULATE FY22'!S:S,'RE-REGULATE FY22'!B:B,A32)/SUMIFS('RE-REGULATE FY22'!J:J,'RE-REGULATE FY22'!B:B,A32)</f>
        <v>0.8750241749</v>
      </c>
      <c r="E32" s="25">
        <f t="shared" si="2"/>
        <v>56456262.26</v>
      </c>
      <c r="F32" s="25">
        <f t="shared" si="3"/>
        <v>20397.6771</v>
      </c>
      <c r="G32" s="26">
        <f t="shared" si="4"/>
        <v>750749.7518</v>
      </c>
      <c r="H32" s="25">
        <f t="shared" si="8"/>
        <v>771147.4289</v>
      </c>
      <c r="I32" s="25">
        <f t="shared" si="5"/>
        <v>64262.28574</v>
      </c>
      <c r="J32" s="25"/>
      <c r="K32" s="27">
        <v>80561.23136537986</v>
      </c>
      <c r="L32" s="28">
        <f t="shared" si="6"/>
        <v>690586.1976</v>
      </c>
      <c r="M32" s="29">
        <f t="shared" si="7"/>
        <v>62780.56342</v>
      </c>
      <c r="N32" s="29"/>
    </row>
    <row r="33" ht="15.75" customHeight="1">
      <c r="A33" s="2">
        <f>+'List of Hospitals'!A33</f>
        <v>210032</v>
      </c>
      <c r="B33" s="22" t="str">
        <f>+'List of Hospitals'!B33</f>
        <v>ChristianaCare Union Hospital</v>
      </c>
      <c r="C33" s="23">
        <v>2.22308221E8</v>
      </c>
      <c r="D33" s="24">
        <f>SUMIFS('RE-REGULATE FY22'!S:S,'RE-REGULATE FY22'!B:B,A33)/SUMIFS('RE-REGULATE FY22'!J:J,'RE-REGULATE FY22'!B:B,A33)</f>
        <v>0.8483951284</v>
      </c>
      <c r="E33" s="25">
        <f t="shared" si="2"/>
        <v>188605211.7</v>
      </c>
      <c r="F33" s="25">
        <f t="shared" si="3"/>
        <v>68143.1617</v>
      </c>
      <c r="G33" s="26">
        <f t="shared" si="4"/>
        <v>2508053.318</v>
      </c>
      <c r="H33" s="25">
        <f t="shared" si="8"/>
        <v>2576196.48</v>
      </c>
      <c r="I33" s="25">
        <f t="shared" si="5"/>
        <v>214683.04</v>
      </c>
      <c r="J33" s="25"/>
      <c r="K33" s="27">
        <v>231191.12936202408</v>
      </c>
      <c r="L33" s="28">
        <f t="shared" si="6"/>
        <v>2345005.35</v>
      </c>
      <c r="M33" s="29">
        <f t="shared" si="7"/>
        <v>213182.3046</v>
      </c>
      <c r="N33" s="29"/>
    </row>
    <row r="34" ht="15.75" customHeight="1">
      <c r="A34" s="2">
        <f>+'List of Hospitals'!A34</f>
        <v>210033</v>
      </c>
      <c r="B34" s="22" t="str">
        <f>+'List of Hospitals'!B34</f>
        <v>LifeBridge Carroll County General Hospital</v>
      </c>
      <c r="C34" s="23">
        <v>2.89987118E8</v>
      </c>
      <c r="D34" s="24">
        <f>SUMIFS('RE-REGULATE FY22'!S:S,'RE-REGULATE FY22'!B:B,A34)/SUMIFS('RE-REGULATE FY22'!J:J,'RE-REGULATE FY22'!B:B,A34)</f>
        <v>0.8625545726</v>
      </c>
      <c r="E34" s="25">
        <f t="shared" si="2"/>
        <v>250129714.6</v>
      </c>
      <c r="F34" s="25">
        <f t="shared" si="3"/>
        <v>90371.99681</v>
      </c>
      <c r="G34" s="26">
        <f t="shared" si="4"/>
        <v>3326200.03</v>
      </c>
      <c r="H34" s="25">
        <f t="shared" si="8"/>
        <v>3416572.026</v>
      </c>
      <c r="I34" s="25">
        <f t="shared" si="5"/>
        <v>284714.3355</v>
      </c>
      <c r="J34" s="25"/>
      <c r="K34" s="27">
        <v>327606.16510899214</v>
      </c>
      <c r="L34" s="28">
        <f t="shared" si="6"/>
        <v>3088965.861</v>
      </c>
      <c r="M34" s="29">
        <f t="shared" si="7"/>
        <v>280815.0783</v>
      </c>
      <c r="N34" s="29"/>
    </row>
    <row r="35" ht="15.75" customHeight="1">
      <c r="A35" s="2">
        <f>+'List of Hospitals'!A35</f>
        <v>210034</v>
      </c>
      <c r="B35" s="22" t="str">
        <f>+'List of Hospitals'!B35</f>
        <v>MedStar Harbor Hospital</v>
      </c>
      <c r="C35" s="23">
        <v>2.23268355E8</v>
      </c>
      <c r="D35" s="24">
        <f>SUMIFS('RE-REGULATE FY22'!S:S,'RE-REGULATE FY22'!B:B,A35)/SUMIFS('RE-REGULATE FY22'!J:J,'RE-REGULATE FY22'!B:B,A35)</f>
        <v>0.8494754416</v>
      </c>
      <c r="E35" s="25">
        <f t="shared" si="2"/>
        <v>189660984.5</v>
      </c>
      <c r="F35" s="25">
        <f t="shared" si="3"/>
        <v>68524.61295</v>
      </c>
      <c r="G35" s="26">
        <f t="shared" si="4"/>
        <v>2522092.879</v>
      </c>
      <c r="H35" s="25">
        <f t="shared" si="8"/>
        <v>2590617.492</v>
      </c>
      <c r="I35" s="25">
        <f t="shared" si="5"/>
        <v>215884.791</v>
      </c>
      <c r="J35" s="25"/>
      <c r="K35" s="27">
        <v>244223.70757221346</v>
      </c>
      <c r="L35" s="28">
        <f t="shared" si="6"/>
        <v>2346393.784</v>
      </c>
      <c r="M35" s="29">
        <f t="shared" si="7"/>
        <v>213308.5258</v>
      </c>
      <c r="N35" s="29"/>
    </row>
    <row r="36" ht="15.75" customHeight="1">
      <c r="A36" s="2">
        <f>+'List of Hospitals'!A36</f>
        <v>210035</v>
      </c>
      <c r="B36" s="22" t="str">
        <f>+'List of Hospitals'!B36</f>
        <v>UM Charles Regional</v>
      </c>
      <c r="C36" s="23">
        <v>1.8899786E8</v>
      </c>
      <c r="D36" s="24">
        <f>SUMIFS('RE-REGULATE FY22'!S:S,'RE-REGULATE FY22'!B:B,A36)/SUMIFS('RE-REGULATE FY22'!J:J,'RE-REGULATE FY22'!B:B,A36)</f>
        <v>0.8463420424</v>
      </c>
      <c r="E36" s="25">
        <f t="shared" si="2"/>
        <v>159956834.8</v>
      </c>
      <c r="F36" s="25">
        <f t="shared" si="3"/>
        <v>57792.48815</v>
      </c>
      <c r="G36" s="26">
        <f t="shared" si="4"/>
        <v>2127090.056</v>
      </c>
      <c r="H36" s="25">
        <f t="shared" si="8"/>
        <v>2184882.545</v>
      </c>
      <c r="I36" s="25">
        <f t="shared" si="5"/>
        <v>182073.5454</v>
      </c>
      <c r="J36" s="25"/>
      <c r="K36" s="27">
        <v>220491.49774113763</v>
      </c>
      <c r="L36" s="28">
        <f t="shared" si="6"/>
        <v>1964391.047</v>
      </c>
      <c r="M36" s="29">
        <f t="shared" si="7"/>
        <v>178581.0043</v>
      </c>
      <c r="N36" s="29"/>
    </row>
    <row r="37" ht="15.75" customHeight="1">
      <c r="A37" s="2">
        <f>+'List of Hospitals'!A37</f>
        <v>210037</v>
      </c>
      <c r="B37" s="22" t="str">
        <f>+'List of Hospitals'!B37</f>
        <v>UM Memorial Hospital at Easton</v>
      </c>
      <c r="C37" s="23">
        <v>2.90293363E8</v>
      </c>
      <c r="D37" s="24">
        <f>SUMIFS('RE-REGULATE FY22'!S:S,'RE-REGULATE FY22'!B:B,A37)/SUMIFS('RE-REGULATE FY22'!J:J,'RE-REGULATE FY22'!B:B,A37)</f>
        <v>0.8678391801</v>
      </c>
      <c r="E37" s="25">
        <f t="shared" si="2"/>
        <v>251927954.1</v>
      </c>
      <c r="F37" s="25">
        <f t="shared" si="3"/>
        <v>91021.70169</v>
      </c>
      <c r="G37" s="26">
        <f t="shared" si="4"/>
        <v>3350112.839</v>
      </c>
      <c r="H37" s="25">
        <f t="shared" si="8"/>
        <v>3441134.541</v>
      </c>
      <c r="I37" s="25">
        <f t="shared" si="5"/>
        <v>286761.2117</v>
      </c>
      <c r="J37" s="25"/>
      <c r="K37" s="27">
        <v>321100.13877964125</v>
      </c>
      <c r="L37" s="28">
        <f t="shared" si="6"/>
        <v>3120034.402</v>
      </c>
      <c r="M37" s="29">
        <f t="shared" si="7"/>
        <v>283639.4911</v>
      </c>
      <c r="N37" s="29"/>
    </row>
    <row r="38" ht="15.75" customHeight="1">
      <c r="A38" s="2">
        <f>+'List of Hospitals'!A38</f>
        <v>210038</v>
      </c>
      <c r="B38" s="22" t="str">
        <f>+'List of Hospitals'!B38</f>
        <v>UM Midtown Campus</v>
      </c>
      <c r="C38" s="23">
        <v>2.78701067E8</v>
      </c>
      <c r="D38" s="24">
        <f>SUMIFS('RE-REGULATE FY22'!S:S,'RE-REGULATE FY22'!B:B,A38)/SUMIFS('RE-REGULATE FY22'!J:J,'RE-REGULATE FY22'!B:B,A38)</f>
        <v>0.8216677449</v>
      </c>
      <c r="E38" s="25">
        <f t="shared" si="2"/>
        <v>228999677.2</v>
      </c>
      <c r="F38" s="25">
        <f t="shared" si="3"/>
        <v>82737.70324</v>
      </c>
      <c r="G38" s="26">
        <f t="shared" si="4"/>
        <v>3045214.897</v>
      </c>
      <c r="H38" s="25">
        <f t="shared" si="8"/>
        <v>3127952.6</v>
      </c>
      <c r="I38" s="25">
        <f t="shared" si="5"/>
        <v>260662.7167</v>
      </c>
      <c r="J38" s="25"/>
      <c r="K38" s="27">
        <v>314263.7618149227</v>
      </c>
      <c r="L38" s="28">
        <f t="shared" si="6"/>
        <v>2813688.838</v>
      </c>
      <c r="M38" s="29">
        <f t="shared" si="7"/>
        <v>255789.8944</v>
      </c>
      <c r="N38" s="29"/>
    </row>
    <row r="39" ht="15.75" customHeight="1">
      <c r="A39" s="2">
        <f>+'List of Hospitals'!A39</f>
        <v>210039</v>
      </c>
      <c r="B39" s="22" t="str">
        <f>+'List of Hospitals'!B39</f>
        <v>Calvert Memorial Hospital</v>
      </c>
      <c r="C39" s="23">
        <v>1.85267007E8</v>
      </c>
      <c r="D39" s="24">
        <f>SUMIFS('RE-REGULATE FY22'!S:S,'RE-REGULATE FY22'!B:B,A39)/SUMIFS('RE-REGULATE FY22'!J:J,'RE-REGULATE FY22'!B:B,A39)</f>
        <v>0.8559955053</v>
      </c>
      <c r="E39" s="25">
        <f t="shared" si="2"/>
        <v>158587725.3</v>
      </c>
      <c r="F39" s="25">
        <f t="shared" si="3"/>
        <v>57297.82814</v>
      </c>
      <c r="G39" s="26">
        <f t="shared" si="4"/>
        <v>2108883.774</v>
      </c>
      <c r="H39" s="25">
        <f t="shared" si="8"/>
        <v>2166181.602</v>
      </c>
      <c r="I39" s="25">
        <f t="shared" si="5"/>
        <v>180515.1335</v>
      </c>
      <c r="J39" s="25"/>
      <c r="K39" s="27">
        <v>215310.67658938703</v>
      </c>
      <c r="L39" s="28">
        <f t="shared" si="6"/>
        <v>1950870.925</v>
      </c>
      <c r="M39" s="29">
        <f t="shared" si="7"/>
        <v>177351.9023</v>
      </c>
      <c r="N39" s="29"/>
    </row>
    <row r="40" ht="15.75" customHeight="1">
      <c r="A40" s="2">
        <f>+'List of Hospitals'!A40</f>
        <v>210040</v>
      </c>
      <c r="B40" s="22" t="str">
        <f>+'List of Hospitals'!B40</f>
        <v>LifeBridge Northwest Hospital Center, Inc.</v>
      </c>
      <c r="C40" s="23">
        <v>3.18082329E8</v>
      </c>
      <c r="D40" s="24">
        <f>SUMIFS('RE-REGULATE FY22'!S:S,'RE-REGULATE FY22'!B:B,A40)/SUMIFS('RE-REGULATE FY22'!J:J,'RE-REGULATE FY22'!B:B,A40)</f>
        <v>0.8628579719</v>
      </c>
      <c r="E40" s="25">
        <f t="shared" si="2"/>
        <v>274459873.3</v>
      </c>
      <c r="F40" s="25">
        <f t="shared" si="3"/>
        <v>99162.49588</v>
      </c>
      <c r="G40" s="26">
        <f t="shared" si="4"/>
        <v>3649740.056</v>
      </c>
      <c r="H40" s="25">
        <f t="shared" si="8"/>
        <v>3748902.552</v>
      </c>
      <c r="I40" s="25">
        <f t="shared" si="5"/>
        <v>312408.546</v>
      </c>
      <c r="J40" s="25"/>
      <c r="K40" s="27">
        <v>369664.7668990486</v>
      </c>
      <c r="L40" s="28">
        <f t="shared" si="6"/>
        <v>3379237.785</v>
      </c>
      <c r="M40" s="29">
        <f t="shared" si="7"/>
        <v>307203.435</v>
      </c>
      <c r="N40" s="29"/>
    </row>
    <row r="41" ht="14.25" customHeight="1">
      <c r="A41" s="2">
        <f>+'List of Hospitals'!A41</f>
        <v>210043</v>
      </c>
      <c r="B41" s="22" t="str">
        <f>+'List of Hospitals'!B41</f>
        <v>UM Baltimore Washington Medical Center</v>
      </c>
      <c r="C41" s="23">
        <v>5.31406842E8</v>
      </c>
      <c r="D41" s="24">
        <f>SUMIFS('RE-REGULATE FY22'!S:S,'RE-REGULATE FY22'!B:B,A41)/SUMIFS('RE-REGULATE FY22'!J:J,'RE-REGULATE FY22'!B:B,A41)</f>
        <v>0.8622312185</v>
      </c>
      <c r="E41" s="25">
        <f t="shared" si="2"/>
        <v>458195568.9</v>
      </c>
      <c r="F41" s="25">
        <f t="shared" si="3"/>
        <v>165546.2989</v>
      </c>
      <c r="G41" s="26">
        <f t="shared" si="4"/>
        <v>6093039.034</v>
      </c>
      <c r="H41" s="25">
        <f t="shared" si="8"/>
        <v>6258585.333</v>
      </c>
      <c r="I41" s="25">
        <f t="shared" si="5"/>
        <v>521548.7777</v>
      </c>
      <c r="J41" s="25"/>
      <c r="K41" s="27">
        <v>648634.8473886052</v>
      </c>
      <c r="L41" s="28">
        <f t="shared" si="6"/>
        <v>5609950.485</v>
      </c>
      <c r="M41" s="29">
        <f t="shared" si="7"/>
        <v>509995.4987</v>
      </c>
      <c r="N41" s="29"/>
    </row>
    <row r="42" ht="15.0" customHeight="1">
      <c r="A42" s="2">
        <f>+'List of Hospitals'!A42</f>
        <v>210044</v>
      </c>
      <c r="B42" s="22" t="str">
        <f>+'List of Hospitals'!B42</f>
        <v>Greater Baltimore Medical Center</v>
      </c>
      <c r="C42" s="23">
        <v>5.14599781E8</v>
      </c>
      <c r="D42" s="24">
        <f>SUMIFS('RE-REGULATE FY22'!S:S,'RE-REGULATE FY22'!B:B,A42)/SUMIFS('RE-REGULATE FY22'!J:J,'RE-REGULATE FY22'!B:B,A42)</f>
        <v>0.8649642992</v>
      </c>
      <c r="E42" s="25">
        <f t="shared" si="2"/>
        <v>445110439</v>
      </c>
      <c r="F42" s="25">
        <f t="shared" si="3"/>
        <v>160818.6346</v>
      </c>
      <c r="G42" s="26">
        <f t="shared" si="4"/>
        <v>5919034.279</v>
      </c>
      <c r="H42" s="25">
        <f t="shared" si="8"/>
        <v>6079852.914</v>
      </c>
      <c r="I42" s="25">
        <f t="shared" si="5"/>
        <v>506654.4095</v>
      </c>
      <c r="J42" s="25"/>
      <c r="K42" s="27">
        <v>680104.8169987674</v>
      </c>
      <c r="L42" s="28">
        <f t="shared" si="6"/>
        <v>5399748.097</v>
      </c>
      <c r="M42" s="29">
        <f t="shared" si="7"/>
        <v>490886.1906</v>
      </c>
      <c r="N42" s="29"/>
    </row>
    <row r="43" ht="15.75" customHeight="1">
      <c r="A43" s="2">
        <f>+'List of Hospitals'!A43</f>
        <v>210045</v>
      </c>
      <c r="B43" s="22" t="str">
        <f>+'List of Hospitals'!B43</f>
        <v>Tidal McCready Foundation, Inc.</v>
      </c>
      <c r="C43" s="23">
        <v>0.0</v>
      </c>
      <c r="D43" s="24"/>
      <c r="E43" s="25">
        <f t="shared" si="2"/>
        <v>0</v>
      </c>
      <c r="F43" s="25">
        <f t="shared" si="3"/>
        <v>0</v>
      </c>
      <c r="G43" s="26">
        <f t="shared" si="4"/>
        <v>0</v>
      </c>
      <c r="H43" s="25">
        <f t="shared" si="8"/>
        <v>0</v>
      </c>
      <c r="I43" s="25">
        <f t="shared" si="5"/>
        <v>0</v>
      </c>
      <c r="J43" s="25"/>
      <c r="K43" s="27">
        <v>0.0</v>
      </c>
      <c r="L43" s="28">
        <f t="shared" si="6"/>
        <v>0</v>
      </c>
      <c r="M43" s="29">
        <f t="shared" si="7"/>
        <v>0</v>
      </c>
      <c r="N43" s="29"/>
    </row>
    <row r="44" ht="15.75" customHeight="1">
      <c r="A44" s="2">
        <f>+'List of Hospitals'!A44</f>
        <v>210048</v>
      </c>
      <c r="B44" s="22" t="str">
        <f>+'List of Hospitals'!B44</f>
        <v>JH Howard County General Hospital</v>
      </c>
      <c r="C44" s="23">
        <v>3.67976574E8</v>
      </c>
      <c r="D44" s="24">
        <f>SUMIFS('RE-REGULATE FY22'!S:S,'RE-REGULATE FY22'!B:B,A44)/SUMIFS('RE-REGULATE FY22'!J:J,'RE-REGULATE FY22'!B:B,A44)</f>
        <v>0.8690839228</v>
      </c>
      <c r="E44" s="25">
        <f t="shared" si="2"/>
        <v>319802524.4</v>
      </c>
      <c r="F44" s="25">
        <f t="shared" si="3"/>
        <v>115544.8195</v>
      </c>
      <c r="G44" s="26">
        <f t="shared" si="4"/>
        <v>4252702.114</v>
      </c>
      <c r="H44" s="25">
        <f t="shared" si="8"/>
        <v>4368246.933</v>
      </c>
      <c r="I44" s="25">
        <f t="shared" si="5"/>
        <v>364020.5778</v>
      </c>
      <c r="J44" s="25"/>
      <c r="K44" s="27">
        <v>415408.9964555386</v>
      </c>
      <c r="L44" s="28">
        <f t="shared" si="6"/>
        <v>3952837.937</v>
      </c>
      <c r="M44" s="29">
        <f t="shared" si="7"/>
        <v>359348.9034</v>
      </c>
      <c r="N44" s="29"/>
      <c r="P44" s="30" t="s">
        <v>29</v>
      </c>
    </row>
    <row r="45" ht="13.5" customHeight="1">
      <c r="A45" s="2">
        <f>+'List of Hospitals'!A45</f>
        <v>210049</v>
      </c>
      <c r="B45" s="22" t="str">
        <f>+'List of Hospitals'!B45</f>
        <v>UM Upper Chesapeake Medical Center</v>
      </c>
      <c r="C45" s="23">
        <v>3.81553293E8</v>
      </c>
      <c r="D45" s="24">
        <f>SUMIFS('RE-REGULATE FY22'!S:S,'RE-REGULATE FY22'!B:B,A45)/SUMIFS('RE-REGULATE FY22'!J:J,'RE-REGULATE FY22'!B:B,A45)</f>
        <v>0.8654175197</v>
      </c>
      <c r="E45" s="25">
        <f t="shared" si="2"/>
        <v>330202904.5</v>
      </c>
      <c r="F45" s="25">
        <f t="shared" si="3"/>
        <v>119302.4822</v>
      </c>
      <c r="G45" s="26">
        <f t="shared" si="4"/>
        <v>4391005.332</v>
      </c>
      <c r="H45" s="25">
        <f t="shared" si="8"/>
        <v>4510307.814</v>
      </c>
      <c r="I45" s="25">
        <f t="shared" si="5"/>
        <v>375858.9845</v>
      </c>
      <c r="J45" s="25"/>
      <c r="K45" s="27">
        <v>457451.64611798996</v>
      </c>
      <c r="L45" s="28">
        <f t="shared" si="6"/>
        <v>4052856.168</v>
      </c>
      <c r="M45" s="29">
        <f t="shared" si="7"/>
        <v>368441.4698</v>
      </c>
      <c r="N45" s="29"/>
    </row>
    <row r="46" ht="14.25" customHeight="1">
      <c r="A46" s="2">
        <f>+'List of Hospitals'!A46</f>
        <v>210051</v>
      </c>
      <c r="B46" s="22" t="str">
        <f>+'List of Hospitals'!B46</f>
        <v>Luminus Doctors Community Hospital</v>
      </c>
      <c r="C46" s="23">
        <v>3.09404713E8</v>
      </c>
      <c r="D46" s="24">
        <f>SUMIFS('RE-REGULATE FY22'!S:S,'RE-REGULATE FY22'!B:B,A46)/SUMIFS('RE-REGULATE FY22'!J:J,'RE-REGULATE FY22'!B:B,A46)</f>
        <v>0.8369432632</v>
      </c>
      <c r="E46" s="25">
        <f t="shared" si="2"/>
        <v>258954190.2</v>
      </c>
      <c r="F46" s="25">
        <f t="shared" si="3"/>
        <v>93560.28444</v>
      </c>
      <c r="G46" s="26">
        <f t="shared" si="4"/>
        <v>3443547.026</v>
      </c>
      <c r="H46" s="25">
        <f t="shared" si="8"/>
        <v>3537107.311</v>
      </c>
      <c r="I46" s="25">
        <f t="shared" si="5"/>
        <v>294758.9425</v>
      </c>
      <c r="J46" s="25"/>
      <c r="K46" s="27">
        <v>350143.9870583999</v>
      </c>
      <c r="L46" s="28">
        <f t="shared" si="6"/>
        <v>3186963.324</v>
      </c>
      <c r="M46" s="29">
        <f t="shared" si="7"/>
        <v>289723.9385</v>
      </c>
      <c r="N46" s="29"/>
    </row>
    <row r="47" ht="15.75" customHeight="1">
      <c r="A47" s="2">
        <f>+'List of Hospitals'!A47</f>
        <v>210055</v>
      </c>
      <c r="B47" s="22" t="str">
        <f>+'List of Hospitals'!B47</f>
        <v>UM Laurel Regional Hospital</v>
      </c>
      <c r="C47" s="23">
        <v>4.9488494E7</v>
      </c>
      <c r="D47" s="24">
        <f>SUMIFS('RE-REGULATE FY22'!S:S,'RE-REGULATE FY22'!B:B,A47)/SUMIFS('RE-REGULATE FY22'!J:J,'RE-REGULATE FY22'!B:B,A47)</f>
        <v>0.6761961032</v>
      </c>
      <c r="E47" s="25">
        <f t="shared" si="2"/>
        <v>33463926.8</v>
      </c>
      <c r="F47" s="25">
        <f t="shared" si="3"/>
        <v>12090.53427</v>
      </c>
      <c r="G47" s="26">
        <f t="shared" si="4"/>
        <v>444999.9652</v>
      </c>
      <c r="H47" s="25">
        <f t="shared" si="8"/>
        <v>457090.4994</v>
      </c>
      <c r="I47" s="25">
        <f t="shared" si="5"/>
        <v>38090.87495</v>
      </c>
      <c r="J47" s="25"/>
      <c r="K47" s="27">
        <v>49572.8232586545</v>
      </c>
      <c r="L47" s="28">
        <f t="shared" si="6"/>
        <v>407517.6762</v>
      </c>
      <c r="M47" s="29">
        <f t="shared" si="7"/>
        <v>37047.06147</v>
      </c>
      <c r="N47" s="29"/>
    </row>
    <row r="48" ht="15.75" customHeight="1">
      <c r="A48" s="2">
        <f>+'List of Hospitals'!A48</f>
        <v>210056</v>
      </c>
      <c r="B48" s="22" t="str">
        <f>+'List of Hospitals'!B48</f>
        <v>MedStar Good Samaritan Hospital</v>
      </c>
      <c r="C48" s="23">
        <v>3.18574382E8</v>
      </c>
      <c r="D48" s="24">
        <f>SUMIFS('RE-REGULATE FY22'!S:S,'RE-REGULATE FY22'!B:B,A48)/SUMIFS('RE-REGULATE FY22'!J:J,'RE-REGULATE FY22'!B:B,A48)</f>
        <v>0.8558577886</v>
      </c>
      <c r="E48" s="25">
        <f t="shared" si="2"/>
        <v>272654366.1</v>
      </c>
      <c r="F48" s="25">
        <f t="shared" si="3"/>
        <v>98510.16518</v>
      </c>
      <c r="G48" s="26">
        <f t="shared" si="4"/>
        <v>3625730.601</v>
      </c>
      <c r="H48" s="25">
        <f t="shared" si="8"/>
        <v>3724240.766</v>
      </c>
      <c r="I48" s="25">
        <f t="shared" si="5"/>
        <v>310353.3972</v>
      </c>
      <c r="J48" s="25"/>
      <c r="K48" s="27">
        <v>346955.571936866</v>
      </c>
      <c r="L48" s="28">
        <f t="shared" si="6"/>
        <v>3377285.194</v>
      </c>
      <c r="M48" s="29">
        <f t="shared" si="7"/>
        <v>307025.9267</v>
      </c>
      <c r="N48" s="29"/>
    </row>
    <row r="49" ht="15.75" customHeight="1">
      <c r="A49" s="2">
        <f>+'List of Hospitals'!A49</f>
        <v>210057</v>
      </c>
      <c r="B49" s="22" t="str">
        <f>+'List of Hospitals'!B49</f>
        <v>Shady Grove Adventist Hospital</v>
      </c>
      <c r="C49" s="23">
        <v>5.38232562E8</v>
      </c>
      <c r="D49" s="24">
        <f>SUMIFS('RE-REGULATE FY22'!S:S,'RE-REGULATE FY22'!B:B,A49)/SUMIFS('RE-REGULATE FY22'!J:J,'RE-REGULATE FY22'!B:B,A49)</f>
        <v>0.8516863514</v>
      </c>
      <c r="E49" s="25">
        <f t="shared" si="2"/>
        <v>458405326.9</v>
      </c>
      <c r="F49" s="25">
        <f t="shared" si="3"/>
        <v>165622.0846</v>
      </c>
      <c r="G49" s="26">
        <f t="shared" si="4"/>
        <v>6095828.376</v>
      </c>
      <c r="H49" s="25">
        <f t="shared" si="8"/>
        <v>6261450.46</v>
      </c>
      <c r="I49" s="25">
        <f t="shared" si="5"/>
        <v>521787.5383</v>
      </c>
      <c r="J49" s="25"/>
      <c r="K49" s="27">
        <v>626586.5729774275</v>
      </c>
      <c r="L49" s="28">
        <f t="shared" si="6"/>
        <v>5634863.887</v>
      </c>
      <c r="M49" s="29">
        <f t="shared" si="7"/>
        <v>512260.3534</v>
      </c>
      <c r="N49" s="29"/>
    </row>
    <row r="50" ht="15.75" customHeight="1">
      <c r="A50" s="2">
        <f>+'List of Hospitals'!A50</f>
        <v>210058</v>
      </c>
      <c r="B50" s="22" t="str">
        <f>+'List of Hospitals'!B50</f>
        <v>UM Rehab &amp; Orthopedic Institute</v>
      </c>
      <c r="C50" s="23">
        <v>1.47003947E8</v>
      </c>
      <c r="D50" s="24">
        <f>SUMIFS('RE-REGULATE FY22'!S:S,'RE-REGULATE FY22'!B:B,A50)/SUMIFS('RE-REGULATE FY22'!J:J,'RE-REGULATE FY22'!B:B,A50)</f>
        <v>0.8638769444</v>
      </c>
      <c r="E50" s="25">
        <f t="shared" si="2"/>
        <v>126993320.5</v>
      </c>
      <c r="F50" s="25">
        <f t="shared" si="3"/>
        <v>45882.75318</v>
      </c>
      <c r="G50" s="26">
        <f t="shared" si="4"/>
        <v>1688744.527</v>
      </c>
      <c r="H50" s="25">
        <f t="shared" si="8"/>
        <v>1734627.28</v>
      </c>
      <c r="I50" s="25">
        <f t="shared" si="5"/>
        <v>144552.2733</v>
      </c>
      <c r="J50" s="25"/>
      <c r="K50" s="27">
        <v>195523.9310405692</v>
      </c>
      <c r="L50" s="28">
        <f t="shared" si="6"/>
        <v>1539103.349</v>
      </c>
      <c r="M50" s="29">
        <f t="shared" si="7"/>
        <v>139918.4863</v>
      </c>
      <c r="N50" s="29"/>
    </row>
    <row r="51" ht="15.75" customHeight="1">
      <c r="A51" s="2">
        <f>+'List of Hospitals'!A51</f>
        <v>210060</v>
      </c>
      <c r="B51" s="22" t="str">
        <f>+'List of Hospitals'!B51</f>
        <v>Fort Washington Adventist Medical Center</v>
      </c>
      <c r="C51" s="23">
        <v>6.9918432E7</v>
      </c>
      <c r="D51" s="24">
        <f>SUMIFS('RE-REGULATE FY22'!S:S,'RE-REGULATE FY22'!B:B,A51)/SUMIFS('RE-REGULATE FY22'!J:J,'RE-REGULATE FY22'!B:B,A51)</f>
        <v>0.7644486472</v>
      </c>
      <c r="E51" s="25">
        <f t="shared" si="2"/>
        <v>53449050.75</v>
      </c>
      <c r="F51" s="25">
        <f t="shared" si="3"/>
        <v>19311.17001</v>
      </c>
      <c r="G51" s="26">
        <f t="shared" si="4"/>
        <v>710760.1528</v>
      </c>
      <c r="H51" s="25">
        <f t="shared" si="8"/>
        <v>730071.3229</v>
      </c>
      <c r="I51" s="25">
        <f t="shared" si="5"/>
        <v>60839.2769</v>
      </c>
      <c r="J51" s="25"/>
      <c r="K51" s="27">
        <v>74063.62308242699</v>
      </c>
      <c r="L51" s="28">
        <f t="shared" si="6"/>
        <v>656007.6998</v>
      </c>
      <c r="M51" s="29">
        <f t="shared" si="7"/>
        <v>59637.06362</v>
      </c>
      <c r="N51" s="29"/>
    </row>
    <row r="52" ht="15.75" customHeight="1">
      <c r="A52" s="2">
        <f>+'List of Hospitals'!A52</f>
        <v>210061</v>
      </c>
      <c r="B52" s="22" t="str">
        <f>+'List of Hospitals'!B52</f>
        <v>Atlantic General Hospital</v>
      </c>
      <c r="C52" s="23">
        <v>1.33702119E8</v>
      </c>
      <c r="D52" s="24">
        <f>SUMIFS('RE-REGULATE FY22'!S:S,'RE-REGULATE FY22'!B:B,A52)/SUMIFS('RE-REGULATE FY22'!J:J,'RE-REGULATE FY22'!B:B,A52)</f>
        <v>0.859650346</v>
      </c>
      <c r="E52" s="25">
        <f t="shared" si="2"/>
        <v>114937072.9</v>
      </c>
      <c r="F52" s="25">
        <f t="shared" si="3"/>
        <v>41526.82458</v>
      </c>
      <c r="G52" s="26">
        <f t="shared" si="4"/>
        <v>1528421.746</v>
      </c>
      <c r="H52" s="25">
        <f t="shared" si="8"/>
        <v>1569948.571</v>
      </c>
      <c r="I52" s="25">
        <f t="shared" si="5"/>
        <v>130829.0475</v>
      </c>
      <c r="J52" s="25"/>
      <c r="K52" s="27">
        <v>161354.6835334957</v>
      </c>
      <c r="L52" s="28">
        <f t="shared" si="6"/>
        <v>1408593.887</v>
      </c>
      <c r="M52" s="29">
        <f t="shared" si="7"/>
        <v>128053.9897</v>
      </c>
      <c r="N52" s="29"/>
    </row>
    <row r="53" ht="15.75" customHeight="1">
      <c r="A53" s="2">
        <f>+'List of Hospitals'!A53</f>
        <v>210062</v>
      </c>
      <c r="B53" s="22" t="str">
        <f>+'List of Hospitals'!B53</f>
        <v>MedStar Southern Maryland Hospital</v>
      </c>
      <c r="C53" s="23">
        <v>3.32596709E8</v>
      </c>
      <c r="D53" s="24">
        <f>SUMIFS('RE-REGULATE FY22'!S:S,'RE-REGULATE FY22'!B:B,A53)/SUMIFS('RE-REGULATE FY22'!J:J,'RE-REGULATE FY22'!B:B,A53)</f>
        <v>0.8518575287</v>
      </c>
      <c r="E53" s="25">
        <f t="shared" si="2"/>
        <v>283325010.6</v>
      </c>
      <c r="F53" s="25">
        <f t="shared" si="3"/>
        <v>102365.4746</v>
      </c>
      <c r="G53" s="26">
        <f t="shared" si="4"/>
        <v>3767627.768</v>
      </c>
      <c r="H53" s="25">
        <f t="shared" si="8"/>
        <v>3869993.243</v>
      </c>
      <c r="I53" s="25">
        <f t="shared" si="5"/>
        <v>322499.4369</v>
      </c>
      <c r="J53" s="25"/>
      <c r="K53" s="27">
        <v>368605.0426288875</v>
      </c>
      <c r="L53" s="28">
        <f t="shared" si="6"/>
        <v>3501388.2</v>
      </c>
      <c r="M53" s="29">
        <f t="shared" si="7"/>
        <v>318308.0182</v>
      </c>
      <c r="N53" s="29"/>
    </row>
    <row r="54" ht="15.75" customHeight="1">
      <c r="A54" s="2">
        <f>+'List of Hospitals'!A54</f>
        <v>210063</v>
      </c>
      <c r="B54" s="22" t="str">
        <f>+'List of Hospitals'!B54</f>
        <v>UM St. Josephs Medical Center</v>
      </c>
      <c r="C54" s="23">
        <v>4.79379053E8</v>
      </c>
      <c r="D54" s="24">
        <f>SUMIFS('RE-REGULATE FY22'!S:S,'RE-REGULATE FY22'!B:B,A54)/SUMIFS('RE-REGULATE FY22'!J:J,'RE-REGULATE FY22'!B:B,A54)</f>
        <v>0.8615227941</v>
      </c>
      <c r="E54" s="25">
        <f t="shared" si="2"/>
        <v>412995981.2</v>
      </c>
      <c r="F54" s="25">
        <f t="shared" si="3"/>
        <v>149215.6642</v>
      </c>
      <c r="G54" s="26">
        <f t="shared" si="4"/>
        <v>5491979.419</v>
      </c>
      <c r="H54" s="25">
        <f t="shared" si="8"/>
        <v>5641195.083</v>
      </c>
      <c r="I54" s="25">
        <f t="shared" si="5"/>
        <v>470099.5903</v>
      </c>
      <c r="J54" s="25"/>
      <c r="K54" s="27">
        <v>573890.4679670718</v>
      </c>
      <c r="L54" s="28">
        <f t="shared" si="6"/>
        <v>5067304.615</v>
      </c>
      <c r="M54" s="29">
        <f t="shared" si="7"/>
        <v>460664.0559</v>
      </c>
      <c r="N54" s="29"/>
    </row>
    <row r="55" ht="15.75" customHeight="1">
      <c r="A55" s="2">
        <f>+'List of Hospitals'!A55</f>
        <v>210064</v>
      </c>
      <c r="B55" s="22" t="str">
        <f>+'List of Hospitals'!B55</f>
        <v>Levindale</v>
      </c>
      <c r="C55" s="23">
        <v>7.7865468E7</v>
      </c>
      <c r="D55" s="24">
        <f>SUMIFS('RE-REGULATE FY22'!S:S,'RE-REGULATE FY22'!B:B,A55)/SUMIFS('RE-REGULATE FY22'!J:J,'RE-REGULATE FY22'!B:B,A55)</f>
        <v>0.847320792</v>
      </c>
      <c r="E55" s="25">
        <f t="shared" si="2"/>
        <v>65977030.02</v>
      </c>
      <c r="F55" s="25">
        <f t="shared" si="3"/>
        <v>23837.53548</v>
      </c>
      <c r="G55" s="26">
        <f t="shared" si="4"/>
        <v>877355.9731</v>
      </c>
      <c r="H55" s="25">
        <f t="shared" si="8"/>
        <v>901193.5086</v>
      </c>
      <c r="I55" s="25">
        <f t="shared" si="5"/>
        <v>75099.45905</v>
      </c>
      <c r="J55" s="25"/>
      <c r="K55" s="27">
        <v>85937.12106221913</v>
      </c>
      <c r="L55" s="28">
        <f t="shared" si="6"/>
        <v>815256.3876</v>
      </c>
      <c r="M55" s="29">
        <f t="shared" si="7"/>
        <v>74114.21705</v>
      </c>
      <c r="N55" s="29"/>
    </row>
    <row r="56" ht="15.75" customHeight="1">
      <c r="A56" s="2">
        <f>+'List of Hospitals'!A56</f>
        <v>210065</v>
      </c>
      <c r="B56" s="22" t="str">
        <f>+'List of Hospitals'!B56</f>
        <v>Holy Cross Germantown Hospital</v>
      </c>
      <c r="C56" s="23">
        <v>2.76194086E8</v>
      </c>
      <c r="D56" s="24">
        <f>SUMIFS('RE-REGULATE FY22'!S:S,'RE-REGULATE FY22'!B:B,A56)/SUMIFS('RE-REGULATE FY22'!J:J,'RE-REGULATE FY22'!B:B,A56)</f>
        <v>0.8763152951</v>
      </c>
      <c r="E56" s="25">
        <f t="shared" si="2"/>
        <v>242033102</v>
      </c>
      <c r="F56" s="25">
        <f t="shared" si="3"/>
        <v>87446.68642</v>
      </c>
      <c r="G56" s="26">
        <f t="shared" si="4"/>
        <v>3218532.081</v>
      </c>
      <c r="H56" s="25">
        <f t="shared" si="8"/>
        <v>3305978.767</v>
      </c>
      <c r="I56" s="25">
        <f t="shared" si="5"/>
        <v>275498.2306</v>
      </c>
      <c r="J56" s="25"/>
      <c r="K56" s="27">
        <v>176102.80792370657</v>
      </c>
      <c r="L56" s="28">
        <f t="shared" si="6"/>
        <v>3129875.959</v>
      </c>
      <c r="M56" s="29">
        <f t="shared" si="7"/>
        <v>284534.1781</v>
      </c>
      <c r="N56" s="29"/>
    </row>
    <row r="57" ht="15.75" customHeight="1">
      <c r="A57" s="2">
        <f>+'List of Hospitals'!A57</f>
        <v>218992</v>
      </c>
      <c r="B57" s="22" t="str">
        <f>+'List of Hospitals'!B57</f>
        <v>UM Shock Trauma Center</v>
      </c>
      <c r="C57" s="23">
        <v>1.48552551E8</v>
      </c>
      <c r="D57" s="24">
        <f>SUMIFS('RE-REGULATE FY22'!S:S,'RE-REGULATE FY22'!B:B,A57)/SUMIFS('RE-REGULATE FY22'!J:J,'RE-REGULATE FY22'!B:B,A57)</f>
        <v>0.8468507747</v>
      </c>
      <c r="E57" s="31">
        <f t="shared" si="2"/>
        <v>125801842.9</v>
      </c>
      <c r="F57" s="31">
        <f t="shared" si="3"/>
        <v>45452.27168</v>
      </c>
      <c r="G57" s="32">
        <f t="shared" si="4"/>
        <v>1672900.376</v>
      </c>
      <c r="H57" s="31">
        <f t="shared" si="8"/>
        <v>1718352.647</v>
      </c>
      <c r="I57" s="31">
        <f t="shared" si="5"/>
        <v>143196.0539</v>
      </c>
      <c r="J57" s="31"/>
      <c r="K57" s="33">
        <v>322641.5040334789</v>
      </c>
      <c r="L57" s="34">
        <f t="shared" si="6"/>
        <v>1395711.143</v>
      </c>
      <c r="M57" s="35">
        <f t="shared" si="7"/>
        <v>126882.8312</v>
      </c>
      <c r="N57" s="35"/>
    </row>
    <row r="58" ht="15.75" customHeight="1">
      <c r="A58" s="2">
        <v>9999.0</v>
      </c>
      <c r="B58" s="22" t="s">
        <v>30</v>
      </c>
      <c r="C58" s="23">
        <f>SUM(C9:C57)</f>
        <v>21032402111</v>
      </c>
      <c r="D58" s="24">
        <f>SUMPRODUCT(C9:C57,D9:D57)/C58</f>
        <v>0.8522001254</v>
      </c>
      <c r="E58" s="28">
        <f>SUM(E9:E57)</f>
        <v>17923815717</v>
      </c>
      <c r="F58" s="28">
        <f t="shared" si="3"/>
        <v>6475884</v>
      </c>
      <c r="G58" s="36">
        <f t="shared" si="4"/>
        <v>238349116</v>
      </c>
      <c r="H58" s="28">
        <f t="shared" ref="H58:I58" si="9">SUM(H9:H57)</f>
        <v>244825000</v>
      </c>
      <c r="I58" s="28">
        <f t="shared" si="9"/>
        <v>20402083.33</v>
      </c>
      <c r="J58" s="28"/>
      <c r="K58" s="37">
        <v>2.4568750000000004E7</v>
      </c>
      <c r="L58" s="38">
        <f t="shared" ref="L58:M58" si="10">SUM(L9:L57)</f>
        <v>220256250</v>
      </c>
      <c r="M58" s="39">
        <f t="shared" si="10"/>
        <v>20023295.45</v>
      </c>
      <c r="N58" s="39"/>
    </row>
    <row r="59" ht="15.75" customHeight="1">
      <c r="E59" s="40"/>
      <c r="F59" s="41">
        <f>+F58/E58</f>
        <v>0.0003613005234</v>
      </c>
      <c r="G59" s="42">
        <f>+G58/E58</f>
        <v>0.01329790039</v>
      </c>
      <c r="H59" s="40">
        <f>H58/E58</f>
        <v>0.01365920091</v>
      </c>
    </row>
    <row r="60" ht="15.75" customHeight="1">
      <c r="E60" s="40"/>
      <c r="F60" s="41"/>
      <c r="G60" s="41"/>
      <c r="H60" s="40"/>
      <c r="K60" s="43"/>
      <c r="L60" s="44"/>
      <c r="M60" s="44"/>
      <c r="N60" s="44"/>
    </row>
    <row r="61" ht="15.75" customHeight="1">
      <c r="E61" s="40"/>
      <c r="F61" s="41"/>
      <c r="G61" s="28"/>
      <c r="H61" s="40"/>
      <c r="K61" s="43"/>
      <c r="L61" s="44"/>
      <c r="M61" s="44"/>
      <c r="N61" s="44"/>
    </row>
    <row r="62" ht="15.75" customHeight="1">
      <c r="B62" s="45" t="s">
        <v>31</v>
      </c>
      <c r="C62" s="46"/>
      <c r="D62" s="46"/>
      <c r="E62" s="46"/>
      <c r="F62" s="47">
        <v>-5.0E7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2">
    <mergeCell ref="A1:I1"/>
    <mergeCell ref="K3:M3"/>
  </mergeCells>
  <printOptions/>
  <pageMargins bottom="0.0" footer="0.0" header="0.0" left="0.0" right="0.0" top="0.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32.43"/>
    <col customWidth="1" min="4" max="4" width="27.14"/>
    <col customWidth="1" min="5" max="5" width="9.86"/>
    <col customWidth="1" min="6" max="26" width="8.71"/>
  </cols>
  <sheetData>
    <row r="4">
      <c r="A4" s="48" t="s">
        <v>32</v>
      </c>
    </row>
    <row r="5">
      <c r="A5" s="48" t="s">
        <v>33</v>
      </c>
    </row>
    <row r="6">
      <c r="A6" s="48"/>
      <c r="B6" s="48"/>
      <c r="C6" s="49"/>
      <c r="D6" s="49"/>
    </row>
    <row r="7">
      <c r="A7" s="50"/>
      <c r="B7" s="50"/>
      <c r="C7" s="50"/>
      <c r="D7" s="51" t="s">
        <v>34</v>
      </c>
    </row>
    <row r="8">
      <c r="A8" s="50" t="s">
        <v>5</v>
      </c>
      <c r="B8" s="50"/>
      <c r="C8" s="50" t="s">
        <v>35</v>
      </c>
      <c r="D8" s="51" t="s">
        <v>36</v>
      </c>
    </row>
    <row r="9">
      <c r="A9" s="50">
        <v>1.0</v>
      </c>
      <c r="B9" s="50"/>
      <c r="C9" s="50" t="s">
        <v>37</v>
      </c>
      <c r="D9" s="52">
        <v>4.53839539E8</v>
      </c>
      <c r="E9" s="53"/>
    </row>
    <row r="10">
      <c r="A10" s="50">
        <v>2.0</v>
      </c>
      <c r="B10" s="50"/>
      <c r="C10" s="50" t="s">
        <v>38</v>
      </c>
      <c r="D10" s="52">
        <v>1.931003316E9</v>
      </c>
      <c r="E10" s="53"/>
    </row>
    <row r="11">
      <c r="A11" s="50">
        <v>3.0</v>
      </c>
      <c r="B11" s="50"/>
      <c r="C11" s="50" t="s">
        <v>39</v>
      </c>
      <c r="D11" s="52">
        <v>4.04217684E8</v>
      </c>
      <c r="E11" s="53"/>
    </row>
    <row r="12">
      <c r="A12" s="50">
        <v>4.0</v>
      </c>
      <c r="B12" s="50"/>
      <c r="C12" s="50" t="s">
        <v>40</v>
      </c>
      <c r="D12" s="52">
        <v>6.04758344E8</v>
      </c>
      <c r="E12" s="53"/>
    </row>
    <row r="13">
      <c r="A13" s="50">
        <v>5.0</v>
      </c>
      <c r="B13" s="50"/>
      <c r="C13" s="50" t="s">
        <v>41</v>
      </c>
      <c r="D13" s="52">
        <v>4.28788306E8</v>
      </c>
      <c r="E13" s="53"/>
    </row>
    <row r="14">
      <c r="A14" s="50">
        <v>6.0</v>
      </c>
      <c r="B14" s="50"/>
      <c r="C14" s="50" t="s">
        <v>42</v>
      </c>
      <c r="D14" s="52">
        <v>1.22696931E8</v>
      </c>
      <c r="E14" s="53"/>
    </row>
    <row r="15">
      <c r="A15" s="50">
        <v>8.0</v>
      </c>
      <c r="B15" s="50"/>
      <c r="C15" s="50" t="s">
        <v>43</v>
      </c>
      <c r="D15" s="52">
        <v>6.81196399E8</v>
      </c>
      <c r="E15" s="53"/>
    </row>
    <row r="16">
      <c r="A16" s="50">
        <v>9.0</v>
      </c>
      <c r="B16" s="50"/>
      <c r="C16" s="50" t="s">
        <v>44</v>
      </c>
      <c r="D16" s="52">
        <v>3.039329826E9</v>
      </c>
      <c r="E16" s="53"/>
    </row>
    <row r="17">
      <c r="A17" s="50">
        <v>10.0</v>
      </c>
      <c r="B17" s="50"/>
      <c r="C17" s="50" t="s">
        <v>45</v>
      </c>
      <c r="D17" s="52">
        <v>1.9025161E7</v>
      </c>
      <c r="E17" s="53"/>
    </row>
    <row r="18">
      <c r="A18" s="50">
        <v>11.0</v>
      </c>
      <c r="B18" s="50"/>
      <c r="C18" s="50" t="s">
        <v>46</v>
      </c>
      <c r="D18" s="52">
        <v>5.10397474E8</v>
      </c>
      <c r="E18" s="53"/>
    </row>
    <row r="19">
      <c r="A19" s="50">
        <v>12.0</v>
      </c>
      <c r="B19" s="50"/>
      <c r="C19" s="50" t="s">
        <v>47</v>
      </c>
      <c r="D19" s="52">
        <v>9.81611E8</v>
      </c>
      <c r="E19" s="53"/>
    </row>
    <row r="20">
      <c r="A20" s="50">
        <v>13.0</v>
      </c>
      <c r="B20" s="50"/>
      <c r="C20" s="50" t="s">
        <v>48</v>
      </c>
      <c r="D20" s="52">
        <v>3.5224011E7</v>
      </c>
      <c r="E20" s="53"/>
    </row>
    <row r="21" ht="15.75" customHeight="1">
      <c r="A21" s="50">
        <v>15.0</v>
      </c>
      <c r="B21" s="50"/>
      <c r="C21" s="50" t="s">
        <v>49</v>
      </c>
      <c r="D21" s="52">
        <v>6.79316664E8</v>
      </c>
      <c r="E21" s="53"/>
    </row>
    <row r="22" ht="15.75" customHeight="1">
      <c r="A22" s="50">
        <v>16.0</v>
      </c>
      <c r="B22" s="50"/>
      <c r="C22" s="50" t="s">
        <v>50</v>
      </c>
      <c r="D22" s="52">
        <v>3.68535317E8</v>
      </c>
      <c r="E22" s="53"/>
    </row>
    <row r="23" ht="15.75" customHeight="1">
      <c r="A23" s="50">
        <v>17.0</v>
      </c>
      <c r="B23" s="50"/>
      <c r="C23" s="50" t="s">
        <v>51</v>
      </c>
      <c r="D23" s="52">
        <v>8.544332E7</v>
      </c>
      <c r="E23" s="53"/>
    </row>
    <row r="24" ht="15.75" customHeight="1">
      <c r="A24" s="50">
        <v>18.0</v>
      </c>
      <c r="B24" s="50"/>
      <c r="C24" s="50" t="s">
        <v>52</v>
      </c>
      <c r="D24" s="52">
        <v>2.18467221E8</v>
      </c>
      <c r="E24" s="53"/>
    </row>
    <row r="25" ht="15.75" customHeight="1">
      <c r="A25" s="50">
        <v>19.0</v>
      </c>
      <c r="B25" s="50"/>
      <c r="C25" s="50" t="s">
        <v>53</v>
      </c>
      <c r="D25" s="52">
        <v>5.71454609E8</v>
      </c>
      <c r="E25" s="53"/>
    </row>
    <row r="26" ht="15.75" customHeight="1">
      <c r="A26" s="50">
        <v>22.0</v>
      </c>
      <c r="B26" s="50"/>
      <c r="C26" s="50" t="s">
        <v>54</v>
      </c>
      <c r="D26" s="52">
        <v>4.24014316E8</v>
      </c>
      <c r="E26" s="53"/>
    </row>
    <row r="27" ht="15.75" customHeight="1">
      <c r="A27" s="50">
        <v>23.0</v>
      </c>
      <c r="B27" s="50"/>
      <c r="C27" s="50" t="s">
        <v>55</v>
      </c>
      <c r="D27" s="52">
        <v>7.76176756E8</v>
      </c>
      <c r="E27" s="53"/>
    </row>
    <row r="28" ht="15.75" customHeight="1">
      <c r="A28" s="50">
        <v>24.0</v>
      </c>
      <c r="B28" s="50"/>
      <c r="C28" s="50" t="s">
        <v>56</v>
      </c>
      <c r="D28" s="52">
        <v>5.08962147E8</v>
      </c>
      <c r="E28" s="53"/>
    </row>
    <row r="29" ht="15.75" customHeight="1">
      <c r="A29" s="50">
        <v>27.0</v>
      </c>
      <c r="B29" s="50"/>
      <c r="C29" s="50" t="s">
        <v>57</v>
      </c>
      <c r="D29" s="52">
        <v>3.92040266E8</v>
      </c>
      <c r="E29" s="53"/>
    </row>
    <row r="30" ht="15.75" customHeight="1">
      <c r="A30" s="50">
        <v>28.0</v>
      </c>
      <c r="B30" s="50"/>
      <c r="C30" s="50" t="s">
        <v>58</v>
      </c>
      <c r="D30" s="52">
        <v>2.30681222E8</v>
      </c>
      <c r="E30" s="53"/>
    </row>
    <row r="31" ht="15.75" customHeight="1">
      <c r="A31" s="50">
        <v>29.0</v>
      </c>
      <c r="B31" s="50"/>
      <c r="C31" s="50" t="s">
        <v>59</v>
      </c>
      <c r="D31" s="52">
        <v>8.27348296E8</v>
      </c>
      <c r="E31" s="53"/>
    </row>
    <row r="32" ht="15.75" customHeight="1">
      <c r="A32" s="50">
        <v>30.0</v>
      </c>
      <c r="B32" s="50"/>
      <c r="C32" s="50" t="s">
        <v>60</v>
      </c>
      <c r="D32" s="52">
        <v>6.451966E7</v>
      </c>
      <c r="E32" s="53"/>
    </row>
    <row r="33" ht="15.75" customHeight="1">
      <c r="A33" s="50">
        <v>32.0</v>
      </c>
      <c r="B33" s="50"/>
      <c r="C33" s="50" t="s">
        <v>61</v>
      </c>
      <c r="D33" s="52">
        <v>2.22308221E8</v>
      </c>
      <c r="E33" s="53"/>
    </row>
    <row r="34" ht="15.75" customHeight="1">
      <c r="A34" s="50">
        <v>33.0</v>
      </c>
      <c r="B34" s="50"/>
      <c r="C34" s="50" t="s">
        <v>62</v>
      </c>
      <c r="D34" s="52">
        <v>2.89987118E8</v>
      </c>
      <c r="E34" s="53"/>
    </row>
    <row r="35" ht="15.75" customHeight="1">
      <c r="A35" s="50">
        <v>34.0</v>
      </c>
      <c r="B35" s="50"/>
      <c r="C35" s="50" t="s">
        <v>63</v>
      </c>
      <c r="D35" s="52">
        <v>2.23268355E8</v>
      </c>
      <c r="E35" s="53"/>
    </row>
    <row r="36" ht="15.75" customHeight="1">
      <c r="A36" s="50">
        <v>35.0</v>
      </c>
      <c r="B36" s="50"/>
      <c r="C36" s="50" t="s">
        <v>64</v>
      </c>
      <c r="D36" s="52">
        <v>1.8899786E8</v>
      </c>
      <c r="E36" s="53"/>
    </row>
    <row r="37" ht="15.75" customHeight="1">
      <c r="A37" s="50">
        <v>37.0</v>
      </c>
      <c r="B37" s="50"/>
      <c r="C37" s="50" t="s">
        <v>65</v>
      </c>
      <c r="D37" s="52">
        <v>2.90293363E8</v>
      </c>
      <c r="E37" s="53"/>
    </row>
    <row r="38" ht="15.75" customHeight="1">
      <c r="A38" s="50">
        <v>38.0</v>
      </c>
      <c r="B38" s="50"/>
      <c r="C38" s="50" t="s">
        <v>66</v>
      </c>
      <c r="D38" s="52">
        <v>2.78701067E8</v>
      </c>
      <c r="E38" s="53"/>
    </row>
    <row r="39" ht="15.75" customHeight="1">
      <c r="A39" s="50">
        <v>39.0</v>
      </c>
      <c r="B39" s="50"/>
      <c r="C39" s="50" t="s">
        <v>67</v>
      </c>
      <c r="D39" s="52">
        <v>1.85267007E8</v>
      </c>
      <c r="E39" s="53"/>
    </row>
    <row r="40" ht="15.75" customHeight="1">
      <c r="A40" s="50">
        <v>40.0</v>
      </c>
      <c r="B40" s="50"/>
      <c r="C40" s="50" t="s">
        <v>68</v>
      </c>
      <c r="D40" s="52">
        <v>3.18082329E8</v>
      </c>
      <c r="E40" s="53"/>
    </row>
    <row r="41" ht="15.75" customHeight="1">
      <c r="A41" s="50">
        <v>43.0</v>
      </c>
      <c r="B41" s="50"/>
      <c r="C41" s="50" t="s">
        <v>69</v>
      </c>
      <c r="D41" s="52">
        <v>5.31406842E8</v>
      </c>
      <c r="E41" s="53"/>
    </row>
    <row r="42" ht="15.75" customHeight="1">
      <c r="A42" s="50">
        <v>44.0</v>
      </c>
      <c r="B42" s="50"/>
      <c r="C42" s="50" t="s">
        <v>70</v>
      </c>
      <c r="D42" s="52">
        <v>5.14599781E8</v>
      </c>
      <c r="E42" s="53"/>
    </row>
    <row r="43" ht="15.75" customHeight="1">
      <c r="A43" s="50">
        <v>45.0</v>
      </c>
      <c r="B43" s="50"/>
      <c r="C43" s="50" t="s">
        <v>71</v>
      </c>
      <c r="D43" s="52"/>
    </row>
    <row r="44" ht="15.75" customHeight="1">
      <c r="A44" s="50">
        <v>48.0</v>
      </c>
      <c r="B44" s="50"/>
      <c r="C44" s="50" t="s">
        <v>72</v>
      </c>
      <c r="D44" s="52">
        <v>3.67976574E8</v>
      </c>
      <c r="E44" s="53"/>
    </row>
    <row r="45" ht="15.75" customHeight="1">
      <c r="A45" s="50">
        <v>49.0</v>
      </c>
      <c r="B45" s="50"/>
      <c r="C45" s="50" t="s">
        <v>73</v>
      </c>
      <c r="D45" s="52">
        <v>3.81553293E8</v>
      </c>
      <c r="E45" s="53"/>
    </row>
    <row r="46" ht="15.75" customHeight="1">
      <c r="A46" s="50">
        <v>51.0</v>
      </c>
      <c r="B46" s="50"/>
      <c r="C46" s="50" t="s">
        <v>74</v>
      </c>
      <c r="D46" s="52">
        <v>3.09404713E8</v>
      </c>
      <c r="E46" s="53"/>
    </row>
    <row r="47" ht="15.75" customHeight="1">
      <c r="A47" s="50">
        <v>55.0</v>
      </c>
      <c r="B47" s="50"/>
      <c r="C47" s="50" t="s">
        <v>75</v>
      </c>
      <c r="D47" s="52">
        <v>4.9488494E7</v>
      </c>
      <c r="E47" s="53"/>
    </row>
    <row r="48" ht="15.75" customHeight="1">
      <c r="A48" s="50">
        <v>2004.0</v>
      </c>
      <c r="B48" s="50"/>
      <c r="C48" s="50" t="s">
        <v>76</v>
      </c>
      <c r="D48" s="52">
        <v>3.18574382E8</v>
      </c>
      <c r="E48" s="53"/>
    </row>
    <row r="49" ht="15.75" customHeight="1">
      <c r="A49" s="50">
        <v>5050.0</v>
      </c>
      <c r="B49" s="50"/>
      <c r="C49" s="50" t="s">
        <v>77</v>
      </c>
      <c r="D49" s="52">
        <v>5.38232562E8</v>
      </c>
      <c r="E49" s="53"/>
    </row>
    <row r="50" ht="15.75" customHeight="1">
      <c r="A50" s="50">
        <v>2001.0</v>
      </c>
      <c r="B50" s="50"/>
      <c r="C50" s="50" t="s">
        <v>78</v>
      </c>
      <c r="D50" s="52">
        <v>1.47003947E8</v>
      </c>
      <c r="E50" s="53"/>
    </row>
    <row r="51" ht="15.75" customHeight="1">
      <c r="A51" s="50">
        <v>60.0</v>
      </c>
      <c r="B51" s="50"/>
      <c r="C51" s="50" t="s">
        <v>79</v>
      </c>
      <c r="D51" s="52">
        <v>6.9918432E7</v>
      </c>
      <c r="E51" s="53"/>
    </row>
    <row r="52" ht="15.75" customHeight="1">
      <c r="A52" s="50">
        <v>61.0</v>
      </c>
      <c r="B52" s="50"/>
      <c r="C52" s="50" t="s">
        <v>80</v>
      </c>
      <c r="D52" s="52">
        <v>1.33702119E8</v>
      </c>
      <c r="E52" s="53"/>
    </row>
    <row r="53" ht="15.75" customHeight="1">
      <c r="A53" s="50">
        <v>62.0</v>
      </c>
      <c r="B53" s="50"/>
      <c r="C53" s="50" t="s">
        <v>81</v>
      </c>
      <c r="D53" s="52">
        <v>3.32596709E8</v>
      </c>
      <c r="E53" s="53"/>
    </row>
    <row r="54" ht="15.75" customHeight="1">
      <c r="A54" s="50">
        <v>63.0</v>
      </c>
      <c r="B54" s="50"/>
      <c r="C54" s="50" t="s">
        <v>82</v>
      </c>
      <c r="D54" s="52">
        <v>4.79379053E8</v>
      </c>
      <c r="E54" s="53"/>
    </row>
    <row r="55" ht="15.75" customHeight="1">
      <c r="A55" s="50">
        <v>87.0</v>
      </c>
      <c r="B55" s="50"/>
      <c r="C55" s="50" t="s">
        <v>83</v>
      </c>
      <c r="D55" s="52">
        <v>1.8815266E7</v>
      </c>
      <c r="E55" s="53"/>
    </row>
    <row r="56" ht="15.75" customHeight="1">
      <c r="A56" s="50">
        <v>88.0</v>
      </c>
      <c r="B56" s="50"/>
      <c r="C56" s="50" t="s">
        <v>84</v>
      </c>
      <c r="D56" s="52">
        <v>9575379.0</v>
      </c>
      <c r="E56" s="53"/>
    </row>
    <row r="57" ht="15.75" customHeight="1">
      <c r="A57" s="50">
        <v>333.0</v>
      </c>
      <c r="B57" s="50"/>
      <c r="C57" s="50" t="s">
        <v>85</v>
      </c>
      <c r="D57" s="52">
        <v>2.4001986E7</v>
      </c>
      <c r="E57" s="53"/>
    </row>
    <row r="58" ht="15.75" customHeight="1">
      <c r="A58" s="50">
        <v>5033.0</v>
      </c>
      <c r="B58" s="50"/>
      <c r="C58" s="50" t="s">
        <v>86</v>
      </c>
      <c r="D58" s="52">
        <v>7.7865468E7</v>
      </c>
    </row>
    <row r="59" ht="15.75" customHeight="1">
      <c r="A59" s="30">
        <v>8992.0</v>
      </c>
      <c r="C59" s="30" t="s">
        <v>87</v>
      </c>
      <c r="D59" s="30">
        <v>2.76194086E8</v>
      </c>
    </row>
    <row r="60" ht="15.75" customHeight="1">
      <c r="A60" s="30">
        <v>65.0</v>
      </c>
      <c r="C60" s="30" t="s">
        <v>88</v>
      </c>
      <c r="D60" s="30">
        <v>1.48552551E8</v>
      </c>
    </row>
    <row r="61" ht="15.75" customHeight="1"/>
    <row r="62" ht="15.75" customHeight="1">
      <c r="C62" s="54" t="s">
        <v>89</v>
      </c>
      <c r="D62" s="53">
        <f>SUM(D9:D60)</f>
        <v>21084794742</v>
      </c>
    </row>
    <row r="63" ht="15.75" customHeight="1">
      <c r="C63" s="30" t="s">
        <v>90</v>
      </c>
      <c r="D63" s="53">
        <f>D62-SUM(D55:D57)</f>
        <v>21032402111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4:D4"/>
    <mergeCell ref="A5:D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34.86"/>
    <col customWidth="1" min="3" max="3" width="11.0"/>
    <col customWidth="1" min="4" max="26" width="8.71"/>
  </cols>
  <sheetData>
    <row r="1">
      <c r="A1" s="30" t="s">
        <v>91</v>
      </c>
      <c r="C1" s="22"/>
      <c r="D1" s="22"/>
    </row>
    <row r="2">
      <c r="A2" s="30" t="s">
        <v>92</v>
      </c>
      <c r="C2" s="22"/>
      <c r="D2" s="22"/>
    </row>
    <row r="3">
      <c r="C3" s="22"/>
      <c r="D3" s="22"/>
    </row>
    <row r="4">
      <c r="C4" s="22"/>
      <c r="D4" s="22"/>
    </row>
    <row r="5">
      <c r="C5" s="22"/>
      <c r="D5" s="22"/>
    </row>
    <row r="6">
      <c r="C6" s="22"/>
      <c r="D6" s="22"/>
    </row>
    <row r="7">
      <c r="C7" s="22"/>
      <c r="D7" s="22"/>
    </row>
    <row r="8">
      <c r="A8" s="55" t="s">
        <v>93</v>
      </c>
      <c r="B8" s="55" t="s">
        <v>94</v>
      </c>
      <c r="C8" s="22"/>
      <c r="D8" s="22"/>
    </row>
    <row r="9">
      <c r="A9" s="2">
        <v>210001.0</v>
      </c>
      <c r="B9" s="22" t="s">
        <v>95</v>
      </c>
      <c r="C9" s="2">
        <v>210001.0</v>
      </c>
      <c r="D9" s="2">
        <v>1.0</v>
      </c>
    </row>
    <row r="10">
      <c r="A10" s="2">
        <v>210002.0</v>
      </c>
      <c r="B10" s="22" t="s">
        <v>96</v>
      </c>
      <c r="C10" s="2">
        <v>210002.0</v>
      </c>
      <c r="D10" s="2">
        <v>2.0</v>
      </c>
    </row>
    <row r="11">
      <c r="A11" s="2">
        <v>210003.0</v>
      </c>
      <c r="B11" s="22" t="s">
        <v>97</v>
      </c>
      <c r="C11" s="2">
        <v>210003.0</v>
      </c>
      <c r="D11" s="2">
        <v>3.0</v>
      </c>
    </row>
    <row r="12">
      <c r="A12" s="2">
        <v>210004.0</v>
      </c>
      <c r="B12" s="22" t="s">
        <v>98</v>
      </c>
      <c r="C12" s="2">
        <v>210004.0</v>
      </c>
      <c r="D12" s="2">
        <v>4.0</v>
      </c>
    </row>
    <row r="13">
      <c r="A13" s="2">
        <v>210005.0</v>
      </c>
      <c r="B13" s="22" t="s">
        <v>99</v>
      </c>
      <c r="C13" s="2">
        <v>210005.0</v>
      </c>
      <c r="D13" s="2">
        <v>5.0</v>
      </c>
    </row>
    <row r="14">
      <c r="A14" s="2">
        <v>210006.0</v>
      </c>
      <c r="B14" s="22" t="s">
        <v>100</v>
      </c>
      <c r="C14" s="2">
        <v>210006.0</v>
      </c>
      <c r="D14" s="2">
        <v>6.0</v>
      </c>
    </row>
    <row r="15">
      <c r="A15" s="2">
        <v>210008.0</v>
      </c>
      <c r="B15" s="22" t="s">
        <v>101</v>
      </c>
      <c r="C15" s="2">
        <v>210008.0</v>
      </c>
      <c r="D15" s="2">
        <v>8.0</v>
      </c>
    </row>
    <row r="16">
      <c r="A16" s="2">
        <v>210009.0</v>
      </c>
      <c r="B16" s="22" t="s">
        <v>44</v>
      </c>
      <c r="C16" s="2">
        <v>210009.0</v>
      </c>
      <c r="D16" s="2">
        <v>9.0</v>
      </c>
    </row>
    <row r="17">
      <c r="A17" s="2">
        <v>210010.0</v>
      </c>
      <c r="B17" s="22" t="s">
        <v>102</v>
      </c>
      <c r="C17" s="2">
        <v>210010.0</v>
      </c>
      <c r="D17" s="2">
        <v>10.0</v>
      </c>
    </row>
    <row r="18">
      <c r="A18" s="2">
        <v>210011.0</v>
      </c>
      <c r="B18" s="22" t="s">
        <v>46</v>
      </c>
      <c r="C18" s="2">
        <v>210011.0</v>
      </c>
      <c r="D18" s="2">
        <v>11.0</v>
      </c>
    </row>
    <row r="19">
      <c r="A19" s="2">
        <v>210012.0</v>
      </c>
      <c r="B19" s="22" t="s">
        <v>103</v>
      </c>
      <c r="C19" s="2">
        <v>210012.0</v>
      </c>
      <c r="D19" s="2">
        <v>12.0</v>
      </c>
    </row>
    <row r="20">
      <c r="A20" s="2">
        <v>210013.0</v>
      </c>
      <c r="B20" s="22" t="s">
        <v>104</v>
      </c>
      <c r="C20" s="2">
        <v>210013.0</v>
      </c>
      <c r="D20" s="2">
        <v>13.0</v>
      </c>
    </row>
    <row r="21" ht="15.75" customHeight="1">
      <c r="A21" s="2">
        <v>210015.0</v>
      </c>
      <c r="B21" s="22" t="s">
        <v>105</v>
      </c>
      <c r="C21" s="2">
        <v>210015.0</v>
      </c>
      <c r="D21" s="2">
        <v>15.0</v>
      </c>
    </row>
    <row r="22" ht="15.75" customHeight="1">
      <c r="A22" s="2">
        <v>210016.0</v>
      </c>
      <c r="B22" s="22" t="s">
        <v>106</v>
      </c>
      <c r="C22" s="2">
        <v>210016.0</v>
      </c>
      <c r="D22" s="2">
        <v>16.0</v>
      </c>
    </row>
    <row r="23" ht="15.75" customHeight="1">
      <c r="A23" s="2">
        <v>210017.0</v>
      </c>
      <c r="B23" s="22" t="s">
        <v>107</v>
      </c>
      <c r="C23" s="2">
        <v>210017.0</v>
      </c>
      <c r="D23" s="2">
        <v>17.0</v>
      </c>
    </row>
    <row r="24" ht="15.75" customHeight="1">
      <c r="A24" s="2">
        <v>210018.0</v>
      </c>
      <c r="B24" s="22" t="s">
        <v>108</v>
      </c>
      <c r="C24" s="2">
        <v>210018.0</v>
      </c>
      <c r="D24" s="2">
        <v>18.0</v>
      </c>
    </row>
    <row r="25" ht="15.75" customHeight="1">
      <c r="A25" s="2">
        <v>210019.0</v>
      </c>
      <c r="B25" s="22" t="s">
        <v>109</v>
      </c>
      <c r="C25" s="2">
        <v>210019.0</v>
      </c>
      <c r="D25" s="2">
        <v>19.0</v>
      </c>
    </row>
    <row r="26" ht="15.75" customHeight="1">
      <c r="A26" s="2">
        <v>210022.0</v>
      </c>
      <c r="B26" s="22" t="s">
        <v>110</v>
      </c>
      <c r="C26" s="2">
        <v>210022.0</v>
      </c>
      <c r="D26" s="2">
        <v>22.0</v>
      </c>
    </row>
    <row r="27" ht="15.75" customHeight="1">
      <c r="A27" s="2">
        <v>210023.0</v>
      </c>
      <c r="B27" s="22" t="s">
        <v>111</v>
      </c>
      <c r="C27" s="2">
        <v>210023.0</v>
      </c>
      <c r="D27" s="2">
        <v>23.0</v>
      </c>
    </row>
    <row r="28" ht="15.75" customHeight="1">
      <c r="A28" s="2">
        <v>210024.0</v>
      </c>
      <c r="B28" s="22" t="s">
        <v>56</v>
      </c>
      <c r="C28" s="2">
        <v>210024.0</v>
      </c>
      <c r="D28" s="2">
        <v>24.0</v>
      </c>
    </row>
    <row r="29" ht="15.75" customHeight="1">
      <c r="A29" s="2">
        <v>210027.0</v>
      </c>
      <c r="B29" s="22" t="s">
        <v>112</v>
      </c>
      <c r="C29" s="2">
        <v>210027.0</v>
      </c>
      <c r="D29" s="2">
        <v>27.0</v>
      </c>
    </row>
    <row r="30" ht="15.75" customHeight="1">
      <c r="A30" s="2">
        <v>210028.0</v>
      </c>
      <c r="B30" s="22" t="s">
        <v>113</v>
      </c>
      <c r="C30" s="2">
        <v>210028.0</v>
      </c>
      <c r="D30" s="2">
        <v>28.0</v>
      </c>
    </row>
    <row r="31" ht="15.75" customHeight="1">
      <c r="A31" s="2">
        <v>210029.0</v>
      </c>
      <c r="B31" s="22" t="s">
        <v>114</v>
      </c>
      <c r="C31" s="2">
        <v>210029.0</v>
      </c>
      <c r="D31" s="2">
        <v>29.0</v>
      </c>
    </row>
    <row r="32" ht="15.75" customHeight="1">
      <c r="A32" s="2">
        <v>210030.0</v>
      </c>
      <c r="B32" s="22" t="s">
        <v>115</v>
      </c>
      <c r="C32" s="2">
        <v>210030.0</v>
      </c>
      <c r="D32" s="2">
        <v>30.0</v>
      </c>
    </row>
    <row r="33" ht="15.75" customHeight="1">
      <c r="A33" s="2">
        <v>210032.0</v>
      </c>
      <c r="B33" s="22" t="s">
        <v>116</v>
      </c>
      <c r="C33" s="2">
        <v>210032.0</v>
      </c>
      <c r="D33" s="2">
        <v>32.0</v>
      </c>
    </row>
    <row r="34" ht="15.75" customHeight="1">
      <c r="A34" s="2">
        <v>210033.0</v>
      </c>
      <c r="B34" s="22" t="s">
        <v>117</v>
      </c>
      <c r="C34" s="2">
        <v>210033.0</v>
      </c>
      <c r="D34" s="2">
        <v>33.0</v>
      </c>
    </row>
    <row r="35" ht="15.75" customHeight="1">
      <c r="A35" s="2">
        <v>210034.0</v>
      </c>
      <c r="B35" s="22" t="s">
        <v>118</v>
      </c>
      <c r="C35" s="2">
        <v>210034.0</v>
      </c>
      <c r="D35" s="2">
        <v>34.0</v>
      </c>
    </row>
    <row r="36" ht="15.75" customHeight="1">
      <c r="A36" s="2">
        <v>210035.0</v>
      </c>
      <c r="B36" s="22" t="s">
        <v>119</v>
      </c>
      <c r="C36" s="2">
        <v>210035.0</v>
      </c>
      <c r="D36" s="2">
        <v>35.0</v>
      </c>
    </row>
    <row r="37" ht="15.75" customHeight="1">
      <c r="A37" s="2">
        <v>210037.0</v>
      </c>
      <c r="B37" s="22" t="s">
        <v>120</v>
      </c>
      <c r="C37" s="2">
        <v>210037.0</v>
      </c>
      <c r="D37" s="2">
        <v>37.0</v>
      </c>
    </row>
    <row r="38" ht="15.75" customHeight="1">
      <c r="A38" s="2">
        <v>210038.0</v>
      </c>
      <c r="B38" s="22" t="s">
        <v>121</v>
      </c>
      <c r="C38" s="2">
        <v>210038.0</v>
      </c>
      <c r="D38" s="2">
        <v>38.0</v>
      </c>
    </row>
    <row r="39" ht="15.75" customHeight="1">
      <c r="A39" s="2">
        <v>210039.0</v>
      </c>
      <c r="B39" s="22" t="s">
        <v>67</v>
      </c>
      <c r="C39" s="2">
        <v>210039.0</v>
      </c>
      <c r="D39" s="2">
        <v>39.0</v>
      </c>
    </row>
    <row r="40" ht="15.75" customHeight="1">
      <c r="A40" s="2">
        <v>210040.0</v>
      </c>
      <c r="B40" s="22" t="s">
        <v>122</v>
      </c>
      <c r="C40" s="2">
        <v>210040.0</v>
      </c>
      <c r="D40" s="2">
        <v>40.0</v>
      </c>
    </row>
    <row r="41" ht="15.75" customHeight="1">
      <c r="A41" s="2">
        <v>210043.0</v>
      </c>
      <c r="B41" s="22" t="s">
        <v>123</v>
      </c>
      <c r="C41" s="2">
        <v>210043.0</v>
      </c>
      <c r="D41" s="2">
        <v>43.0</v>
      </c>
    </row>
    <row r="42" ht="15.75" customHeight="1">
      <c r="A42" s="2">
        <v>210044.0</v>
      </c>
      <c r="B42" s="22" t="s">
        <v>70</v>
      </c>
      <c r="C42" s="2">
        <v>210044.0</v>
      </c>
      <c r="D42" s="2">
        <v>44.0</v>
      </c>
    </row>
    <row r="43" ht="15.75" customHeight="1">
      <c r="A43" s="2">
        <v>210045.0</v>
      </c>
      <c r="B43" s="22" t="s">
        <v>124</v>
      </c>
      <c r="C43" s="2">
        <v>210045.0</v>
      </c>
      <c r="D43" s="2">
        <v>45.0</v>
      </c>
    </row>
    <row r="44" ht="15.75" customHeight="1">
      <c r="A44" s="2">
        <v>210048.0</v>
      </c>
      <c r="B44" s="22" t="s">
        <v>125</v>
      </c>
      <c r="C44" s="2">
        <v>210048.0</v>
      </c>
      <c r="D44" s="2">
        <v>48.0</v>
      </c>
    </row>
    <row r="45" ht="15.75" customHeight="1">
      <c r="A45" s="2">
        <v>210049.0</v>
      </c>
      <c r="B45" s="22" t="s">
        <v>126</v>
      </c>
      <c r="C45" s="2">
        <v>210049.0</v>
      </c>
      <c r="D45" s="2">
        <v>49.0</v>
      </c>
    </row>
    <row r="46" ht="15.75" customHeight="1">
      <c r="A46" s="2">
        <v>210051.0</v>
      </c>
      <c r="B46" s="22" t="s">
        <v>127</v>
      </c>
      <c r="C46" s="2">
        <v>210051.0</v>
      </c>
      <c r="D46" s="2">
        <v>51.0</v>
      </c>
    </row>
    <row r="47" ht="15.75" customHeight="1">
      <c r="A47" s="2">
        <v>210055.0</v>
      </c>
      <c r="B47" s="22" t="s">
        <v>128</v>
      </c>
      <c r="C47" s="2">
        <v>210055.0</v>
      </c>
      <c r="D47" s="2">
        <v>55.0</v>
      </c>
    </row>
    <row r="48" ht="15.75" customHeight="1">
      <c r="A48" s="2">
        <v>210056.0</v>
      </c>
      <c r="B48" s="22" t="s">
        <v>76</v>
      </c>
      <c r="C48" s="2">
        <v>210056.0</v>
      </c>
      <c r="D48" s="2">
        <v>2004.0</v>
      </c>
    </row>
    <row r="49" ht="15.75" customHeight="1">
      <c r="A49" s="2">
        <v>210057.0</v>
      </c>
      <c r="B49" s="22" t="s">
        <v>77</v>
      </c>
      <c r="C49" s="2">
        <v>210057.0</v>
      </c>
      <c r="D49" s="2">
        <v>5050.0</v>
      </c>
    </row>
    <row r="50" ht="15.75" customHeight="1">
      <c r="A50" s="2">
        <v>210058.0</v>
      </c>
      <c r="B50" s="22" t="s">
        <v>129</v>
      </c>
      <c r="C50" s="2">
        <v>210058.0</v>
      </c>
      <c r="D50" s="2">
        <v>2001.0</v>
      </c>
    </row>
    <row r="51" ht="15.75" customHeight="1">
      <c r="A51" s="2">
        <v>210060.0</v>
      </c>
      <c r="B51" s="22" t="s">
        <v>130</v>
      </c>
      <c r="C51" s="2">
        <v>210060.0</v>
      </c>
      <c r="D51" s="2">
        <v>60.0</v>
      </c>
    </row>
    <row r="52" ht="15.75" customHeight="1">
      <c r="A52" s="2">
        <v>210061.0</v>
      </c>
      <c r="B52" s="22" t="s">
        <v>80</v>
      </c>
      <c r="C52" s="2">
        <v>210061.0</v>
      </c>
      <c r="D52" s="2">
        <v>61.0</v>
      </c>
    </row>
    <row r="53" ht="15.75" customHeight="1">
      <c r="A53" s="2">
        <v>210062.0</v>
      </c>
      <c r="B53" s="22" t="s">
        <v>131</v>
      </c>
      <c r="C53" s="2">
        <v>210062.0</v>
      </c>
      <c r="D53" s="2">
        <v>62.0</v>
      </c>
    </row>
    <row r="54" ht="15.75" customHeight="1">
      <c r="A54" s="2">
        <v>210063.0</v>
      </c>
      <c r="B54" s="22" t="s">
        <v>132</v>
      </c>
      <c r="C54" s="2">
        <v>210063.0</v>
      </c>
      <c r="D54" s="2">
        <v>63.0</v>
      </c>
    </row>
    <row r="55" ht="15.75" customHeight="1">
      <c r="A55" s="2">
        <v>210064.0</v>
      </c>
      <c r="B55" s="22" t="s">
        <v>86</v>
      </c>
      <c r="C55" s="2">
        <v>210064.0</v>
      </c>
      <c r="D55" s="2">
        <v>5033.0</v>
      </c>
    </row>
    <row r="56" ht="15.75" customHeight="1">
      <c r="A56" s="2">
        <v>210065.0</v>
      </c>
      <c r="B56" s="22" t="s">
        <v>133</v>
      </c>
      <c r="C56" s="2">
        <v>210065.0</v>
      </c>
      <c r="D56" s="2">
        <v>65.0</v>
      </c>
    </row>
    <row r="57" ht="15.75" customHeight="1">
      <c r="A57" s="2">
        <v>218992.0</v>
      </c>
      <c r="B57" s="22" t="s">
        <v>134</v>
      </c>
      <c r="C57" s="2">
        <v>218992.0</v>
      </c>
      <c r="D57" s="2">
        <v>8992.0</v>
      </c>
    </row>
    <row r="58" ht="15.75" customHeight="1">
      <c r="C58" s="22"/>
      <c r="D58" s="22"/>
    </row>
    <row r="59" ht="15.75" customHeight="1">
      <c r="C59" s="22"/>
      <c r="D59" s="22"/>
    </row>
    <row r="60" ht="15.75" customHeight="1">
      <c r="A60" s="2">
        <v>210087.0</v>
      </c>
      <c r="B60" s="22" t="s">
        <v>135</v>
      </c>
      <c r="C60" s="22">
        <v>210087.0</v>
      </c>
      <c r="D60" s="22"/>
    </row>
    <row r="61" ht="15.75" customHeight="1">
      <c r="A61" s="2">
        <v>210088.0</v>
      </c>
      <c r="B61" s="22" t="s">
        <v>136</v>
      </c>
      <c r="C61" s="22">
        <v>210088.0</v>
      </c>
      <c r="D61" s="22"/>
    </row>
    <row r="62" ht="15.75" customHeight="1">
      <c r="A62" s="2">
        <v>210333.0</v>
      </c>
      <c r="B62" s="22" t="s">
        <v>137</v>
      </c>
      <c r="C62" s="22">
        <v>210333.0</v>
      </c>
      <c r="D62" s="22"/>
    </row>
    <row r="63" ht="15.75" customHeight="1">
      <c r="A63" s="2">
        <v>213300.0</v>
      </c>
      <c r="B63" s="22" t="s">
        <v>138</v>
      </c>
      <c r="C63" s="22">
        <v>213300.0</v>
      </c>
      <c r="D63" s="22"/>
    </row>
    <row r="64" ht="15.75" customHeight="1">
      <c r="A64" s="2">
        <v>214000.0</v>
      </c>
      <c r="B64" s="22" t="s">
        <v>139</v>
      </c>
      <c r="C64" s="22">
        <v>214000.0</v>
      </c>
      <c r="D64" s="22"/>
    </row>
    <row r="65" ht="15.75" customHeight="1">
      <c r="A65" s="2">
        <v>214003.0</v>
      </c>
      <c r="B65" s="22" t="s">
        <v>140</v>
      </c>
      <c r="C65" s="22">
        <v>214003.0</v>
      </c>
      <c r="D65" s="22"/>
    </row>
    <row r="66" ht="15.75" customHeight="1">
      <c r="A66" s="2">
        <v>214020.0</v>
      </c>
      <c r="B66" s="22" t="s">
        <v>141</v>
      </c>
      <c r="C66" s="22">
        <v>214020.0</v>
      </c>
      <c r="D66" s="22"/>
    </row>
    <row r="67" ht="15.75" customHeight="1">
      <c r="C67" s="22"/>
      <c r="D67" s="22"/>
    </row>
    <row r="68" ht="15.75" customHeight="1">
      <c r="C68" s="22"/>
      <c r="D68" s="22"/>
    </row>
    <row r="69" ht="15.75" customHeight="1">
      <c r="C69" s="22"/>
      <c r="D69" s="22"/>
    </row>
    <row r="70" ht="15.75" customHeight="1">
      <c r="C70" s="22"/>
      <c r="D70" s="22"/>
    </row>
    <row r="71" ht="15.75" customHeight="1">
      <c r="C71" s="22"/>
      <c r="D71" s="22"/>
    </row>
    <row r="72" ht="15.75" customHeight="1">
      <c r="C72" s="22"/>
      <c r="D72" s="22"/>
    </row>
    <row r="73" ht="15.75" customHeight="1">
      <c r="C73" s="22"/>
      <c r="D73" s="22"/>
    </row>
    <row r="74" ht="15.75" customHeight="1">
      <c r="C74" s="22"/>
      <c r="D74" s="22"/>
    </row>
    <row r="75" ht="15.75" customHeight="1">
      <c r="C75" s="22"/>
      <c r="D75" s="22"/>
    </row>
    <row r="76" ht="15.75" customHeight="1">
      <c r="C76" s="22"/>
      <c r="D76" s="22"/>
    </row>
    <row r="77" ht="15.75" customHeight="1">
      <c r="C77" s="22"/>
      <c r="D77" s="22"/>
    </row>
    <row r="78" ht="15.75" customHeight="1">
      <c r="C78" s="22"/>
      <c r="D78" s="22"/>
    </row>
    <row r="79" ht="15.75" customHeight="1">
      <c r="C79" s="22"/>
      <c r="D79" s="22"/>
    </row>
    <row r="80" ht="15.75" customHeight="1">
      <c r="C80" s="22"/>
      <c r="D80" s="22"/>
    </row>
    <row r="81" ht="15.75" customHeight="1">
      <c r="C81" s="22"/>
      <c r="D81" s="22"/>
    </row>
    <row r="82" ht="15.75" customHeight="1">
      <c r="C82" s="22"/>
      <c r="D82" s="22"/>
    </row>
    <row r="83" ht="15.75" customHeight="1">
      <c r="C83" s="22"/>
      <c r="D83" s="22"/>
    </row>
    <row r="84" ht="15.75" customHeight="1">
      <c r="C84" s="22"/>
      <c r="D84" s="22"/>
    </row>
    <row r="85" ht="15.75" customHeight="1">
      <c r="C85" s="22"/>
      <c r="D85" s="22"/>
    </row>
    <row r="86" ht="15.75" customHeight="1">
      <c r="C86" s="22"/>
      <c r="D86" s="22"/>
    </row>
    <row r="87" ht="15.75" customHeight="1">
      <c r="C87" s="22"/>
      <c r="D87" s="22"/>
    </row>
    <row r="88" ht="15.75" customHeight="1">
      <c r="C88" s="22"/>
      <c r="D88" s="22"/>
    </row>
    <row r="89" ht="15.75" customHeight="1">
      <c r="C89" s="22"/>
      <c r="D89" s="22"/>
    </row>
    <row r="90" ht="15.75" customHeight="1">
      <c r="C90" s="22"/>
      <c r="D90" s="22"/>
    </row>
    <row r="91" ht="15.75" customHeight="1">
      <c r="C91" s="22"/>
      <c r="D91" s="22"/>
    </row>
    <row r="92" ht="15.75" customHeight="1">
      <c r="C92" s="22"/>
      <c r="D92" s="22"/>
    </row>
    <row r="93" ht="15.75" customHeight="1">
      <c r="C93" s="22"/>
      <c r="D93" s="22"/>
    </row>
    <row r="94" ht="15.75" customHeight="1">
      <c r="C94" s="22"/>
      <c r="D94" s="22"/>
    </row>
    <row r="95" ht="15.75" customHeight="1">
      <c r="C95" s="22"/>
      <c r="D95" s="22"/>
    </row>
    <row r="96" ht="15.75" customHeight="1">
      <c r="C96" s="22"/>
      <c r="D96" s="22"/>
    </row>
    <row r="97" ht="15.75" customHeight="1">
      <c r="C97" s="22"/>
      <c r="D97" s="22"/>
    </row>
    <row r="98" ht="15.75" customHeight="1">
      <c r="C98" s="22"/>
      <c r="D98" s="22"/>
    </row>
    <row r="99" ht="15.75" customHeight="1">
      <c r="C99" s="22"/>
      <c r="D99" s="22"/>
    </row>
    <row r="100" ht="15.75" customHeight="1">
      <c r="C100" s="22"/>
      <c r="D100" s="22"/>
    </row>
    <row r="101" ht="15.75" customHeight="1">
      <c r="C101" s="22"/>
      <c r="D101" s="22"/>
    </row>
    <row r="102" ht="15.75" customHeight="1">
      <c r="C102" s="22"/>
      <c r="D102" s="22"/>
    </row>
    <row r="103" ht="15.75" customHeight="1">
      <c r="C103" s="22"/>
      <c r="D103" s="22"/>
    </row>
    <row r="104" ht="15.75" customHeight="1">
      <c r="C104" s="22"/>
      <c r="D104" s="22"/>
    </row>
    <row r="105" ht="15.75" customHeight="1">
      <c r="C105" s="22"/>
      <c r="D105" s="22"/>
    </row>
    <row r="106" ht="15.75" customHeight="1">
      <c r="C106" s="22"/>
      <c r="D106" s="22"/>
    </row>
    <row r="107" ht="15.75" customHeight="1">
      <c r="C107" s="22"/>
      <c r="D107" s="22"/>
    </row>
    <row r="108" ht="15.75" customHeight="1">
      <c r="C108" s="22"/>
      <c r="D108" s="22"/>
    </row>
    <row r="109" ht="15.75" customHeight="1">
      <c r="C109" s="22"/>
      <c r="D109" s="22"/>
    </row>
    <row r="110" ht="15.75" customHeight="1">
      <c r="C110" s="22"/>
      <c r="D110" s="22"/>
    </row>
    <row r="111" ht="15.75" customHeight="1">
      <c r="C111" s="22"/>
      <c r="D111" s="22"/>
    </row>
    <row r="112" ht="15.75" customHeight="1">
      <c r="C112" s="22"/>
      <c r="D112" s="22"/>
    </row>
    <row r="113" ht="15.75" customHeight="1">
      <c r="C113" s="22"/>
      <c r="D113" s="22"/>
    </row>
    <row r="114" ht="15.75" customHeight="1">
      <c r="C114" s="22"/>
      <c r="D114" s="22"/>
    </row>
    <row r="115" ht="15.75" customHeight="1">
      <c r="C115" s="22"/>
      <c r="D115" s="22"/>
    </row>
    <row r="116" ht="15.75" customHeight="1">
      <c r="C116" s="22"/>
      <c r="D116" s="22"/>
    </row>
    <row r="117" ht="15.75" customHeight="1">
      <c r="C117" s="22"/>
      <c r="D117" s="22"/>
    </row>
    <row r="118" ht="15.75" customHeight="1">
      <c r="C118" s="22"/>
      <c r="D118" s="22"/>
    </row>
    <row r="119" ht="15.75" customHeight="1">
      <c r="C119" s="22"/>
      <c r="D119" s="22"/>
    </row>
    <row r="120" ht="15.75" customHeight="1">
      <c r="C120" s="22"/>
      <c r="D120" s="22"/>
    </row>
    <row r="121" ht="15.75" customHeight="1">
      <c r="C121" s="22"/>
      <c r="D121" s="22"/>
    </row>
    <row r="122" ht="15.75" customHeight="1">
      <c r="C122" s="22"/>
      <c r="D122" s="22"/>
    </row>
    <row r="123" ht="15.75" customHeight="1">
      <c r="C123" s="22"/>
      <c r="D123" s="22"/>
    </row>
    <row r="124" ht="15.75" customHeight="1">
      <c r="C124" s="22"/>
      <c r="D124" s="22"/>
    </row>
    <row r="125" ht="15.75" customHeight="1">
      <c r="C125" s="22"/>
      <c r="D125" s="22"/>
    </row>
    <row r="126" ht="15.75" customHeight="1">
      <c r="C126" s="22"/>
      <c r="D126" s="22"/>
    </row>
    <row r="127" ht="15.75" customHeight="1">
      <c r="C127" s="22"/>
      <c r="D127" s="22"/>
    </row>
    <row r="128" ht="15.75" customHeight="1">
      <c r="C128" s="22"/>
      <c r="D128" s="22"/>
    </row>
    <row r="129" ht="15.75" customHeight="1">
      <c r="C129" s="22"/>
      <c r="D129" s="22"/>
    </row>
    <row r="130" ht="15.75" customHeight="1">
      <c r="C130" s="22"/>
      <c r="D130" s="22"/>
    </row>
    <row r="131" ht="15.75" customHeight="1">
      <c r="C131" s="22"/>
      <c r="D131" s="22"/>
    </row>
    <row r="132" ht="15.75" customHeight="1">
      <c r="C132" s="22"/>
      <c r="D132" s="22"/>
    </row>
    <row r="133" ht="15.75" customHeight="1">
      <c r="C133" s="22"/>
      <c r="D133" s="22"/>
    </row>
    <row r="134" ht="15.75" customHeight="1">
      <c r="C134" s="22"/>
      <c r="D134" s="22"/>
    </row>
    <row r="135" ht="15.75" customHeight="1">
      <c r="C135" s="22"/>
      <c r="D135" s="22"/>
    </row>
    <row r="136" ht="15.75" customHeight="1">
      <c r="C136" s="22"/>
      <c r="D136" s="22"/>
    </row>
    <row r="137" ht="15.75" customHeight="1">
      <c r="C137" s="22"/>
      <c r="D137" s="22"/>
    </row>
    <row r="138" ht="15.75" customHeight="1">
      <c r="C138" s="22"/>
      <c r="D138" s="22"/>
    </row>
    <row r="139" ht="15.75" customHeight="1">
      <c r="C139" s="22"/>
      <c r="D139" s="22"/>
    </row>
    <row r="140" ht="15.75" customHeight="1">
      <c r="C140" s="22"/>
      <c r="D140" s="22"/>
    </row>
    <row r="141" ht="15.75" customHeight="1">
      <c r="C141" s="22"/>
      <c r="D141" s="22"/>
    </row>
    <row r="142" ht="15.75" customHeight="1">
      <c r="C142" s="22"/>
      <c r="D142" s="22"/>
    </row>
    <row r="143" ht="15.75" customHeight="1">
      <c r="C143" s="22"/>
      <c r="D143" s="22"/>
    </row>
    <row r="144" ht="15.75" customHeight="1">
      <c r="C144" s="22"/>
      <c r="D144" s="22"/>
    </row>
    <row r="145" ht="15.75" customHeight="1">
      <c r="C145" s="22"/>
      <c r="D145" s="22"/>
    </row>
    <row r="146" ht="15.75" customHeight="1">
      <c r="C146" s="22"/>
      <c r="D146" s="22"/>
    </row>
    <row r="147" ht="15.75" customHeight="1">
      <c r="C147" s="22"/>
      <c r="D147" s="22"/>
    </row>
    <row r="148" ht="15.75" customHeight="1">
      <c r="C148" s="22"/>
      <c r="D148" s="22"/>
    </row>
    <row r="149" ht="15.75" customHeight="1">
      <c r="C149" s="22"/>
      <c r="D149" s="22"/>
    </row>
    <row r="150" ht="15.75" customHeight="1">
      <c r="C150" s="22"/>
      <c r="D150" s="22"/>
    </row>
    <row r="151" ht="15.75" customHeight="1">
      <c r="C151" s="22"/>
      <c r="D151" s="22"/>
    </row>
    <row r="152" ht="15.75" customHeight="1">
      <c r="C152" s="22"/>
      <c r="D152" s="22"/>
    </row>
    <row r="153" ht="15.75" customHeight="1">
      <c r="C153" s="22"/>
      <c r="D153" s="22"/>
    </row>
    <row r="154" ht="15.75" customHeight="1">
      <c r="C154" s="22"/>
      <c r="D154" s="22"/>
    </row>
    <row r="155" ht="15.75" customHeight="1">
      <c r="C155" s="22"/>
      <c r="D155" s="22"/>
    </row>
    <row r="156" ht="15.75" customHeight="1">
      <c r="C156" s="22"/>
      <c r="D156" s="22"/>
    </row>
    <row r="157" ht="15.75" customHeight="1">
      <c r="C157" s="22"/>
      <c r="D157" s="22"/>
    </row>
    <row r="158" ht="15.75" customHeight="1">
      <c r="C158" s="22"/>
      <c r="D158" s="22"/>
    </row>
    <row r="159" ht="15.75" customHeight="1">
      <c r="C159" s="22"/>
      <c r="D159" s="22"/>
    </row>
    <row r="160" ht="15.75" customHeight="1">
      <c r="C160" s="22"/>
      <c r="D160" s="22"/>
    </row>
    <row r="161" ht="15.75" customHeight="1">
      <c r="C161" s="22"/>
      <c r="D161" s="22"/>
    </row>
    <row r="162" ht="15.75" customHeight="1">
      <c r="C162" s="22"/>
      <c r="D162" s="22"/>
    </row>
    <row r="163" ht="15.75" customHeight="1">
      <c r="C163" s="22"/>
      <c r="D163" s="22"/>
    </row>
    <row r="164" ht="15.75" customHeight="1">
      <c r="C164" s="22"/>
      <c r="D164" s="22"/>
    </row>
    <row r="165" ht="15.75" customHeight="1">
      <c r="C165" s="22"/>
      <c r="D165" s="22"/>
    </row>
    <row r="166" ht="15.75" customHeight="1">
      <c r="C166" s="22"/>
      <c r="D166" s="22"/>
    </row>
    <row r="167" ht="15.75" customHeight="1">
      <c r="C167" s="22"/>
      <c r="D167" s="22"/>
    </row>
    <row r="168" ht="15.75" customHeight="1">
      <c r="C168" s="22"/>
      <c r="D168" s="22"/>
    </row>
    <row r="169" ht="15.75" customHeight="1">
      <c r="C169" s="22"/>
      <c r="D169" s="22"/>
    </row>
    <row r="170" ht="15.75" customHeight="1">
      <c r="C170" s="22"/>
      <c r="D170" s="22"/>
    </row>
    <row r="171" ht="15.75" customHeight="1">
      <c r="C171" s="22"/>
      <c r="D171" s="22"/>
    </row>
    <row r="172" ht="15.75" customHeight="1">
      <c r="C172" s="22"/>
      <c r="D172" s="22"/>
    </row>
    <row r="173" ht="15.75" customHeight="1">
      <c r="C173" s="22"/>
      <c r="D173" s="22"/>
    </row>
    <row r="174" ht="15.75" customHeight="1">
      <c r="C174" s="22"/>
      <c r="D174" s="22"/>
    </row>
    <row r="175" ht="15.75" customHeight="1">
      <c r="C175" s="22"/>
      <c r="D175" s="22"/>
    </row>
    <row r="176" ht="15.75" customHeight="1">
      <c r="C176" s="22"/>
      <c r="D176" s="22"/>
    </row>
    <row r="177" ht="15.75" customHeight="1">
      <c r="C177" s="22"/>
      <c r="D177" s="22"/>
    </row>
    <row r="178" ht="15.75" customHeight="1">
      <c r="C178" s="22"/>
      <c r="D178" s="22"/>
    </row>
    <row r="179" ht="15.75" customHeight="1">
      <c r="C179" s="22"/>
      <c r="D179" s="22"/>
    </row>
    <row r="180" ht="15.75" customHeight="1">
      <c r="C180" s="22"/>
      <c r="D180" s="22"/>
    </row>
    <row r="181" ht="15.75" customHeight="1">
      <c r="C181" s="22"/>
      <c r="D181" s="22"/>
    </row>
    <row r="182" ht="15.75" customHeight="1">
      <c r="C182" s="22"/>
      <c r="D182" s="22"/>
    </row>
    <row r="183" ht="15.75" customHeight="1">
      <c r="C183" s="22"/>
      <c r="D183" s="22"/>
    </row>
    <row r="184" ht="15.75" customHeight="1">
      <c r="C184" s="22"/>
      <c r="D184" s="22"/>
    </row>
    <row r="185" ht="15.75" customHeight="1">
      <c r="C185" s="22"/>
      <c r="D185" s="22"/>
    </row>
    <row r="186" ht="15.75" customHeight="1">
      <c r="C186" s="22"/>
      <c r="D186" s="22"/>
    </row>
    <row r="187" ht="15.75" customHeight="1">
      <c r="C187" s="22"/>
      <c r="D187" s="22"/>
    </row>
    <row r="188" ht="15.75" customHeight="1">
      <c r="C188" s="22"/>
      <c r="D188" s="22"/>
    </row>
    <row r="189" ht="15.75" customHeight="1">
      <c r="C189" s="22"/>
      <c r="D189" s="22"/>
    </row>
    <row r="190" ht="15.75" customHeight="1">
      <c r="C190" s="22"/>
      <c r="D190" s="22"/>
    </row>
    <row r="191" ht="15.75" customHeight="1">
      <c r="C191" s="22"/>
      <c r="D191" s="22"/>
    </row>
    <row r="192" ht="15.75" customHeight="1">
      <c r="C192" s="22"/>
      <c r="D192" s="22"/>
    </row>
    <row r="193" ht="15.75" customHeight="1">
      <c r="C193" s="22"/>
      <c r="D193" s="22"/>
    </row>
    <row r="194" ht="15.75" customHeight="1">
      <c r="C194" s="22"/>
      <c r="D194" s="22"/>
    </row>
    <row r="195" ht="15.75" customHeight="1">
      <c r="C195" s="22"/>
      <c r="D195" s="22"/>
    </row>
    <row r="196" ht="15.75" customHeight="1">
      <c r="C196" s="22"/>
      <c r="D196" s="22"/>
    </row>
    <row r="197" ht="15.75" customHeight="1">
      <c r="C197" s="22"/>
      <c r="D197" s="22"/>
    </row>
    <row r="198" ht="15.75" customHeight="1">
      <c r="C198" s="22"/>
      <c r="D198" s="22"/>
    </row>
    <row r="199" ht="15.75" customHeight="1">
      <c r="C199" s="22"/>
      <c r="D199" s="22"/>
    </row>
    <row r="200" ht="15.75" customHeight="1">
      <c r="C200" s="22"/>
      <c r="D200" s="22"/>
    </row>
    <row r="201" ht="15.75" customHeight="1">
      <c r="C201" s="22"/>
      <c r="D201" s="22"/>
    </row>
    <row r="202" ht="15.75" customHeight="1">
      <c r="C202" s="22"/>
      <c r="D202" s="22"/>
    </row>
    <row r="203" ht="15.75" customHeight="1">
      <c r="C203" s="22"/>
      <c r="D203" s="22"/>
    </row>
    <row r="204" ht="15.75" customHeight="1">
      <c r="C204" s="22"/>
      <c r="D204" s="22"/>
    </row>
    <row r="205" ht="15.75" customHeight="1">
      <c r="C205" s="22"/>
      <c r="D205" s="22"/>
    </row>
    <row r="206" ht="15.75" customHeight="1">
      <c r="C206" s="22"/>
      <c r="D206" s="22"/>
    </row>
    <row r="207" ht="15.75" customHeight="1">
      <c r="C207" s="22"/>
      <c r="D207" s="22"/>
    </row>
    <row r="208" ht="15.75" customHeight="1">
      <c r="C208" s="22"/>
      <c r="D208" s="22"/>
    </row>
    <row r="209" ht="15.75" customHeight="1">
      <c r="C209" s="22"/>
      <c r="D209" s="22"/>
    </row>
    <row r="210" ht="15.75" customHeight="1">
      <c r="C210" s="22"/>
      <c r="D210" s="22"/>
    </row>
    <row r="211" ht="15.75" customHeight="1">
      <c r="C211" s="22"/>
      <c r="D211" s="22"/>
    </row>
    <row r="212" ht="15.75" customHeight="1">
      <c r="C212" s="22"/>
      <c r="D212" s="22"/>
    </row>
    <row r="213" ht="15.75" customHeight="1">
      <c r="C213" s="22"/>
      <c r="D213" s="22"/>
    </row>
    <row r="214" ht="15.75" customHeight="1">
      <c r="C214" s="22"/>
      <c r="D214" s="22"/>
    </row>
    <row r="215" ht="15.75" customHeight="1">
      <c r="C215" s="22"/>
      <c r="D215" s="22"/>
    </row>
    <row r="216" ht="15.75" customHeight="1">
      <c r="C216" s="22"/>
      <c r="D216" s="22"/>
    </row>
    <row r="217" ht="15.75" customHeight="1">
      <c r="C217" s="22"/>
      <c r="D217" s="22"/>
    </row>
    <row r="218" ht="15.75" customHeight="1">
      <c r="C218" s="22"/>
      <c r="D218" s="22"/>
    </row>
    <row r="219" ht="15.75" customHeight="1">
      <c r="C219" s="22"/>
      <c r="D219" s="22"/>
    </row>
    <row r="220" ht="15.75" customHeight="1">
      <c r="C220" s="22"/>
      <c r="D220" s="22"/>
    </row>
    <row r="221" ht="15.75" customHeight="1">
      <c r="C221" s="22"/>
      <c r="D221" s="22"/>
    </row>
    <row r="222" ht="15.75" customHeight="1">
      <c r="C222" s="22"/>
      <c r="D222" s="22"/>
    </row>
    <row r="223" ht="15.75" customHeight="1">
      <c r="C223" s="22"/>
      <c r="D223" s="22"/>
    </row>
    <row r="224" ht="15.75" customHeight="1">
      <c r="C224" s="22"/>
      <c r="D224" s="22"/>
    </row>
    <row r="225" ht="15.75" customHeight="1">
      <c r="C225" s="22"/>
      <c r="D225" s="22"/>
    </row>
    <row r="226" ht="15.75" customHeight="1">
      <c r="C226" s="22"/>
      <c r="D226" s="22"/>
    </row>
    <row r="227" ht="15.75" customHeight="1">
      <c r="C227" s="22"/>
      <c r="D227" s="22"/>
    </row>
    <row r="228" ht="15.75" customHeight="1">
      <c r="C228" s="22"/>
      <c r="D228" s="22"/>
    </row>
    <row r="229" ht="15.75" customHeight="1">
      <c r="C229" s="22"/>
      <c r="D229" s="22"/>
    </row>
    <row r="230" ht="15.75" customHeight="1">
      <c r="C230" s="22"/>
      <c r="D230" s="22"/>
    </row>
    <row r="231" ht="15.75" customHeight="1">
      <c r="C231" s="22"/>
      <c r="D231" s="22"/>
    </row>
    <row r="232" ht="15.75" customHeight="1">
      <c r="C232" s="22"/>
      <c r="D232" s="22"/>
    </row>
    <row r="233" ht="15.75" customHeight="1">
      <c r="C233" s="22"/>
      <c r="D233" s="22"/>
    </row>
    <row r="234" ht="15.75" customHeight="1">
      <c r="C234" s="22"/>
      <c r="D234" s="22"/>
    </row>
    <row r="235" ht="15.75" customHeight="1">
      <c r="C235" s="22"/>
      <c r="D235" s="22"/>
    </row>
    <row r="236" ht="15.75" customHeight="1">
      <c r="C236" s="22"/>
      <c r="D236" s="22"/>
    </row>
    <row r="237" ht="15.75" customHeight="1">
      <c r="C237" s="22"/>
      <c r="D237" s="22"/>
    </row>
    <row r="238" ht="15.75" customHeight="1">
      <c r="C238" s="22"/>
      <c r="D238" s="22"/>
    </row>
    <row r="239" ht="15.75" customHeight="1">
      <c r="C239" s="22"/>
      <c r="D239" s="22"/>
    </row>
    <row r="240" ht="15.75" customHeight="1">
      <c r="C240" s="22"/>
      <c r="D240" s="22"/>
    </row>
    <row r="241" ht="15.75" customHeight="1">
      <c r="C241" s="22"/>
      <c r="D241" s="22"/>
    </row>
    <row r="242" ht="15.75" customHeight="1">
      <c r="C242" s="22"/>
      <c r="D242" s="22"/>
    </row>
    <row r="243" ht="15.75" customHeight="1">
      <c r="C243" s="22"/>
      <c r="D243" s="22"/>
    </row>
    <row r="244" ht="15.75" customHeight="1">
      <c r="C244" s="22"/>
      <c r="D244" s="22"/>
    </row>
    <row r="245" ht="15.75" customHeight="1">
      <c r="C245" s="22"/>
      <c r="D245" s="22"/>
    </row>
    <row r="246" ht="15.75" customHeight="1">
      <c r="C246" s="22"/>
      <c r="D246" s="22"/>
    </row>
    <row r="247" ht="15.75" customHeight="1">
      <c r="C247" s="22"/>
      <c r="D247" s="22"/>
    </row>
    <row r="248" ht="15.75" customHeight="1">
      <c r="C248" s="22"/>
      <c r="D248" s="22"/>
    </row>
    <row r="249" ht="15.75" customHeight="1">
      <c r="C249" s="22"/>
      <c r="D249" s="22"/>
    </row>
    <row r="250" ht="15.75" customHeight="1">
      <c r="C250" s="22"/>
      <c r="D250" s="22"/>
    </row>
    <row r="251" ht="15.75" customHeight="1">
      <c r="C251" s="22"/>
      <c r="D251" s="22"/>
    </row>
    <row r="252" ht="15.75" customHeight="1">
      <c r="C252" s="22"/>
      <c r="D252" s="22"/>
    </row>
    <row r="253" ht="15.75" customHeight="1">
      <c r="C253" s="22"/>
      <c r="D253" s="22"/>
    </row>
    <row r="254" ht="15.75" customHeight="1">
      <c r="C254" s="22"/>
      <c r="D254" s="22"/>
    </row>
    <row r="255" ht="15.75" customHeight="1">
      <c r="C255" s="22"/>
      <c r="D255" s="22"/>
    </row>
    <row r="256" ht="15.75" customHeight="1">
      <c r="C256" s="22"/>
      <c r="D256" s="22"/>
    </row>
    <row r="257" ht="15.75" customHeight="1">
      <c r="C257" s="22"/>
      <c r="D257" s="22"/>
    </row>
    <row r="258" ht="15.75" customHeight="1">
      <c r="C258" s="22"/>
      <c r="D258" s="22"/>
    </row>
    <row r="259" ht="15.75" customHeight="1">
      <c r="C259" s="22"/>
      <c r="D259" s="22"/>
    </row>
    <row r="260" ht="15.75" customHeight="1">
      <c r="C260" s="22"/>
      <c r="D260" s="22"/>
    </row>
    <row r="261" ht="15.75" customHeight="1">
      <c r="C261" s="22"/>
      <c r="D261" s="22"/>
    </row>
    <row r="262" ht="15.75" customHeight="1">
      <c r="C262" s="22"/>
      <c r="D262" s="22"/>
    </row>
    <row r="263" ht="15.75" customHeight="1">
      <c r="C263" s="22"/>
      <c r="D263" s="22"/>
    </row>
    <row r="264" ht="15.75" customHeight="1">
      <c r="C264" s="22"/>
      <c r="D264" s="22"/>
    </row>
    <row r="265" ht="15.75" customHeight="1">
      <c r="C265" s="22"/>
      <c r="D265" s="22"/>
    </row>
    <row r="266" ht="15.75" customHeight="1">
      <c r="C266" s="22"/>
      <c r="D266" s="22"/>
    </row>
    <row r="267" ht="15.75" customHeight="1">
      <c r="C267" s="22"/>
      <c r="D267" s="22"/>
    </row>
    <row r="268" ht="15.75" customHeight="1">
      <c r="C268" s="22"/>
      <c r="D268" s="22"/>
    </row>
    <row r="269" ht="15.75" customHeight="1">
      <c r="C269" s="22"/>
      <c r="D269" s="22"/>
    </row>
    <row r="270" ht="15.75" customHeight="1">
      <c r="C270" s="22"/>
      <c r="D270" s="22"/>
    </row>
    <row r="271" ht="15.75" customHeight="1">
      <c r="C271" s="22"/>
      <c r="D271" s="22"/>
    </row>
    <row r="272" ht="15.75" customHeight="1">
      <c r="C272" s="22"/>
      <c r="D272" s="22"/>
    </row>
    <row r="273" ht="15.75" customHeight="1">
      <c r="C273" s="22"/>
      <c r="D273" s="22"/>
    </row>
    <row r="274" ht="15.75" customHeight="1">
      <c r="C274" s="22"/>
      <c r="D274" s="22"/>
    </row>
    <row r="275" ht="15.75" customHeight="1">
      <c r="C275" s="22"/>
      <c r="D275" s="22"/>
    </row>
    <row r="276" ht="15.75" customHeight="1">
      <c r="C276" s="22"/>
      <c r="D276" s="22"/>
    </row>
    <row r="277" ht="15.75" customHeight="1">
      <c r="C277" s="22"/>
      <c r="D277" s="22"/>
    </row>
    <row r="278" ht="15.75" customHeight="1">
      <c r="C278" s="22"/>
      <c r="D278" s="22"/>
    </row>
    <row r="279" ht="15.75" customHeight="1">
      <c r="C279" s="22"/>
      <c r="D279" s="22"/>
    </row>
    <row r="280" ht="15.75" customHeight="1">
      <c r="C280" s="22"/>
      <c r="D280" s="22"/>
    </row>
    <row r="281" ht="15.75" customHeight="1">
      <c r="C281" s="22"/>
      <c r="D281" s="22"/>
    </row>
    <row r="282" ht="15.75" customHeight="1">
      <c r="C282" s="22"/>
      <c r="D282" s="22"/>
    </row>
    <row r="283" ht="15.75" customHeight="1">
      <c r="C283" s="22"/>
      <c r="D283" s="22"/>
    </row>
    <row r="284" ht="15.75" customHeight="1">
      <c r="C284" s="22"/>
      <c r="D284" s="22"/>
    </row>
    <row r="285" ht="15.75" customHeight="1">
      <c r="C285" s="22"/>
      <c r="D285" s="22"/>
    </row>
    <row r="286" ht="15.75" customHeight="1">
      <c r="C286" s="22"/>
      <c r="D286" s="22"/>
    </row>
    <row r="287" ht="15.75" customHeight="1">
      <c r="C287" s="22"/>
      <c r="D287" s="22"/>
    </row>
    <row r="288" ht="15.75" customHeight="1">
      <c r="C288" s="22"/>
      <c r="D288" s="22"/>
    </row>
    <row r="289" ht="15.75" customHeight="1">
      <c r="C289" s="22"/>
      <c r="D289" s="22"/>
    </row>
    <row r="290" ht="15.75" customHeight="1">
      <c r="C290" s="22"/>
      <c r="D290" s="22"/>
    </row>
    <row r="291" ht="15.75" customHeight="1">
      <c r="C291" s="22"/>
      <c r="D291" s="22"/>
    </row>
    <row r="292" ht="15.75" customHeight="1">
      <c r="C292" s="22"/>
      <c r="D292" s="22"/>
    </row>
    <row r="293" ht="15.75" customHeight="1">
      <c r="C293" s="22"/>
      <c r="D293" s="22"/>
    </row>
    <row r="294" ht="15.75" customHeight="1">
      <c r="C294" s="22"/>
      <c r="D294" s="22"/>
    </row>
    <row r="295" ht="15.75" customHeight="1">
      <c r="C295" s="22"/>
      <c r="D295" s="22"/>
    </row>
    <row r="296" ht="15.75" customHeight="1">
      <c r="C296" s="22"/>
      <c r="D296" s="22"/>
    </row>
    <row r="297" ht="15.75" customHeight="1">
      <c r="C297" s="22"/>
      <c r="D297" s="22"/>
    </row>
    <row r="298" ht="15.75" customHeight="1">
      <c r="C298" s="22"/>
      <c r="D298" s="22"/>
    </row>
    <row r="299" ht="15.75" customHeight="1">
      <c r="C299" s="22"/>
      <c r="D299" s="22"/>
    </row>
    <row r="300" ht="15.75" customHeight="1">
      <c r="C300" s="22"/>
      <c r="D300" s="22"/>
    </row>
    <row r="301" ht="15.75" customHeight="1">
      <c r="C301" s="22"/>
      <c r="D301" s="22"/>
    </row>
    <row r="302" ht="15.75" customHeight="1">
      <c r="C302" s="22"/>
      <c r="D302" s="22"/>
    </row>
    <row r="303" ht="15.75" customHeight="1">
      <c r="C303" s="22"/>
      <c r="D303" s="22"/>
    </row>
    <row r="304" ht="15.75" customHeight="1">
      <c r="C304" s="22"/>
      <c r="D304" s="22"/>
    </row>
    <row r="305" ht="15.75" customHeight="1">
      <c r="C305" s="22"/>
      <c r="D305" s="22"/>
    </row>
    <row r="306" ht="15.75" customHeight="1">
      <c r="C306" s="22"/>
      <c r="D306" s="22"/>
    </row>
    <row r="307" ht="15.75" customHeight="1">
      <c r="C307" s="22"/>
      <c r="D307" s="22"/>
    </row>
    <row r="308" ht="15.75" customHeight="1">
      <c r="C308" s="22"/>
      <c r="D308" s="22"/>
    </row>
    <row r="309" ht="15.75" customHeight="1">
      <c r="C309" s="22"/>
      <c r="D309" s="22"/>
    </row>
    <row r="310" ht="15.75" customHeight="1">
      <c r="C310" s="22"/>
      <c r="D310" s="22"/>
    </row>
    <row r="311" ht="15.75" customHeight="1">
      <c r="C311" s="22"/>
      <c r="D311" s="22"/>
    </row>
    <row r="312" ht="15.75" customHeight="1">
      <c r="C312" s="22"/>
      <c r="D312" s="22"/>
    </row>
    <row r="313" ht="15.75" customHeight="1">
      <c r="C313" s="22"/>
      <c r="D313" s="22"/>
    </row>
    <row r="314" ht="15.75" customHeight="1">
      <c r="C314" s="22"/>
      <c r="D314" s="22"/>
    </row>
    <row r="315" ht="15.75" customHeight="1">
      <c r="C315" s="22"/>
      <c r="D315" s="22"/>
    </row>
    <row r="316" ht="15.75" customHeight="1">
      <c r="C316" s="22"/>
      <c r="D316" s="22"/>
    </row>
    <row r="317" ht="15.75" customHeight="1">
      <c r="C317" s="22"/>
      <c r="D317" s="22"/>
    </row>
    <row r="318" ht="15.75" customHeight="1">
      <c r="C318" s="22"/>
      <c r="D318" s="22"/>
    </row>
    <row r="319" ht="15.75" customHeight="1">
      <c r="C319" s="22"/>
      <c r="D319" s="22"/>
    </row>
    <row r="320" ht="15.75" customHeight="1">
      <c r="C320" s="22"/>
      <c r="D320" s="22"/>
    </row>
    <row r="321" ht="15.75" customHeight="1">
      <c r="C321" s="22"/>
      <c r="D321" s="22"/>
    </row>
    <row r="322" ht="15.75" customHeight="1">
      <c r="C322" s="22"/>
      <c r="D322" s="22"/>
    </row>
    <row r="323" ht="15.75" customHeight="1">
      <c r="C323" s="22"/>
      <c r="D323" s="22"/>
    </row>
    <row r="324" ht="15.75" customHeight="1">
      <c r="C324" s="22"/>
      <c r="D324" s="22"/>
    </row>
    <row r="325" ht="15.75" customHeight="1">
      <c r="C325" s="22"/>
      <c r="D325" s="22"/>
    </row>
    <row r="326" ht="15.75" customHeight="1">
      <c r="C326" s="22"/>
      <c r="D326" s="22"/>
    </row>
    <row r="327" ht="15.75" customHeight="1">
      <c r="C327" s="22"/>
      <c r="D327" s="22"/>
    </row>
    <row r="328" ht="15.75" customHeight="1">
      <c r="C328" s="22"/>
      <c r="D328" s="22"/>
    </row>
    <row r="329" ht="15.75" customHeight="1">
      <c r="C329" s="22"/>
      <c r="D329" s="22"/>
    </row>
    <row r="330" ht="15.75" customHeight="1">
      <c r="C330" s="22"/>
      <c r="D330" s="22"/>
    </row>
    <row r="331" ht="15.75" customHeight="1">
      <c r="C331" s="22"/>
      <c r="D331" s="22"/>
    </row>
    <row r="332" ht="15.75" customHeight="1">
      <c r="C332" s="22"/>
      <c r="D332" s="22"/>
    </row>
    <row r="333" ht="15.75" customHeight="1">
      <c r="C333" s="22"/>
      <c r="D333" s="22"/>
    </row>
    <row r="334" ht="15.75" customHeight="1">
      <c r="C334" s="22"/>
      <c r="D334" s="22"/>
    </row>
    <row r="335" ht="15.75" customHeight="1">
      <c r="C335" s="22"/>
      <c r="D335" s="22"/>
    </row>
    <row r="336" ht="15.75" customHeight="1">
      <c r="C336" s="22"/>
      <c r="D336" s="22"/>
    </row>
    <row r="337" ht="15.75" customHeight="1">
      <c r="C337" s="22"/>
      <c r="D337" s="22"/>
    </row>
    <row r="338" ht="15.75" customHeight="1">
      <c r="C338" s="22"/>
      <c r="D338" s="22"/>
    </row>
    <row r="339" ht="15.75" customHeight="1">
      <c r="C339" s="22"/>
      <c r="D339" s="22"/>
    </row>
    <row r="340" ht="15.75" customHeight="1">
      <c r="C340" s="22"/>
      <c r="D340" s="22"/>
    </row>
    <row r="341" ht="15.75" customHeight="1">
      <c r="C341" s="22"/>
      <c r="D341" s="22"/>
    </row>
    <row r="342" ht="15.75" customHeight="1">
      <c r="C342" s="22"/>
      <c r="D342" s="22"/>
    </row>
    <row r="343" ht="15.75" customHeight="1">
      <c r="C343" s="22"/>
      <c r="D343" s="22"/>
    </row>
    <row r="344" ht="15.75" customHeight="1">
      <c r="C344" s="22"/>
      <c r="D344" s="22"/>
    </row>
    <row r="345" ht="15.75" customHeight="1">
      <c r="C345" s="22"/>
      <c r="D345" s="22"/>
    </row>
    <row r="346" ht="15.75" customHeight="1">
      <c r="C346" s="22"/>
      <c r="D346" s="22"/>
    </row>
    <row r="347" ht="15.75" customHeight="1">
      <c r="C347" s="22"/>
      <c r="D347" s="22"/>
    </row>
    <row r="348" ht="15.75" customHeight="1">
      <c r="C348" s="22"/>
      <c r="D348" s="22"/>
    </row>
    <row r="349" ht="15.75" customHeight="1">
      <c r="C349" s="22"/>
      <c r="D349" s="22"/>
    </row>
    <row r="350" ht="15.75" customHeight="1">
      <c r="C350" s="22"/>
      <c r="D350" s="22"/>
    </row>
    <row r="351" ht="15.75" customHeight="1">
      <c r="C351" s="22"/>
      <c r="D351" s="22"/>
    </row>
    <row r="352" ht="15.75" customHeight="1">
      <c r="C352" s="22"/>
      <c r="D352" s="22"/>
    </row>
    <row r="353" ht="15.75" customHeight="1">
      <c r="C353" s="22"/>
      <c r="D353" s="22"/>
    </row>
    <row r="354" ht="15.75" customHeight="1">
      <c r="C354" s="22"/>
      <c r="D354" s="22"/>
    </row>
    <row r="355" ht="15.75" customHeight="1">
      <c r="C355" s="22"/>
      <c r="D355" s="22"/>
    </row>
    <row r="356" ht="15.75" customHeight="1">
      <c r="C356" s="22"/>
      <c r="D356" s="22"/>
    </row>
    <row r="357" ht="15.75" customHeight="1">
      <c r="C357" s="22"/>
      <c r="D357" s="22"/>
    </row>
    <row r="358" ht="15.75" customHeight="1">
      <c r="C358" s="22"/>
      <c r="D358" s="22"/>
    </row>
    <row r="359" ht="15.75" customHeight="1">
      <c r="C359" s="22"/>
      <c r="D359" s="22"/>
    </row>
    <row r="360" ht="15.75" customHeight="1">
      <c r="C360" s="22"/>
      <c r="D360" s="22"/>
    </row>
    <row r="361" ht="15.75" customHeight="1">
      <c r="C361" s="22"/>
      <c r="D361" s="22"/>
    </row>
    <row r="362" ht="15.75" customHeight="1">
      <c r="C362" s="22"/>
      <c r="D362" s="22"/>
    </row>
    <row r="363" ht="15.75" customHeight="1">
      <c r="C363" s="22"/>
      <c r="D363" s="22"/>
    </row>
    <row r="364" ht="15.75" customHeight="1">
      <c r="C364" s="22"/>
      <c r="D364" s="22"/>
    </row>
    <row r="365" ht="15.75" customHeight="1">
      <c r="C365" s="22"/>
      <c r="D365" s="22"/>
    </row>
    <row r="366" ht="15.75" customHeight="1">
      <c r="C366" s="22"/>
      <c r="D366" s="22"/>
    </row>
    <row r="367" ht="15.75" customHeight="1">
      <c r="C367" s="22"/>
      <c r="D367" s="22"/>
    </row>
    <row r="368" ht="15.75" customHeight="1">
      <c r="C368" s="22"/>
      <c r="D368" s="22"/>
    </row>
    <row r="369" ht="15.75" customHeight="1">
      <c r="C369" s="22"/>
      <c r="D369" s="22"/>
    </row>
    <row r="370" ht="15.75" customHeight="1">
      <c r="C370" s="22"/>
      <c r="D370" s="22"/>
    </row>
    <row r="371" ht="15.75" customHeight="1">
      <c r="C371" s="22"/>
      <c r="D371" s="22"/>
    </row>
    <row r="372" ht="15.75" customHeight="1">
      <c r="C372" s="22"/>
      <c r="D372" s="22"/>
    </row>
    <row r="373" ht="15.75" customHeight="1">
      <c r="C373" s="22"/>
      <c r="D373" s="22"/>
    </row>
    <row r="374" ht="15.75" customHeight="1">
      <c r="C374" s="22"/>
      <c r="D374" s="22"/>
    </row>
    <row r="375" ht="15.75" customHeight="1">
      <c r="C375" s="22"/>
      <c r="D375" s="22"/>
    </row>
    <row r="376" ht="15.75" customHeight="1">
      <c r="C376" s="22"/>
      <c r="D376" s="22"/>
    </row>
    <row r="377" ht="15.75" customHeight="1">
      <c r="C377" s="22"/>
      <c r="D377" s="22"/>
    </row>
    <row r="378" ht="15.75" customHeight="1">
      <c r="C378" s="22"/>
      <c r="D378" s="22"/>
    </row>
    <row r="379" ht="15.75" customHeight="1">
      <c r="C379" s="22"/>
      <c r="D379" s="22"/>
    </row>
    <row r="380" ht="15.75" customHeight="1">
      <c r="C380" s="22"/>
      <c r="D380" s="22"/>
    </row>
    <row r="381" ht="15.75" customHeight="1">
      <c r="C381" s="22"/>
      <c r="D381" s="22"/>
    </row>
    <row r="382" ht="15.75" customHeight="1">
      <c r="C382" s="22"/>
      <c r="D382" s="22"/>
    </row>
    <row r="383" ht="15.75" customHeight="1">
      <c r="C383" s="22"/>
      <c r="D383" s="22"/>
    </row>
    <row r="384" ht="15.75" customHeight="1">
      <c r="C384" s="22"/>
      <c r="D384" s="22"/>
    </row>
    <row r="385" ht="15.75" customHeight="1">
      <c r="C385" s="22"/>
      <c r="D385" s="22"/>
    </row>
    <row r="386" ht="15.75" customHeight="1">
      <c r="C386" s="22"/>
      <c r="D386" s="22"/>
    </row>
    <row r="387" ht="15.75" customHeight="1">
      <c r="C387" s="22"/>
      <c r="D387" s="22"/>
    </row>
    <row r="388" ht="15.75" customHeight="1">
      <c r="C388" s="22"/>
      <c r="D388" s="22"/>
    </row>
    <row r="389" ht="15.75" customHeight="1">
      <c r="C389" s="22"/>
      <c r="D389" s="22"/>
    </row>
    <row r="390" ht="15.75" customHeight="1">
      <c r="C390" s="22"/>
      <c r="D390" s="22"/>
    </row>
    <row r="391" ht="15.75" customHeight="1">
      <c r="C391" s="22"/>
      <c r="D391" s="22"/>
    </row>
    <row r="392" ht="15.75" customHeight="1">
      <c r="C392" s="22"/>
      <c r="D392" s="22"/>
    </row>
    <row r="393" ht="15.75" customHeight="1">
      <c r="C393" s="22"/>
      <c r="D393" s="22"/>
    </row>
    <row r="394" ht="15.75" customHeight="1">
      <c r="C394" s="22"/>
      <c r="D394" s="22"/>
    </row>
    <row r="395" ht="15.75" customHeight="1">
      <c r="C395" s="22"/>
      <c r="D395" s="22"/>
    </row>
    <row r="396" ht="15.75" customHeight="1">
      <c r="C396" s="22"/>
      <c r="D396" s="22"/>
    </row>
    <row r="397" ht="15.75" customHeight="1">
      <c r="C397" s="22"/>
      <c r="D397" s="22"/>
    </row>
    <row r="398" ht="15.75" customHeight="1">
      <c r="C398" s="22"/>
      <c r="D398" s="22"/>
    </row>
    <row r="399" ht="15.75" customHeight="1">
      <c r="C399" s="22"/>
      <c r="D399" s="22"/>
    </row>
    <row r="400" ht="15.75" customHeight="1">
      <c r="C400" s="22"/>
      <c r="D400" s="22"/>
    </row>
    <row r="401" ht="15.75" customHeight="1">
      <c r="C401" s="22"/>
      <c r="D401" s="22"/>
    </row>
    <row r="402" ht="15.75" customHeight="1">
      <c r="C402" s="22"/>
      <c r="D402" s="22"/>
    </row>
    <row r="403" ht="15.75" customHeight="1">
      <c r="C403" s="22"/>
      <c r="D403" s="22"/>
    </row>
    <row r="404" ht="15.75" customHeight="1">
      <c r="C404" s="22"/>
      <c r="D404" s="22"/>
    </row>
    <row r="405" ht="15.75" customHeight="1">
      <c r="C405" s="22"/>
      <c r="D405" s="22"/>
    </row>
    <row r="406" ht="15.75" customHeight="1">
      <c r="C406" s="22"/>
      <c r="D406" s="22"/>
    </row>
    <row r="407" ht="15.75" customHeight="1">
      <c r="C407" s="22"/>
      <c r="D407" s="22"/>
    </row>
    <row r="408" ht="15.75" customHeight="1">
      <c r="C408" s="22"/>
      <c r="D408" s="22"/>
    </row>
    <row r="409" ht="15.75" customHeight="1">
      <c r="C409" s="22"/>
      <c r="D409" s="22"/>
    </row>
    <row r="410" ht="15.75" customHeight="1">
      <c r="C410" s="22"/>
      <c r="D410" s="22"/>
    </row>
    <row r="411" ht="15.75" customHeight="1">
      <c r="C411" s="22"/>
      <c r="D411" s="22"/>
    </row>
    <row r="412" ht="15.75" customHeight="1">
      <c r="C412" s="22"/>
      <c r="D412" s="22"/>
    </row>
    <row r="413" ht="15.75" customHeight="1">
      <c r="C413" s="22"/>
      <c r="D413" s="22"/>
    </row>
    <row r="414" ht="15.75" customHeight="1">
      <c r="C414" s="22"/>
      <c r="D414" s="22"/>
    </row>
    <row r="415" ht="15.75" customHeight="1">
      <c r="C415" s="22"/>
      <c r="D415" s="22"/>
    </row>
    <row r="416" ht="15.75" customHeight="1">
      <c r="C416" s="22"/>
      <c r="D416" s="22"/>
    </row>
    <row r="417" ht="15.75" customHeight="1">
      <c r="C417" s="22"/>
      <c r="D417" s="22"/>
    </row>
    <row r="418" ht="15.75" customHeight="1">
      <c r="C418" s="22"/>
      <c r="D418" s="22"/>
    </row>
    <row r="419" ht="15.75" customHeight="1">
      <c r="C419" s="22"/>
      <c r="D419" s="22"/>
    </row>
    <row r="420" ht="15.75" customHeight="1">
      <c r="C420" s="22"/>
      <c r="D420" s="22"/>
    </row>
    <row r="421" ht="15.75" customHeight="1">
      <c r="C421" s="22"/>
      <c r="D421" s="22"/>
    </row>
    <row r="422" ht="15.75" customHeight="1">
      <c r="C422" s="22"/>
      <c r="D422" s="22"/>
    </row>
    <row r="423" ht="15.75" customHeight="1">
      <c r="C423" s="22"/>
      <c r="D423" s="22"/>
    </row>
    <row r="424" ht="15.75" customHeight="1">
      <c r="C424" s="22"/>
      <c r="D424" s="22"/>
    </row>
    <row r="425" ht="15.75" customHeight="1">
      <c r="C425" s="22"/>
      <c r="D425" s="22"/>
    </row>
    <row r="426" ht="15.75" customHeight="1">
      <c r="C426" s="22"/>
      <c r="D426" s="22"/>
    </row>
    <row r="427" ht="15.75" customHeight="1">
      <c r="C427" s="22"/>
      <c r="D427" s="22"/>
    </row>
    <row r="428" ht="15.75" customHeight="1">
      <c r="C428" s="22"/>
      <c r="D428" s="22"/>
    </row>
    <row r="429" ht="15.75" customHeight="1">
      <c r="C429" s="22"/>
      <c r="D429" s="22"/>
    </row>
    <row r="430" ht="15.75" customHeight="1">
      <c r="C430" s="22"/>
      <c r="D430" s="22"/>
    </row>
    <row r="431" ht="15.75" customHeight="1">
      <c r="C431" s="22"/>
      <c r="D431" s="22"/>
    </row>
    <row r="432" ht="15.75" customHeight="1">
      <c r="C432" s="22"/>
      <c r="D432" s="22"/>
    </row>
    <row r="433" ht="15.75" customHeight="1">
      <c r="C433" s="22"/>
      <c r="D433" s="22"/>
    </row>
    <row r="434" ht="15.75" customHeight="1">
      <c r="C434" s="22"/>
      <c r="D434" s="22"/>
    </row>
    <row r="435" ht="15.75" customHeight="1">
      <c r="C435" s="22"/>
      <c r="D435" s="22"/>
    </row>
    <row r="436" ht="15.75" customHeight="1">
      <c r="C436" s="22"/>
      <c r="D436" s="22"/>
    </row>
    <row r="437" ht="15.75" customHeight="1">
      <c r="C437" s="22"/>
      <c r="D437" s="22"/>
    </row>
    <row r="438" ht="15.75" customHeight="1">
      <c r="C438" s="22"/>
      <c r="D438" s="22"/>
    </row>
    <row r="439" ht="15.75" customHeight="1">
      <c r="C439" s="22"/>
      <c r="D439" s="22"/>
    </row>
    <row r="440" ht="15.75" customHeight="1">
      <c r="C440" s="22"/>
      <c r="D440" s="22"/>
    </row>
    <row r="441" ht="15.75" customHeight="1">
      <c r="C441" s="22"/>
      <c r="D441" s="22"/>
    </row>
    <row r="442" ht="15.75" customHeight="1">
      <c r="C442" s="22"/>
      <c r="D442" s="22"/>
    </row>
    <row r="443" ht="15.75" customHeight="1">
      <c r="C443" s="22"/>
      <c r="D443" s="22"/>
    </row>
    <row r="444" ht="15.75" customHeight="1">
      <c r="C444" s="22"/>
      <c r="D444" s="22"/>
    </row>
    <row r="445" ht="15.75" customHeight="1">
      <c r="C445" s="22"/>
      <c r="D445" s="22"/>
    </row>
    <row r="446" ht="15.75" customHeight="1">
      <c r="C446" s="22"/>
      <c r="D446" s="22"/>
    </row>
    <row r="447" ht="15.75" customHeight="1">
      <c r="C447" s="22"/>
      <c r="D447" s="22"/>
    </row>
    <row r="448" ht="15.75" customHeight="1">
      <c r="C448" s="22"/>
      <c r="D448" s="22"/>
    </row>
    <row r="449" ht="15.75" customHeight="1">
      <c r="C449" s="22"/>
      <c r="D449" s="22"/>
    </row>
    <row r="450" ht="15.75" customHeight="1">
      <c r="C450" s="22"/>
      <c r="D450" s="22"/>
    </row>
    <row r="451" ht="15.75" customHeight="1">
      <c r="C451" s="22"/>
      <c r="D451" s="22"/>
    </row>
    <row r="452" ht="15.75" customHeight="1">
      <c r="C452" s="22"/>
      <c r="D452" s="22"/>
    </row>
    <row r="453" ht="15.75" customHeight="1">
      <c r="C453" s="22"/>
      <c r="D453" s="22"/>
    </row>
    <row r="454" ht="15.75" customHeight="1">
      <c r="C454" s="22"/>
      <c r="D454" s="22"/>
    </row>
    <row r="455" ht="15.75" customHeight="1">
      <c r="C455" s="22"/>
      <c r="D455" s="22"/>
    </row>
    <row r="456" ht="15.75" customHeight="1">
      <c r="C456" s="22"/>
      <c r="D456" s="22"/>
    </row>
    <row r="457" ht="15.75" customHeight="1">
      <c r="C457" s="22"/>
      <c r="D457" s="22"/>
    </row>
    <row r="458" ht="15.75" customHeight="1">
      <c r="C458" s="22"/>
      <c r="D458" s="22"/>
    </row>
    <row r="459" ht="15.75" customHeight="1">
      <c r="C459" s="22"/>
      <c r="D459" s="22"/>
    </row>
    <row r="460" ht="15.75" customHeight="1">
      <c r="C460" s="22"/>
      <c r="D460" s="22"/>
    </row>
    <row r="461" ht="15.75" customHeight="1">
      <c r="C461" s="22"/>
      <c r="D461" s="22"/>
    </row>
    <row r="462" ht="15.75" customHeight="1">
      <c r="C462" s="22"/>
      <c r="D462" s="22"/>
    </row>
    <row r="463" ht="15.75" customHeight="1">
      <c r="C463" s="22"/>
      <c r="D463" s="22"/>
    </row>
    <row r="464" ht="15.75" customHeight="1">
      <c r="C464" s="22"/>
      <c r="D464" s="22"/>
    </row>
    <row r="465" ht="15.75" customHeight="1">
      <c r="C465" s="22"/>
      <c r="D465" s="22"/>
    </row>
    <row r="466" ht="15.75" customHeight="1">
      <c r="C466" s="22"/>
      <c r="D466" s="22"/>
    </row>
    <row r="467" ht="15.75" customHeight="1">
      <c r="C467" s="22"/>
      <c r="D467" s="22"/>
    </row>
    <row r="468" ht="15.75" customHeight="1">
      <c r="C468" s="22"/>
      <c r="D468" s="22"/>
    </row>
    <row r="469" ht="15.75" customHeight="1">
      <c r="C469" s="22"/>
      <c r="D469" s="22"/>
    </row>
    <row r="470" ht="15.75" customHeight="1">
      <c r="C470" s="22"/>
      <c r="D470" s="22"/>
    </row>
    <row r="471" ht="15.75" customHeight="1">
      <c r="C471" s="22"/>
      <c r="D471" s="22"/>
    </row>
    <row r="472" ht="15.75" customHeight="1">
      <c r="C472" s="22"/>
      <c r="D472" s="22"/>
    </row>
    <row r="473" ht="15.75" customHeight="1">
      <c r="C473" s="22"/>
      <c r="D473" s="22"/>
    </row>
    <row r="474" ht="15.75" customHeight="1">
      <c r="C474" s="22"/>
      <c r="D474" s="22"/>
    </row>
    <row r="475" ht="15.75" customHeight="1">
      <c r="C475" s="22"/>
      <c r="D475" s="22"/>
    </row>
    <row r="476" ht="15.75" customHeight="1">
      <c r="C476" s="22"/>
      <c r="D476" s="22"/>
    </row>
    <row r="477" ht="15.75" customHeight="1">
      <c r="C477" s="22"/>
      <c r="D477" s="22"/>
    </row>
    <row r="478" ht="15.75" customHeight="1">
      <c r="C478" s="22"/>
      <c r="D478" s="22"/>
    </row>
    <row r="479" ht="15.75" customHeight="1">
      <c r="C479" s="22"/>
      <c r="D479" s="22"/>
    </row>
    <row r="480" ht="15.75" customHeight="1">
      <c r="C480" s="22"/>
      <c r="D480" s="22"/>
    </row>
    <row r="481" ht="15.75" customHeight="1">
      <c r="C481" s="22"/>
      <c r="D481" s="22"/>
    </row>
    <row r="482" ht="15.75" customHeight="1">
      <c r="C482" s="22"/>
      <c r="D482" s="22"/>
    </row>
    <row r="483" ht="15.75" customHeight="1">
      <c r="C483" s="22"/>
      <c r="D483" s="22"/>
    </row>
    <row r="484" ht="15.75" customHeight="1">
      <c r="C484" s="22"/>
      <c r="D484" s="22"/>
    </row>
    <row r="485" ht="15.75" customHeight="1">
      <c r="C485" s="22"/>
      <c r="D485" s="22"/>
    </row>
    <row r="486" ht="15.75" customHeight="1">
      <c r="C486" s="22"/>
      <c r="D486" s="22"/>
    </row>
    <row r="487" ht="15.75" customHeight="1">
      <c r="C487" s="22"/>
      <c r="D487" s="22"/>
    </row>
    <row r="488" ht="15.75" customHeight="1">
      <c r="C488" s="22"/>
      <c r="D488" s="22"/>
    </row>
    <row r="489" ht="15.75" customHeight="1">
      <c r="C489" s="22"/>
      <c r="D489" s="22"/>
    </row>
    <row r="490" ht="15.75" customHeight="1">
      <c r="C490" s="22"/>
      <c r="D490" s="22"/>
    </row>
    <row r="491" ht="15.75" customHeight="1">
      <c r="C491" s="22"/>
      <c r="D491" s="22"/>
    </row>
    <row r="492" ht="15.75" customHeight="1">
      <c r="C492" s="22"/>
      <c r="D492" s="22"/>
    </row>
    <row r="493" ht="15.75" customHeight="1">
      <c r="C493" s="22"/>
      <c r="D493" s="22"/>
    </row>
    <row r="494" ht="15.75" customHeight="1">
      <c r="C494" s="22"/>
      <c r="D494" s="22"/>
    </row>
    <row r="495" ht="15.75" customHeight="1">
      <c r="C495" s="22"/>
      <c r="D495" s="22"/>
    </row>
    <row r="496" ht="15.75" customHeight="1">
      <c r="C496" s="22"/>
      <c r="D496" s="22"/>
    </row>
    <row r="497" ht="15.75" customHeight="1">
      <c r="C497" s="22"/>
      <c r="D497" s="22"/>
    </row>
    <row r="498" ht="15.75" customHeight="1">
      <c r="C498" s="22"/>
      <c r="D498" s="22"/>
    </row>
    <row r="499" ht="15.75" customHeight="1">
      <c r="C499" s="22"/>
      <c r="D499" s="22"/>
    </row>
    <row r="500" ht="15.75" customHeight="1">
      <c r="C500" s="22"/>
      <c r="D500" s="22"/>
    </row>
    <row r="501" ht="15.75" customHeight="1">
      <c r="C501" s="22"/>
      <c r="D501" s="22"/>
    </row>
    <row r="502" ht="15.75" customHeight="1">
      <c r="C502" s="22"/>
      <c r="D502" s="22"/>
    </row>
    <row r="503" ht="15.75" customHeight="1">
      <c r="C503" s="22"/>
      <c r="D503" s="22"/>
    </row>
    <row r="504" ht="15.75" customHeight="1">
      <c r="C504" s="22"/>
      <c r="D504" s="22"/>
    </row>
    <row r="505" ht="15.75" customHeight="1">
      <c r="C505" s="22"/>
      <c r="D505" s="22"/>
    </row>
    <row r="506" ht="15.75" customHeight="1">
      <c r="C506" s="22"/>
      <c r="D506" s="22"/>
    </row>
    <row r="507" ht="15.75" customHeight="1">
      <c r="C507" s="22"/>
      <c r="D507" s="22"/>
    </row>
    <row r="508" ht="15.75" customHeight="1">
      <c r="C508" s="22"/>
      <c r="D508" s="22"/>
    </row>
    <row r="509" ht="15.75" customHeight="1">
      <c r="C509" s="22"/>
      <c r="D509" s="22"/>
    </row>
    <row r="510" ht="15.75" customHeight="1">
      <c r="C510" s="22"/>
      <c r="D510" s="22"/>
    </row>
    <row r="511" ht="15.75" customHeight="1">
      <c r="C511" s="22"/>
      <c r="D511" s="22"/>
    </row>
    <row r="512" ht="15.75" customHeight="1">
      <c r="C512" s="22"/>
      <c r="D512" s="22"/>
    </row>
    <row r="513" ht="15.75" customHeight="1">
      <c r="C513" s="22"/>
      <c r="D513" s="22"/>
    </row>
    <row r="514" ht="15.75" customHeight="1">
      <c r="C514" s="22"/>
      <c r="D514" s="22"/>
    </row>
    <row r="515" ht="15.75" customHeight="1">
      <c r="C515" s="22"/>
      <c r="D515" s="22"/>
    </row>
    <row r="516" ht="15.75" customHeight="1">
      <c r="C516" s="22"/>
      <c r="D516" s="22"/>
    </row>
    <row r="517" ht="15.75" customHeight="1">
      <c r="C517" s="22"/>
      <c r="D517" s="22"/>
    </row>
    <row r="518" ht="15.75" customHeight="1">
      <c r="C518" s="22"/>
      <c r="D518" s="22"/>
    </row>
    <row r="519" ht="15.75" customHeight="1">
      <c r="C519" s="22"/>
      <c r="D519" s="22"/>
    </row>
    <row r="520" ht="15.75" customHeight="1">
      <c r="C520" s="22"/>
      <c r="D520" s="22"/>
    </row>
    <row r="521" ht="15.75" customHeight="1">
      <c r="C521" s="22"/>
      <c r="D521" s="22"/>
    </row>
    <row r="522" ht="15.75" customHeight="1">
      <c r="C522" s="22"/>
      <c r="D522" s="22"/>
    </row>
    <row r="523" ht="15.75" customHeight="1">
      <c r="C523" s="22"/>
      <c r="D523" s="22"/>
    </row>
    <row r="524" ht="15.75" customHeight="1">
      <c r="C524" s="22"/>
      <c r="D524" s="22"/>
    </row>
    <row r="525" ht="15.75" customHeight="1">
      <c r="C525" s="22"/>
      <c r="D525" s="22"/>
    </row>
    <row r="526" ht="15.75" customHeight="1">
      <c r="C526" s="22"/>
      <c r="D526" s="22"/>
    </row>
    <row r="527" ht="15.75" customHeight="1">
      <c r="C527" s="22"/>
      <c r="D527" s="22"/>
    </row>
    <row r="528" ht="15.75" customHeight="1">
      <c r="C528" s="22"/>
      <c r="D528" s="22"/>
    </row>
    <row r="529" ht="15.75" customHeight="1">
      <c r="C529" s="22"/>
      <c r="D529" s="22"/>
    </row>
    <row r="530" ht="15.75" customHeight="1">
      <c r="C530" s="22"/>
      <c r="D530" s="22"/>
    </row>
    <row r="531" ht="15.75" customHeight="1">
      <c r="C531" s="22"/>
      <c r="D531" s="22"/>
    </row>
    <row r="532" ht="15.75" customHeight="1">
      <c r="C532" s="22"/>
      <c r="D532" s="22"/>
    </row>
    <row r="533" ht="15.75" customHeight="1">
      <c r="C533" s="22"/>
      <c r="D533" s="22"/>
    </row>
    <row r="534" ht="15.75" customHeight="1">
      <c r="C534" s="22"/>
      <c r="D534" s="22"/>
    </row>
    <row r="535" ht="15.75" customHeight="1">
      <c r="C535" s="22"/>
      <c r="D535" s="22"/>
    </row>
    <row r="536" ht="15.75" customHeight="1">
      <c r="C536" s="22"/>
      <c r="D536" s="22"/>
    </row>
    <row r="537" ht="15.75" customHeight="1">
      <c r="C537" s="22"/>
      <c r="D537" s="22"/>
    </row>
    <row r="538" ht="15.75" customHeight="1">
      <c r="C538" s="22"/>
      <c r="D538" s="22"/>
    </row>
    <row r="539" ht="15.75" customHeight="1">
      <c r="C539" s="22"/>
      <c r="D539" s="22"/>
    </row>
    <row r="540" ht="15.75" customHeight="1">
      <c r="C540" s="22"/>
      <c r="D540" s="22"/>
    </row>
    <row r="541" ht="15.75" customHeight="1">
      <c r="C541" s="22"/>
      <c r="D541" s="22"/>
    </row>
    <row r="542" ht="15.75" customHeight="1">
      <c r="C542" s="22"/>
      <c r="D542" s="22"/>
    </row>
    <row r="543" ht="15.75" customHeight="1">
      <c r="C543" s="22"/>
      <c r="D543" s="22"/>
    </row>
    <row r="544" ht="15.75" customHeight="1">
      <c r="C544" s="22"/>
      <c r="D544" s="22"/>
    </row>
    <row r="545" ht="15.75" customHeight="1">
      <c r="C545" s="22"/>
      <c r="D545" s="22"/>
    </row>
    <row r="546" ht="15.75" customHeight="1">
      <c r="C546" s="22"/>
      <c r="D546" s="22"/>
    </row>
    <row r="547" ht="15.75" customHeight="1">
      <c r="C547" s="22"/>
      <c r="D547" s="22"/>
    </row>
    <row r="548" ht="15.75" customHeight="1">
      <c r="C548" s="22"/>
      <c r="D548" s="22"/>
    </row>
    <row r="549" ht="15.75" customHeight="1">
      <c r="C549" s="22"/>
      <c r="D549" s="22"/>
    </row>
    <row r="550" ht="15.75" customHeight="1">
      <c r="C550" s="22"/>
      <c r="D550" s="22"/>
    </row>
    <row r="551" ht="15.75" customHeight="1">
      <c r="C551" s="22"/>
      <c r="D551" s="22"/>
    </row>
    <row r="552" ht="15.75" customHeight="1">
      <c r="C552" s="22"/>
      <c r="D552" s="22"/>
    </row>
    <row r="553" ht="15.75" customHeight="1">
      <c r="C553" s="22"/>
      <c r="D553" s="22"/>
    </row>
    <row r="554" ht="15.75" customHeight="1">
      <c r="C554" s="22"/>
      <c r="D554" s="22"/>
    </row>
    <row r="555" ht="15.75" customHeight="1">
      <c r="C555" s="22"/>
      <c r="D555" s="22"/>
    </row>
    <row r="556" ht="15.75" customHeight="1">
      <c r="C556" s="22"/>
      <c r="D556" s="22"/>
    </row>
    <row r="557" ht="15.75" customHeight="1">
      <c r="C557" s="22"/>
      <c r="D557" s="22"/>
    </row>
    <row r="558" ht="15.75" customHeight="1">
      <c r="C558" s="22"/>
      <c r="D558" s="22"/>
    </row>
    <row r="559" ht="15.75" customHeight="1">
      <c r="C559" s="22"/>
      <c r="D559" s="22"/>
    </row>
    <row r="560" ht="15.75" customHeight="1">
      <c r="C560" s="22"/>
      <c r="D560" s="22"/>
    </row>
    <row r="561" ht="15.75" customHeight="1">
      <c r="C561" s="22"/>
      <c r="D561" s="22"/>
    </row>
    <row r="562" ht="15.75" customHeight="1">
      <c r="C562" s="22"/>
      <c r="D562" s="22"/>
    </row>
    <row r="563" ht="15.75" customHeight="1">
      <c r="C563" s="22"/>
      <c r="D563" s="22"/>
    </row>
    <row r="564" ht="15.75" customHeight="1">
      <c r="C564" s="22"/>
      <c r="D564" s="22"/>
    </row>
    <row r="565" ht="15.75" customHeight="1">
      <c r="C565" s="22"/>
      <c r="D565" s="22"/>
    </row>
    <row r="566" ht="15.75" customHeight="1">
      <c r="C566" s="22"/>
      <c r="D566" s="22"/>
    </row>
    <row r="567" ht="15.75" customHeight="1">
      <c r="C567" s="22"/>
      <c r="D567" s="22"/>
    </row>
    <row r="568" ht="15.75" customHeight="1">
      <c r="C568" s="22"/>
      <c r="D568" s="22"/>
    </row>
    <row r="569" ht="15.75" customHeight="1">
      <c r="C569" s="22"/>
      <c r="D569" s="22"/>
    </row>
    <row r="570" ht="15.75" customHeight="1">
      <c r="C570" s="22"/>
      <c r="D570" s="22"/>
    </row>
    <row r="571" ht="15.75" customHeight="1">
      <c r="C571" s="22"/>
      <c r="D571" s="22"/>
    </row>
    <row r="572" ht="15.75" customHeight="1">
      <c r="C572" s="22"/>
      <c r="D572" s="22"/>
    </row>
    <row r="573" ht="15.75" customHeight="1">
      <c r="C573" s="22"/>
      <c r="D573" s="22"/>
    </row>
    <row r="574" ht="15.75" customHeight="1">
      <c r="C574" s="22"/>
      <c r="D574" s="22"/>
    </row>
    <row r="575" ht="15.75" customHeight="1">
      <c r="C575" s="22"/>
      <c r="D575" s="22"/>
    </row>
    <row r="576" ht="15.75" customHeight="1">
      <c r="C576" s="22"/>
      <c r="D576" s="22"/>
    </row>
    <row r="577" ht="15.75" customHeight="1">
      <c r="C577" s="22"/>
      <c r="D577" s="22"/>
    </row>
    <row r="578" ht="15.75" customHeight="1">
      <c r="C578" s="22"/>
      <c r="D578" s="22"/>
    </row>
    <row r="579" ht="15.75" customHeight="1">
      <c r="C579" s="22"/>
      <c r="D579" s="22"/>
    </row>
    <row r="580" ht="15.75" customHeight="1">
      <c r="C580" s="22"/>
      <c r="D580" s="22"/>
    </row>
    <row r="581" ht="15.75" customHeight="1">
      <c r="C581" s="22"/>
      <c r="D581" s="22"/>
    </row>
    <row r="582" ht="15.75" customHeight="1">
      <c r="C582" s="22"/>
      <c r="D582" s="22"/>
    </row>
    <row r="583" ht="15.75" customHeight="1">
      <c r="C583" s="22"/>
      <c r="D583" s="22"/>
    </row>
    <row r="584" ht="15.75" customHeight="1">
      <c r="C584" s="22"/>
      <c r="D584" s="22"/>
    </row>
    <row r="585" ht="15.75" customHeight="1">
      <c r="C585" s="22"/>
      <c r="D585" s="22"/>
    </row>
    <row r="586" ht="15.75" customHeight="1">
      <c r="C586" s="22"/>
      <c r="D586" s="22"/>
    </row>
    <row r="587" ht="15.75" customHeight="1">
      <c r="C587" s="22"/>
      <c r="D587" s="22"/>
    </row>
    <row r="588" ht="15.75" customHeight="1">
      <c r="C588" s="22"/>
      <c r="D588" s="22"/>
    </row>
    <row r="589" ht="15.75" customHeight="1">
      <c r="C589" s="22"/>
      <c r="D589" s="22"/>
    </row>
    <row r="590" ht="15.75" customHeight="1">
      <c r="C590" s="22"/>
      <c r="D590" s="22"/>
    </row>
    <row r="591" ht="15.75" customHeight="1">
      <c r="C591" s="22"/>
      <c r="D591" s="22"/>
    </row>
    <row r="592" ht="15.75" customHeight="1">
      <c r="C592" s="22"/>
      <c r="D592" s="22"/>
    </row>
    <row r="593" ht="15.75" customHeight="1">
      <c r="C593" s="22"/>
      <c r="D593" s="22"/>
    </row>
    <row r="594" ht="15.75" customHeight="1">
      <c r="C594" s="22"/>
      <c r="D594" s="22"/>
    </row>
    <row r="595" ht="15.75" customHeight="1">
      <c r="C595" s="22"/>
      <c r="D595" s="22"/>
    </row>
    <row r="596" ht="15.75" customHeight="1">
      <c r="C596" s="22"/>
      <c r="D596" s="22"/>
    </row>
    <row r="597" ht="15.75" customHeight="1">
      <c r="C597" s="22"/>
      <c r="D597" s="22"/>
    </row>
    <row r="598" ht="15.75" customHeight="1">
      <c r="C598" s="22"/>
      <c r="D598" s="22"/>
    </row>
    <row r="599" ht="15.75" customHeight="1">
      <c r="C599" s="22"/>
      <c r="D599" s="22"/>
    </row>
    <row r="600" ht="15.75" customHeight="1">
      <c r="C600" s="22"/>
      <c r="D600" s="22"/>
    </row>
    <row r="601" ht="15.75" customHeight="1">
      <c r="C601" s="22"/>
      <c r="D601" s="22"/>
    </row>
    <row r="602" ht="15.75" customHeight="1">
      <c r="C602" s="22"/>
      <c r="D602" s="22"/>
    </row>
    <row r="603" ht="15.75" customHeight="1">
      <c r="C603" s="22"/>
      <c r="D603" s="22"/>
    </row>
    <row r="604" ht="15.75" customHeight="1">
      <c r="C604" s="22"/>
      <c r="D604" s="22"/>
    </row>
    <row r="605" ht="15.75" customHeight="1">
      <c r="C605" s="22"/>
      <c r="D605" s="22"/>
    </row>
    <row r="606" ht="15.75" customHeight="1">
      <c r="C606" s="22"/>
      <c r="D606" s="22"/>
    </row>
    <row r="607" ht="15.75" customHeight="1">
      <c r="C607" s="22"/>
      <c r="D607" s="22"/>
    </row>
    <row r="608" ht="15.75" customHeight="1">
      <c r="C608" s="22"/>
      <c r="D608" s="22"/>
    </row>
    <row r="609" ht="15.75" customHeight="1">
      <c r="C609" s="22"/>
      <c r="D609" s="22"/>
    </row>
    <row r="610" ht="15.75" customHeight="1">
      <c r="C610" s="22"/>
      <c r="D610" s="22"/>
    </row>
    <row r="611" ht="15.75" customHeight="1">
      <c r="C611" s="22"/>
      <c r="D611" s="22"/>
    </row>
    <row r="612" ht="15.75" customHeight="1">
      <c r="C612" s="22"/>
      <c r="D612" s="22"/>
    </row>
    <row r="613" ht="15.75" customHeight="1">
      <c r="C613" s="22"/>
      <c r="D613" s="22"/>
    </row>
    <row r="614" ht="15.75" customHeight="1">
      <c r="C614" s="22"/>
      <c r="D614" s="22"/>
    </row>
    <row r="615" ht="15.75" customHeight="1">
      <c r="C615" s="22"/>
      <c r="D615" s="22"/>
    </row>
    <row r="616" ht="15.75" customHeight="1">
      <c r="C616" s="22"/>
      <c r="D616" s="22"/>
    </row>
    <row r="617" ht="15.75" customHeight="1">
      <c r="C617" s="22"/>
      <c r="D617" s="22"/>
    </row>
    <row r="618" ht="15.75" customHeight="1">
      <c r="C618" s="22"/>
      <c r="D618" s="22"/>
    </row>
    <row r="619" ht="15.75" customHeight="1">
      <c r="C619" s="22"/>
      <c r="D619" s="22"/>
    </row>
    <row r="620" ht="15.75" customHeight="1">
      <c r="C620" s="22"/>
      <c r="D620" s="22"/>
    </row>
    <row r="621" ht="15.75" customHeight="1">
      <c r="C621" s="22"/>
      <c r="D621" s="22"/>
    </row>
    <row r="622" ht="15.75" customHeight="1">
      <c r="C622" s="22"/>
      <c r="D622" s="22"/>
    </row>
    <row r="623" ht="15.75" customHeight="1">
      <c r="C623" s="22"/>
      <c r="D623" s="22"/>
    </row>
    <row r="624" ht="15.75" customHeight="1">
      <c r="C624" s="22"/>
      <c r="D624" s="22"/>
    </row>
    <row r="625" ht="15.75" customHeight="1">
      <c r="C625" s="22"/>
      <c r="D625" s="22"/>
    </row>
    <row r="626" ht="15.75" customHeight="1">
      <c r="C626" s="22"/>
      <c r="D626" s="22"/>
    </row>
    <row r="627" ht="15.75" customHeight="1">
      <c r="C627" s="22"/>
      <c r="D627" s="22"/>
    </row>
    <row r="628" ht="15.75" customHeight="1">
      <c r="C628" s="22"/>
      <c r="D628" s="22"/>
    </row>
    <row r="629" ht="15.75" customHeight="1">
      <c r="C629" s="22"/>
      <c r="D629" s="22"/>
    </row>
    <row r="630" ht="15.75" customHeight="1">
      <c r="C630" s="22"/>
      <c r="D630" s="22"/>
    </row>
    <row r="631" ht="15.75" customHeight="1">
      <c r="C631" s="22"/>
      <c r="D631" s="22"/>
    </row>
    <row r="632" ht="15.75" customHeight="1">
      <c r="C632" s="22"/>
      <c r="D632" s="22"/>
    </row>
    <row r="633" ht="15.75" customHeight="1">
      <c r="C633" s="22"/>
      <c r="D633" s="22"/>
    </row>
    <row r="634" ht="15.75" customHeight="1">
      <c r="C634" s="22"/>
      <c r="D634" s="22"/>
    </row>
    <row r="635" ht="15.75" customHeight="1">
      <c r="C635" s="22"/>
      <c r="D635" s="22"/>
    </row>
    <row r="636" ht="15.75" customHeight="1">
      <c r="C636" s="22"/>
      <c r="D636" s="22"/>
    </row>
    <row r="637" ht="15.75" customHeight="1">
      <c r="C637" s="22"/>
      <c r="D637" s="22"/>
    </row>
    <row r="638" ht="15.75" customHeight="1">
      <c r="C638" s="22"/>
      <c r="D638" s="22"/>
    </row>
    <row r="639" ht="15.75" customHeight="1">
      <c r="C639" s="22"/>
      <c r="D639" s="22"/>
    </row>
    <row r="640" ht="15.75" customHeight="1">
      <c r="C640" s="22"/>
      <c r="D640" s="22"/>
    </row>
    <row r="641" ht="15.75" customHeight="1">
      <c r="C641" s="22"/>
      <c r="D641" s="22"/>
    </row>
    <row r="642" ht="15.75" customHeight="1">
      <c r="C642" s="22"/>
      <c r="D642" s="22"/>
    </row>
    <row r="643" ht="15.75" customHeight="1">
      <c r="C643" s="22"/>
      <c r="D643" s="22"/>
    </row>
    <row r="644" ht="15.75" customHeight="1">
      <c r="C644" s="22"/>
      <c r="D644" s="22"/>
    </row>
    <row r="645" ht="15.75" customHeight="1">
      <c r="C645" s="22"/>
      <c r="D645" s="22"/>
    </row>
    <row r="646" ht="15.75" customHeight="1">
      <c r="C646" s="22"/>
      <c r="D646" s="22"/>
    </row>
    <row r="647" ht="15.75" customHeight="1">
      <c r="C647" s="22"/>
      <c r="D647" s="22"/>
    </row>
    <row r="648" ht="15.75" customHeight="1">
      <c r="C648" s="22"/>
      <c r="D648" s="22"/>
    </row>
    <row r="649" ht="15.75" customHeight="1">
      <c r="C649" s="22"/>
      <c r="D649" s="22"/>
    </row>
    <row r="650" ht="15.75" customHeight="1">
      <c r="C650" s="22"/>
      <c r="D650" s="22"/>
    </row>
    <row r="651" ht="15.75" customHeight="1">
      <c r="C651" s="22"/>
      <c r="D651" s="22"/>
    </row>
    <row r="652" ht="15.75" customHeight="1">
      <c r="C652" s="22"/>
      <c r="D652" s="22"/>
    </row>
    <row r="653" ht="15.75" customHeight="1">
      <c r="C653" s="22"/>
      <c r="D653" s="22"/>
    </row>
    <row r="654" ht="15.75" customHeight="1">
      <c r="C654" s="22"/>
      <c r="D654" s="22"/>
    </row>
    <row r="655" ht="15.75" customHeight="1">
      <c r="C655" s="22"/>
      <c r="D655" s="22"/>
    </row>
    <row r="656" ht="15.75" customHeight="1">
      <c r="C656" s="22"/>
      <c r="D656" s="22"/>
    </row>
    <row r="657" ht="15.75" customHeight="1">
      <c r="C657" s="22"/>
      <c r="D657" s="22"/>
    </row>
    <row r="658" ht="15.75" customHeight="1">
      <c r="C658" s="22"/>
      <c r="D658" s="22"/>
    </row>
    <row r="659" ht="15.75" customHeight="1">
      <c r="C659" s="22"/>
      <c r="D659" s="22"/>
    </row>
    <row r="660" ht="15.75" customHeight="1">
      <c r="C660" s="22"/>
      <c r="D660" s="22"/>
    </row>
    <row r="661" ht="15.75" customHeight="1">
      <c r="C661" s="22"/>
      <c r="D661" s="22"/>
    </row>
    <row r="662" ht="15.75" customHeight="1">
      <c r="C662" s="22"/>
      <c r="D662" s="22"/>
    </row>
    <row r="663" ht="15.75" customHeight="1">
      <c r="C663" s="22"/>
      <c r="D663" s="22"/>
    </row>
    <row r="664" ht="15.75" customHeight="1">
      <c r="C664" s="22"/>
      <c r="D664" s="22"/>
    </row>
    <row r="665" ht="15.75" customHeight="1">
      <c r="C665" s="22"/>
      <c r="D665" s="22"/>
    </row>
    <row r="666" ht="15.75" customHeight="1">
      <c r="C666" s="22"/>
      <c r="D666" s="22"/>
    </row>
    <row r="667" ht="15.75" customHeight="1">
      <c r="C667" s="22"/>
      <c r="D667" s="22"/>
    </row>
    <row r="668" ht="15.75" customHeight="1">
      <c r="C668" s="22"/>
      <c r="D668" s="22"/>
    </row>
    <row r="669" ht="15.75" customHeight="1">
      <c r="C669" s="22"/>
      <c r="D669" s="22"/>
    </row>
    <row r="670" ht="15.75" customHeight="1">
      <c r="C670" s="22"/>
      <c r="D670" s="22"/>
    </row>
    <row r="671" ht="15.75" customHeight="1">
      <c r="C671" s="22"/>
      <c r="D671" s="22"/>
    </row>
    <row r="672" ht="15.75" customHeight="1">
      <c r="C672" s="22"/>
      <c r="D672" s="22"/>
    </row>
    <row r="673" ht="15.75" customHeight="1">
      <c r="C673" s="22"/>
      <c r="D673" s="22"/>
    </row>
    <row r="674" ht="15.75" customHeight="1">
      <c r="C674" s="22"/>
      <c r="D674" s="22"/>
    </row>
    <row r="675" ht="15.75" customHeight="1">
      <c r="C675" s="22"/>
      <c r="D675" s="22"/>
    </row>
    <row r="676" ht="15.75" customHeight="1">
      <c r="C676" s="22"/>
      <c r="D676" s="22"/>
    </row>
    <row r="677" ht="15.75" customHeight="1">
      <c r="C677" s="22"/>
      <c r="D677" s="22"/>
    </row>
    <row r="678" ht="15.75" customHeight="1">
      <c r="C678" s="22"/>
      <c r="D678" s="22"/>
    </row>
    <row r="679" ht="15.75" customHeight="1">
      <c r="C679" s="22"/>
      <c r="D679" s="22"/>
    </row>
    <row r="680" ht="15.75" customHeight="1">
      <c r="C680" s="22"/>
      <c r="D680" s="22"/>
    </row>
    <row r="681" ht="15.75" customHeight="1">
      <c r="C681" s="22"/>
      <c r="D681" s="22"/>
    </row>
    <row r="682" ht="15.75" customHeight="1">
      <c r="C682" s="22"/>
      <c r="D682" s="22"/>
    </row>
    <row r="683" ht="15.75" customHeight="1">
      <c r="C683" s="22"/>
      <c r="D683" s="22"/>
    </row>
    <row r="684" ht="15.75" customHeight="1">
      <c r="C684" s="22"/>
      <c r="D684" s="22"/>
    </row>
    <row r="685" ht="15.75" customHeight="1">
      <c r="C685" s="22"/>
      <c r="D685" s="22"/>
    </row>
    <row r="686" ht="15.75" customHeight="1">
      <c r="C686" s="22"/>
      <c r="D686" s="22"/>
    </row>
    <row r="687" ht="15.75" customHeight="1">
      <c r="C687" s="22"/>
      <c r="D687" s="22"/>
    </row>
    <row r="688" ht="15.75" customHeight="1">
      <c r="C688" s="22"/>
      <c r="D688" s="22"/>
    </row>
    <row r="689" ht="15.75" customHeight="1">
      <c r="C689" s="22"/>
      <c r="D689" s="22"/>
    </row>
    <row r="690" ht="15.75" customHeight="1">
      <c r="C690" s="22"/>
      <c r="D690" s="22"/>
    </row>
    <row r="691" ht="15.75" customHeight="1">
      <c r="C691" s="22"/>
      <c r="D691" s="22"/>
    </row>
    <row r="692" ht="15.75" customHeight="1">
      <c r="C692" s="22"/>
      <c r="D692" s="22"/>
    </row>
    <row r="693" ht="15.75" customHeight="1">
      <c r="C693" s="22"/>
      <c r="D693" s="22"/>
    </row>
    <row r="694" ht="15.75" customHeight="1">
      <c r="C694" s="22"/>
      <c r="D694" s="22"/>
    </row>
    <row r="695" ht="15.75" customHeight="1">
      <c r="C695" s="22"/>
      <c r="D695" s="22"/>
    </row>
    <row r="696" ht="15.75" customHeight="1">
      <c r="C696" s="22"/>
      <c r="D696" s="22"/>
    </row>
    <row r="697" ht="15.75" customHeight="1">
      <c r="C697" s="22"/>
      <c r="D697" s="22"/>
    </row>
    <row r="698" ht="15.75" customHeight="1">
      <c r="C698" s="22"/>
      <c r="D698" s="22"/>
    </row>
    <row r="699" ht="15.75" customHeight="1">
      <c r="C699" s="22"/>
      <c r="D699" s="22"/>
    </row>
    <row r="700" ht="15.75" customHeight="1">
      <c r="C700" s="22"/>
      <c r="D700" s="22"/>
    </row>
    <row r="701" ht="15.75" customHeight="1">
      <c r="C701" s="22"/>
      <c r="D701" s="22"/>
    </row>
    <row r="702" ht="15.75" customHeight="1">
      <c r="C702" s="22"/>
      <c r="D702" s="22"/>
    </row>
    <row r="703" ht="15.75" customHeight="1">
      <c r="C703" s="22"/>
      <c r="D703" s="22"/>
    </row>
    <row r="704" ht="15.75" customHeight="1">
      <c r="C704" s="22"/>
      <c r="D704" s="22"/>
    </row>
    <row r="705" ht="15.75" customHeight="1">
      <c r="C705" s="22"/>
      <c r="D705" s="22"/>
    </row>
    <row r="706" ht="15.75" customHeight="1">
      <c r="C706" s="22"/>
      <c r="D706" s="22"/>
    </row>
    <row r="707" ht="15.75" customHeight="1">
      <c r="C707" s="22"/>
      <c r="D707" s="22"/>
    </row>
    <row r="708" ht="15.75" customHeight="1">
      <c r="C708" s="22"/>
      <c r="D708" s="22"/>
    </row>
    <row r="709" ht="15.75" customHeight="1">
      <c r="C709" s="22"/>
      <c r="D709" s="22"/>
    </row>
    <row r="710" ht="15.75" customHeight="1">
      <c r="C710" s="22"/>
      <c r="D710" s="22"/>
    </row>
    <row r="711" ht="15.75" customHeight="1">
      <c r="C711" s="22"/>
      <c r="D711" s="22"/>
    </row>
    <row r="712" ht="15.75" customHeight="1">
      <c r="C712" s="22"/>
      <c r="D712" s="22"/>
    </row>
    <row r="713" ht="15.75" customHeight="1">
      <c r="C713" s="22"/>
      <c r="D713" s="22"/>
    </row>
    <row r="714" ht="15.75" customHeight="1">
      <c r="C714" s="22"/>
      <c r="D714" s="22"/>
    </row>
    <row r="715" ht="15.75" customHeight="1">
      <c r="C715" s="22"/>
      <c r="D715" s="22"/>
    </row>
    <row r="716" ht="15.75" customHeight="1">
      <c r="C716" s="22"/>
      <c r="D716" s="22"/>
    </row>
    <row r="717" ht="15.75" customHeight="1">
      <c r="C717" s="22"/>
      <c r="D717" s="22"/>
    </row>
    <row r="718" ht="15.75" customHeight="1">
      <c r="C718" s="22"/>
      <c r="D718" s="22"/>
    </row>
    <row r="719" ht="15.75" customHeight="1">
      <c r="C719" s="22"/>
      <c r="D719" s="22"/>
    </row>
    <row r="720" ht="15.75" customHeight="1">
      <c r="C720" s="22"/>
      <c r="D720" s="22"/>
    </row>
    <row r="721" ht="15.75" customHeight="1">
      <c r="C721" s="22"/>
      <c r="D721" s="22"/>
    </row>
    <row r="722" ht="15.75" customHeight="1">
      <c r="C722" s="22"/>
      <c r="D722" s="22"/>
    </row>
    <row r="723" ht="15.75" customHeight="1">
      <c r="C723" s="22"/>
      <c r="D723" s="22"/>
    </row>
    <row r="724" ht="15.75" customHeight="1">
      <c r="C724" s="22"/>
      <c r="D724" s="22"/>
    </row>
    <row r="725" ht="15.75" customHeight="1">
      <c r="C725" s="22"/>
      <c r="D725" s="22"/>
    </row>
    <row r="726" ht="15.75" customHeight="1">
      <c r="C726" s="22"/>
      <c r="D726" s="22"/>
    </row>
    <row r="727" ht="15.75" customHeight="1">
      <c r="C727" s="22"/>
      <c r="D727" s="22"/>
    </row>
    <row r="728" ht="15.75" customHeight="1">
      <c r="C728" s="22"/>
      <c r="D728" s="22"/>
    </row>
    <row r="729" ht="15.75" customHeight="1">
      <c r="C729" s="22"/>
      <c r="D729" s="22"/>
    </row>
    <row r="730" ht="15.75" customHeight="1">
      <c r="C730" s="22"/>
      <c r="D730" s="22"/>
    </row>
    <row r="731" ht="15.75" customHeight="1">
      <c r="C731" s="22"/>
      <c r="D731" s="22"/>
    </row>
    <row r="732" ht="15.75" customHeight="1">
      <c r="C732" s="22"/>
      <c r="D732" s="22"/>
    </row>
    <row r="733" ht="15.75" customHeight="1">
      <c r="C733" s="22"/>
      <c r="D733" s="22"/>
    </row>
    <row r="734" ht="15.75" customHeight="1">
      <c r="C734" s="22"/>
      <c r="D734" s="22"/>
    </row>
    <row r="735" ht="15.75" customHeight="1">
      <c r="C735" s="22"/>
      <c r="D735" s="22"/>
    </row>
    <row r="736" ht="15.75" customHeight="1">
      <c r="C736" s="22"/>
      <c r="D736" s="22"/>
    </row>
    <row r="737" ht="15.75" customHeight="1">
      <c r="C737" s="22"/>
      <c r="D737" s="22"/>
    </row>
    <row r="738" ht="15.75" customHeight="1">
      <c r="C738" s="22"/>
      <c r="D738" s="22"/>
    </row>
    <row r="739" ht="15.75" customHeight="1">
      <c r="C739" s="22"/>
      <c r="D739" s="22"/>
    </row>
    <row r="740" ht="15.75" customHeight="1">
      <c r="C740" s="22"/>
      <c r="D740" s="22"/>
    </row>
    <row r="741" ht="15.75" customHeight="1">
      <c r="C741" s="22"/>
      <c r="D741" s="22"/>
    </row>
    <row r="742" ht="15.75" customHeight="1">
      <c r="C742" s="22"/>
      <c r="D742" s="22"/>
    </row>
    <row r="743" ht="15.75" customHeight="1">
      <c r="C743" s="22"/>
      <c r="D743" s="22"/>
    </row>
    <row r="744" ht="15.75" customHeight="1">
      <c r="C744" s="22"/>
      <c r="D744" s="22"/>
    </row>
    <row r="745" ht="15.75" customHeight="1">
      <c r="C745" s="22"/>
      <c r="D745" s="22"/>
    </row>
    <row r="746" ht="15.75" customHeight="1">
      <c r="C746" s="22"/>
      <c r="D746" s="22"/>
    </row>
    <row r="747" ht="15.75" customHeight="1">
      <c r="C747" s="22"/>
      <c r="D747" s="22"/>
    </row>
    <row r="748" ht="15.75" customHeight="1">
      <c r="C748" s="22"/>
      <c r="D748" s="22"/>
    </row>
    <row r="749" ht="15.75" customHeight="1">
      <c r="C749" s="22"/>
      <c r="D749" s="22"/>
    </row>
    <row r="750" ht="15.75" customHeight="1">
      <c r="C750" s="22"/>
      <c r="D750" s="22"/>
    </row>
    <row r="751" ht="15.75" customHeight="1">
      <c r="C751" s="22"/>
      <c r="D751" s="22"/>
    </row>
    <row r="752" ht="15.75" customHeight="1">
      <c r="C752" s="22"/>
      <c r="D752" s="22"/>
    </row>
    <row r="753" ht="15.75" customHeight="1">
      <c r="C753" s="22"/>
      <c r="D753" s="22"/>
    </row>
    <row r="754" ht="15.75" customHeight="1">
      <c r="C754" s="22"/>
      <c r="D754" s="22"/>
    </row>
    <row r="755" ht="15.75" customHeight="1">
      <c r="C755" s="22"/>
      <c r="D755" s="22"/>
    </row>
    <row r="756" ht="15.75" customHeight="1">
      <c r="C756" s="22"/>
      <c r="D756" s="22"/>
    </row>
    <row r="757" ht="15.75" customHeight="1">
      <c r="C757" s="22"/>
      <c r="D757" s="22"/>
    </row>
    <row r="758" ht="15.75" customHeight="1">
      <c r="C758" s="22"/>
      <c r="D758" s="22"/>
    </row>
    <row r="759" ht="15.75" customHeight="1">
      <c r="C759" s="22"/>
      <c r="D759" s="22"/>
    </row>
    <row r="760" ht="15.75" customHeight="1">
      <c r="C760" s="22"/>
      <c r="D760" s="22"/>
    </row>
    <row r="761" ht="15.75" customHeight="1">
      <c r="C761" s="22"/>
      <c r="D761" s="22"/>
    </row>
    <row r="762" ht="15.75" customHeight="1">
      <c r="C762" s="22"/>
      <c r="D762" s="22"/>
    </row>
    <row r="763" ht="15.75" customHeight="1">
      <c r="C763" s="22"/>
      <c r="D763" s="22"/>
    </row>
    <row r="764" ht="15.75" customHeight="1">
      <c r="C764" s="22"/>
      <c r="D764" s="22"/>
    </row>
    <row r="765" ht="15.75" customHeight="1">
      <c r="C765" s="22"/>
      <c r="D765" s="22"/>
    </row>
    <row r="766" ht="15.75" customHeight="1">
      <c r="C766" s="22"/>
      <c r="D766" s="22"/>
    </row>
    <row r="767" ht="15.75" customHeight="1">
      <c r="C767" s="22"/>
      <c r="D767" s="22"/>
    </row>
    <row r="768" ht="15.75" customHeight="1">
      <c r="C768" s="22"/>
      <c r="D768" s="22"/>
    </row>
    <row r="769" ht="15.75" customHeight="1">
      <c r="C769" s="22"/>
      <c r="D769" s="22"/>
    </row>
    <row r="770" ht="15.75" customHeight="1">
      <c r="C770" s="22"/>
      <c r="D770" s="22"/>
    </row>
    <row r="771" ht="15.75" customHeight="1">
      <c r="C771" s="22"/>
      <c r="D771" s="22"/>
    </row>
    <row r="772" ht="15.75" customHeight="1">
      <c r="C772" s="22"/>
      <c r="D772" s="22"/>
    </row>
    <row r="773" ht="15.75" customHeight="1">
      <c r="C773" s="22"/>
      <c r="D773" s="22"/>
    </row>
    <row r="774" ht="15.75" customHeight="1">
      <c r="C774" s="22"/>
      <c r="D774" s="22"/>
    </row>
    <row r="775" ht="15.75" customHeight="1">
      <c r="C775" s="22"/>
      <c r="D775" s="22"/>
    </row>
    <row r="776" ht="15.75" customHeight="1">
      <c r="C776" s="22"/>
      <c r="D776" s="22"/>
    </row>
    <row r="777" ht="15.75" customHeight="1">
      <c r="C777" s="22"/>
      <c r="D777" s="22"/>
    </row>
    <row r="778" ht="15.75" customHeight="1">
      <c r="C778" s="22"/>
      <c r="D778" s="22"/>
    </row>
    <row r="779" ht="15.75" customHeight="1">
      <c r="C779" s="22"/>
      <c r="D779" s="22"/>
    </row>
    <row r="780" ht="15.75" customHeight="1">
      <c r="C780" s="22"/>
      <c r="D780" s="22"/>
    </row>
    <row r="781" ht="15.75" customHeight="1">
      <c r="C781" s="22"/>
      <c r="D781" s="22"/>
    </row>
    <row r="782" ht="15.75" customHeight="1">
      <c r="C782" s="22"/>
      <c r="D782" s="22"/>
    </row>
    <row r="783" ht="15.75" customHeight="1">
      <c r="C783" s="22"/>
      <c r="D783" s="22"/>
    </row>
    <row r="784" ht="15.75" customHeight="1">
      <c r="C784" s="22"/>
      <c r="D784" s="22"/>
    </row>
    <row r="785" ht="15.75" customHeight="1">
      <c r="C785" s="22"/>
      <c r="D785" s="22"/>
    </row>
    <row r="786" ht="15.75" customHeight="1">
      <c r="C786" s="22"/>
      <c r="D786" s="22"/>
    </row>
    <row r="787" ht="15.75" customHeight="1">
      <c r="C787" s="22"/>
      <c r="D787" s="22"/>
    </row>
    <row r="788" ht="15.75" customHeight="1">
      <c r="C788" s="22"/>
      <c r="D788" s="22"/>
    </row>
    <row r="789" ht="15.75" customHeight="1">
      <c r="C789" s="22"/>
      <c r="D789" s="22"/>
    </row>
    <row r="790" ht="15.75" customHeight="1">
      <c r="C790" s="22"/>
      <c r="D790" s="22"/>
    </row>
    <row r="791" ht="15.75" customHeight="1">
      <c r="C791" s="22"/>
      <c r="D791" s="22"/>
    </row>
    <row r="792" ht="15.75" customHeight="1">
      <c r="C792" s="22"/>
      <c r="D792" s="22"/>
    </row>
    <row r="793" ht="15.75" customHeight="1">
      <c r="C793" s="22"/>
      <c r="D793" s="22"/>
    </row>
    <row r="794" ht="15.75" customHeight="1">
      <c r="C794" s="22"/>
      <c r="D794" s="22"/>
    </row>
    <row r="795" ht="15.75" customHeight="1">
      <c r="C795" s="22"/>
      <c r="D795" s="22"/>
    </row>
    <row r="796" ht="15.75" customHeight="1">
      <c r="C796" s="22"/>
      <c r="D796" s="22"/>
    </row>
    <row r="797" ht="15.75" customHeight="1">
      <c r="C797" s="22"/>
      <c r="D797" s="22"/>
    </row>
    <row r="798" ht="15.75" customHeight="1">
      <c r="C798" s="22"/>
      <c r="D798" s="22"/>
    </row>
    <row r="799" ht="15.75" customHeight="1">
      <c r="C799" s="22"/>
      <c r="D799" s="22"/>
    </row>
    <row r="800" ht="15.75" customHeight="1">
      <c r="C800" s="22"/>
      <c r="D800" s="22"/>
    </row>
    <row r="801" ht="15.75" customHeight="1">
      <c r="C801" s="22"/>
      <c r="D801" s="22"/>
    </row>
    <row r="802" ht="15.75" customHeight="1">
      <c r="C802" s="22"/>
      <c r="D802" s="22"/>
    </row>
    <row r="803" ht="15.75" customHeight="1">
      <c r="C803" s="22"/>
      <c r="D803" s="22"/>
    </row>
    <row r="804" ht="15.75" customHeight="1">
      <c r="C804" s="22"/>
      <c r="D804" s="22"/>
    </row>
    <row r="805" ht="15.75" customHeight="1">
      <c r="C805" s="22"/>
      <c r="D805" s="22"/>
    </row>
    <row r="806" ht="15.75" customHeight="1">
      <c r="C806" s="22"/>
      <c r="D806" s="22"/>
    </row>
    <row r="807" ht="15.75" customHeight="1">
      <c r="C807" s="22"/>
      <c r="D807" s="22"/>
    </row>
    <row r="808" ht="15.75" customHeight="1">
      <c r="C808" s="22"/>
      <c r="D808" s="22"/>
    </row>
    <row r="809" ht="15.75" customHeight="1">
      <c r="C809" s="22"/>
      <c r="D809" s="22"/>
    </row>
    <row r="810" ht="15.75" customHeight="1">
      <c r="C810" s="22"/>
      <c r="D810" s="22"/>
    </row>
    <row r="811" ht="15.75" customHeight="1">
      <c r="C811" s="22"/>
      <c r="D811" s="22"/>
    </row>
    <row r="812" ht="15.75" customHeight="1">
      <c r="C812" s="22"/>
      <c r="D812" s="22"/>
    </row>
    <row r="813" ht="15.75" customHeight="1">
      <c r="C813" s="22"/>
      <c r="D813" s="22"/>
    </row>
    <row r="814" ht="15.75" customHeight="1">
      <c r="C814" s="22"/>
      <c r="D814" s="22"/>
    </row>
    <row r="815" ht="15.75" customHeight="1">
      <c r="C815" s="22"/>
      <c r="D815" s="22"/>
    </row>
    <row r="816" ht="15.75" customHeight="1">
      <c r="C816" s="22"/>
      <c r="D816" s="22"/>
    </row>
    <row r="817" ht="15.75" customHeight="1">
      <c r="C817" s="22"/>
      <c r="D817" s="22"/>
    </row>
    <row r="818" ht="15.75" customHeight="1">
      <c r="C818" s="22"/>
      <c r="D818" s="22"/>
    </row>
    <row r="819" ht="15.75" customHeight="1">
      <c r="C819" s="22"/>
      <c r="D819" s="22"/>
    </row>
    <row r="820" ht="15.75" customHeight="1">
      <c r="C820" s="22"/>
      <c r="D820" s="22"/>
    </row>
    <row r="821" ht="15.75" customHeight="1">
      <c r="C821" s="22"/>
      <c r="D821" s="22"/>
    </row>
    <row r="822" ht="15.75" customHeight="1">
      <c r="C822" s="22"/>
      <c r="D822" s="22"/>
    </row>
    <row r="823" ht="15.75" customHeight="1">
      <c r="C823" s="22"/>
      <c r="D823" s="22"/>
    </row>
    <row r="824" ht="15.75" customHeight="1">
      <c r="C824" s="22"/>
      <c r="D824" s="22"/>
    </row>
    <row r="825" ht="15.75" customHeight="1">
      <c r="C825" s="22"/>
      <c r="D825" s="22"/>
    </row>
    <row r="826" ht="15.75" customHeight="1">
      <c r="C826" s="22"/>
      <c r="D826" s="22"/>
    </row>
    <row r="827" ht="15.75" customHeight="1">
      <c r="C827" s="22"/>
      <c r="D827" s="22"/>
    </row>
    <row r="828" ht="15.75" customHeight="1">
      <c r="C828" s="22"/>
      <c r="D828" s="22"/>
    </row>
    <row r="829" ht="15.75" customHeight="1">
      <c r="C829" s="22"/>
      <c r="D829" s="22"/>
    </row>
    <row r="830" ht="15.75" customHeight="1">
      <c r="C830" s="22"/>
      <c r="D830" s="22"/>
    </row>
    <row r="831" ht="15.75" customHeight="1">
      <c r="C831" s="22"/>
      <c r="D831" s="22"/>
    </row>
    <row r="832" ht="15.75" customHeight="1">
      <c r="C832" s="22"/>
      <c r="D832" s="22"/>
    </row>
    <row r="833" ht="15.75" customHeight="1">
      <c r="C833" s="22"/>
      <c r="D833" s="22"/>
    </row>
    <row r="834" ht="15.75" customHeight="1">
      <c r="C834" s="22"/>
      <c r="D834" s="22"/>
    </row>
    <row r="835" ht="15.75" customHeight="1">
      <c r="C835" s="22"/>
      <c r="D835" s="22"/>
    </row>
    <row r="836" ht="15.75" customHeight="1">
      <c r="C836" s="22"/>
      <c r="D836" s="22"/>
    </row>
    <row r="837" ht="15.75" customHeight="1">
      <c r="C837" s="22"/>
      <c r="D837" s="22"/>
    </row>
    <row r="838" ht="15.75" customHeight="1">
      <c r="C838" s="22"/>
      <c r="D838" s="22"/>
    </row>
    <row r="839" ht="15.75" customHeight="1">
      <c r="C839" s="22"/>
      <c r="D839" s="22"/>
    </row>
    <row r="840" ht="15.75" customHeight="1">
      <c r="C840" s="22"/>
      <c r="D840" s="22"/>
    </row>
    <row r="841" ht="15.75" customHeight="1">
      <c r="C841" s="22"/>
      <c r="D841" s="22"/>
    </row>
    <row r="842" ht="15.75" customHeight="1">
      <c r="C842" s="22"/>
      <c r="D842" s="22"/>
    </row>
    <row r="843" ht="15.75" customHeight="1">
      <c r="C843" s="22"/>
      <c r="D843" s="22"/>
    </row>
    <row r="844" ht="15.75" customHeight="1">
      <c r="C844" s="22"/>
      <c r="D844" s="22"/>
    </row>
    <row r="845" ht="15.75" customHeight="1">
      <c r="C845" s="22"/>
      <c r="D845" s="22"/>
    </row>
    <row r="846" ht="15.75" customHeight="1">
      <c r="C846" s="22"/>
      <c r="D846" s="22"/>
    </row>
    <row r="847" ht="15.75" customHeight="1">
      <c r="C847" s="22"/>
      <c r="D847" s="22"/>
    </row>
    <row r="848" ht="15.75" customHeight="1">
      <c r="C848" s="22"/>
      <c r="D848" s="22"/>
    </row>
    <row r="849" ht="15.75" customHeight="1">
      <c r="C849" s="22"/>
      <c r="D849" s="22"/>
    </row>
    <row r="850" ht="15.75" customHeight="1">
      <c r="C850" s="22"/>
      <c r="D850" s="22"/>
    </row>
    <row r="851" ht="15.75" customHeight="1">
      <c r="C851" s="22"/>
      <c r="D851" s="22"/>
    </row>
    <row r="852" ht="15.75" customHeight="1">
      <c r="C852" s="22"/>
      <c r="D852" s="22"/>
    </row>
    <row r="853" ht="15.75" customHeight="1">
      <c r="C853" s="22"/>
      <c r="D853" s="22"/>
    </row>
    <row r="854" ht="15.75" customHeight="1">
      <c r="C854" s="22"/>
      <c r="D854" s="22"/>
    </row>
    <row r="855" ht="15.75" customHeight="1">
      <c r="C855" s="22"/>
      <c r="D855" s="22"/>
    </row>
    <row r="856" ht="15.75" customHeight="1">
      <c r="C856" s="22"/>
      <c r="D856" s="22"/>
    </row>
    <row r="857" ht="15.75" customHeight="1">
      <c r="C857" s="22"/>
      <c r="D857" s="22"/>
    </row>
    <row r="858" ht="15.75" customHeight="1">
      <c r="C858" s="22"/>
      <c r="D858" s="22"/>
    </row>
    <row r="859" ht="15.75" customHeight="1">
      <c r="C859" s="22"/>
      <c r="D859" s="22"/>
    </row>
    <row r="860" ht="15.75" customHeight="1">
      <c r="C860" s="22"/>
      <c r="D860" s="22"/>
    </row>
    <row r="861" ht="15.75" customHeight="1">
      <c r="C861" s="22"/>
      <c r="D861" s="22"/>
    </row>
    <row r="862" ht="15.75" customHeight="1">
      <c r="C862" s="22"/>
      <c r="D862" s="22"/>
    </row>
    <row r="863" ht="15.75" customHeight="1">
      <c r="C863" s="22"/>
      <c r="D863" s="22"/>
    </row>
    <row r="864" ht="15.75" customHeight="1">
      <c r="C864" s="22"/>
      <c r="D864" s="22"/>
    </row>
    <row r="865" ht="15.75" customHeight="1">
      <c r="C865" s="22"/>
      <c r="D865" s="22"/>
    </row>
    <row r="866" ht="15.75" customHeight="1">
      <c r="C866" s="22"/>
      <c r="D866" s="22"/>
    </row>
    <row r="867" ht="15.75" customHeight="1">
      <c r="C867" s="22"/>
      <c r="D867" s="22"/>
    </row>
    <row r="868" ht="15.75" customHeight="1">
      <c r="C868" s="22"/>
      <c r="D868" s="22"/>
    </row>
    <row r="869" ht="15.75" customHeight="1">
      <c r="C869" s="22"/>
      <c r="D869" s="22"/>
    </row>
    <row r="870" ht="15.75" customHeight="1">
      <c r="C870" s="22"/>
      <c r="D870" s="22"/>
    </row>
    <row r="871" ht="15.75" customHeight="1">
      <c r="C871" s="22"/>
      <c r="D871" s="22"/>
    </row>
    <row r="872" ht="15.75" customHeight="1">
      <c r="C872" s="22"/>
      <c r="D872" s="22"/>
    </row>
    <row r="873" ht="15.75" customHeight="1">
      <c r="C873" s="22"/>
      <c r="D873" s="22"/>
    </row>
    <row r="874" ht="15.75" customHeight="1">
      <c r="C874" s="22"/>
      <c r="D874" s="22"/>
    </row>
    <row r="875" ht="15.75" customHeight="1">
      <c r="C875" s="22"/>
      <c r="D875" s="22"/>
    </row>
    <row r="876" ht="15.75" customHeight="1">
      <c r="C876" s="22"/>
      <c r="D876" s="22"/>
    </row>
    <row r="877" ht="15.75" customHeight="1">
      <c r="C877" s="22"/>
      <c r="D877" s="22"/>
    </row>
    <row r="878" ht="15.75" customHeight="1">
      <c r="C878" s="22"/>
      <c r="D878" s="22"/>
    </row>
    <row r="879" ht="15.75" customHeight="1">
      <c r="C879" s="22"/>
      <c r="D879" s="22"/>
    </row>
    <row r="880" ht="15.75" customHeight="1">
      <c r="C880" s="22"/>
      <c r="D880" s="22"/>
    </row>
    <row r="881" ht="15.75" customHeight="1">
      <c r="C881" s="22"/>
      <c r="D881" s="22"/>
    </row>
    <row r="882" ht="15.75" customHeight="1">
      <c r="C882" s="22"/>
      <c r="D882" s="22"/>
    </row>
    <row r="883" ht="15.75" customHeight="1">
      <c r="C883" s="22"/>
      <c r="D883" s="22"/>
    </row>
    <row r="884" ht="15.75" customHeight="1">
      <c r="C884" s="22"/>
      <c r="D884" s="22"/>
    </row>
    <row r="885" ht="15.75" customHeight="1">
      <c r="C885" s="22"/>
      <c r="D885" s="22"/>
    </row>
    <row r="886" ht="15.75" customHeight="1">
      <c r="C886" s="22"/>
      <c r="D886" s="22"/>
    </row>
    <row r="887" ht="15.75" customHeight="1">
      <c r="C887" s="22"/>
      <c r="D887" s="22"/>
    </row>
    <row r="888" ht="15.75" customHeight="1">
      <c r="C888" s="22"/>
      <c r="D888" s="22"/>
    </row>
    <row r="889" ht="15.75" customHeight="1">
      <c r="C889" s="22"/>
      <c r="D889" s="22"/>
    </row>
    <row r="890" ht="15.75" customHeight="1">
      <c r="C890" s="22"/>
      <c r="D890" s="22"/>
    </row>
    <row r="891" ht="15.75" customHeight="1">
      <c r="C891" s="22"/>
      <c r="D891" s="22"/>
    </row>
    <row r="892" ht="15.75" customHeight="1">
      <c r="C892" s="22"/>
      <c r="D892" s="22"/>
    </row>
    <row r="893" ht="15.75" customHeight="1">
      <c r="C893" s="22"/>
      <c r="D893" s="22"/>
    </row>
    <row r="894" ht="15.75" customHeight="1">
      <c r="C894" s="22"/>
      <c r="D894" s="22"/>
    </row>
    <row r="895" ht="15.75" customHeight="1">
      <c r="C895" s="22"/>
      <c r="D895" s="22"/>
    </row>
    <row r="896" ht="15.75" customHeight="1">
      <c r="C896" s="22"/>
      <c r="D896" s="22"/>
    </row>
    <row r="897" ht="15.75" customHeight="1">
      <c r="C897" s="22"/>
      <c r="D897" s="22"/>
    </row>
    <row r="898" ht="15.75" customHeight="1">
      <c r="C898" s="22"/>
      <c r="D898" s="22"/>
    </row>
    <row r="899" ht="15.75" customHeight="1">
      <c r="C899" s="22"/>
      <c r="D899" s="22"/>
    </row>
    <row r="900" ht="15.75" customHeight="1">
      <c r="C900" s="22"/>
      <c r="D900" s="22"/>
    </row>
    <row r="901" ht="15.75" customHeight="1">
      <c r="C901" s="22"/>
      <c r="D901" s="22"/>
    </row>
    <row r="902" ht="15.75" customHeight="1">
      <c r="C902" s="22"/>
      <c r="D902" s="22"/>
    </row>
    <row r="903" ht="15.75" customHeight="1">
      <c r="C903" s="22"/>
      <c r="D903" s="22"/>
    </row>
    <row r="904" ht="15.75" customHeight="1">
      <c r="C904" s="22"/>
      <c r="D904" s="22"/>
    </row>
    <row r="905" ht="15.75" customHeight="1">
      <c r="C905" s="22"/>
      <c r="D905" s="22"/>
    </row>
    <row r="906" ht="15.75" customHeight="1">
      <c r="C906" s="22"/>
      <c r="D906" s="22"/>
    </row>
    <row r="907" ht="15.75" customHeight="1">
      <c r="C907" s="22"/>
      <c r="D907" s="22"/>
    </row>
    <row r="908" ht="15.75" customHeight="1">
      <c r="C908" s="22"/>
      <c r="D908" s="22"/>
    </row>
    <row r="909" ht="15.75" customHeight="1">
      <c r="C909" s="22"/>
      <c r="D909" s="22"/>
    </row>
    <row r="910" ht="15.75" customHeight="1">
      <c r="C910" s="22"/>
      <c r="D910" s="22"/>
    </row>
    <row r="911" ht="15.75" customHeight="1">
      <c r="C911" s="22"/>
      <c r="D911" s="22"/>
    </row>
    <row r="912" ht="15.75" customHeight="1">
      <c r="C912" s="22"/>
      <c r="D912" s="22"/>
    </row>
    <row r="913" ht="15.75" customHeight="1">
      <c r="C913" s="22"/>
      <c r="D913" s="22"/>
    </row>
    <row r="914" ht="15.75" customHeight="1">
      <c r="C914" s="22"/>
      <c r="D914" s="22"/>
    </row>
    <row r="915" ht="15.75" customHeight="1">
      <c r="C915" s="22"/>
      <c r="D915" s="22"/>
    </row>
    <row r="916" ht="15.75" customHeight="1">
      <c r="C916" s="22"/>
      <c r="D916" s="22"/>
    </row>
    <row r="917" ht="15.75" customHeight="1">
      <c r="C917" s="22"/>
      <c r="D917" s="22"/>
    </row>
    <row r="918" ht="15.75" customHeight="1">
      <c r="C918" s="22"/>
      <c r="D918" s="22"/>
    </row>
    <row r="919" ht="15.75" customHeight="1">
      <c r="C919" s="22"/>
      <c r="D919" s="22"/>
    </row>
    <row r="920" ht="15.75" customHeight="1">
      <c r="C920" s="22"/>
      <c r="D920" s="22"/>
    </row>
    <row r="921" ht="15.75" customHeight="1">
      <c r="C921" s="22"/>
      <c r="D921" s="22"/>
    </row>
    <row r="922" ht="15.75" customHeight="1">
      <c r="C922" s="22"/>
      <c r="D922" s="22"/>
    </row>
    <row r="923" ht="15.75" customHeight="1">
      <c r="C923" s="22"/>
      <c r="D923" s="22"/>
    </row>
    <row r="924" ht="15.75" customHeight="1">
      <c r="C924" s="22"/>
      <c r="D924" s="22"/>
    </row>
    <row r="925" ht="15.75" customHeight="1">
      <c r="C925" s="22"/>
      <c r="D925" s="22"/>
    </row>
    <row r="926" ht="15.75" customHeight="1">
      <c r="C926" s="22"/>
      <c r="D926" s="22"/>
    </row>
    <row r="927" ht="15.75" customHeight="1">
      <c r="C927" s="22"/>
      <c r="D927" s="22"/>
    </row>
    <row r="928" ht="15.75" customHeight="1">
      <c r="C928" s="22"/>
      <c r="D928" s="22"/>
    </row>
    <row r="929" ht="15.75" customHeight="1">
      <c r="C929" s="22"/>
      <c r="D929" s="22"/>
    </row>
    <row r="930" ht="15.75" customHeight="1">
      <c r="C930" s="22"/>
      <c r="D930" s="22"/>
    </row>
    <row r="931" ht="15.75" customHeight="1">
      <c r="C931" s="22"/>
      <c r="D931" s="22"/>
    </row>
    <row r="932" ht="15.75" customHeight="1">
      <c r="C932" s="22"/>
      <c r="D932" s="22"/>
    </row>
    <row r="933" ht="15.75" customHeight="1">
      <c r="C933" s="22"/>
      <c r="D933" s="22"/>
    </row>
    <row r="934" ht="15.75" customHeight="1">
      <c r="C934" s="22"/>
      <c r="D934" s="22"/>
    </row>
    <row r="935" ht="15.75" customHeight="1">
      <c r="C935" s="22"/>
      <c r="D935" s="22"/>
    </row>
    <row r="936" ht="15.75" customHeight="1">
      <c r="C936" s="22"/>
      <c r="D936" s="22"/>
    </row>
    <row r="937" ht="15.75" customHeight="1">
      <c r="C937" s="22"/>
      <c r="D937" s="22"/>
    </row>
    <row r="938" ht="15.75" customHeight="1">
      <c r="C938" s="22"/>
      <c r="D938" s="22"/>
    </row>
    <row r="939" ht="15.75" customHeight="1">
      <c r="C939" s="22"/>
      <c r="D939" s="22"/>
    </row>
    <row r="940" ht="15.75" customHeight="1">
      <c r="C940" s="22"/>
      <c r="D940" s="22"/>
    </row>
    <row r="941" ht="15.75" customHeight="1">
      <c r="C941" s="22"/>
      <c r="D941" s="22"/>
    </row>
    <row r="942" ht="15.75" customHeight="1">
      <c r="C942" s="22"/>
      <c r="D942" s="22"/>
    </row>
    <row r="943" ht="15.75" customHeight="1">
      <c r="C943" s="22"/>
      <c r="D943" s="22"/>
    </row>
    <row r="944" ht="15.75" customHeight="1">
      <c r="C944" s="22"/>
      <c r="D944" s="22"/>
    </row>
    <row r="945" ht="15.75" customHeight="1">
      <c r="C945" s="22"/>
      <c r="D945" s="22"/>
    </row>
    <row r="946" ht="15.75" customHeight="1">
      <c r="C946" s="22"/>
      <c r="D946" s="22"/>
    </row>
    <row r="947" ht="15.75" customHeight="1">
      <c r="C947" s="22"/>
      <c r="D947" s="22"/>
    </row>
    <row r="948" ht="15.75" customHeight="1">
      <c r="C948" s="22"/>
      <c r="D948" s="22"/>
    </row>
    <row r="949" ht="15.75" customHeight="1">
      <c r="C949" s="22"/>
      <c r="D949" s="22"/>
    </row>
    <row r="950" ht="15.75" customHeight="1">
      <c r="C950" s="22"/>
      <c r="D950" s="22"/>
    </row>
    <row r="951" ht="15.75" customHeight="1">
      <c r="C951" s="22"/>
      <c r="D951" s="22"/>
    </row>
    <row r="952" ht="15.75" customHeight="1">
      <c r="C952" s="22"/>
      <c r="D952" s="22"/>
    </row>
    <row r="953" ht="15.75" customHeight="1">
      <c r="C953" s="22"/>
      <c r="D953" s="22"/>
    </row>
    <row r="954" ht="15.75" customHeight="1">
      <c r="C954" s="22"/>
      <c r="D954" s="22"/>
    </row>
    <row r="955" ht="15.75" customHeight="1">
      <c r="C955" s="22"/>
      <c r="D955" s="22"/>
    </row>
    <row r="956" ht="15.75" customHeight="1">
      <c r="C956" s="22"/>
      <c r="D956" s="22"/>
    </row>
    <row r="957" ht="15.75" customHeight="1">
      <c r="C957" s="22"/>
      <c r="D957" s="22"/>
    </row>
    <row r="958" ht="15.75" customHeight="1">
      <c r="C958" s="22"/>
      <c r="D958" s="22"/>
    </row>
    <row r="959" ht="15.75" customHeight="1">
      <c r="C959" s="22"/>
      <c r="D959" s="22"/>
    </row>
    <row r="960" ht="15.75" customHeight="1">
      <c r="C960" s="22"/>
      <c r="D960" s="22"/>
    </row>
    <row r="961" ht="15.75" customHeight="1">
      <c r="C961" s="22"/>
      <c r="D961" s="22"/>
    </row>
    <row r="962" ht="15.75" customHeight="1">
      <c r="C962" s="22"/>
      <c r="D962" s="22"/>
    </row>
    <row r="963" ht="15.75" customHeight="1">
      <c r="C963" s="22"/>
      <c r="D963" s="22"/>
    </row>
    <row r="964" ht="15.75" customHeight="1">
      <c r="C964" s="22"/>
      <c r="D964" s="22"/>
    </row>
    <row r="965" ht="15.75" customHeight="1">
      <c r="C965" s="22"/>
      <c r="D965" s="22"/>
    </row>
    <row r="966" ht="15.75" customHeight="1">
      <c r="C966" s="22"/>
      <c r="D966" s="22"/>
    </row>
    <row r="967" ht="15.75" customHeight="1">
      <c r="C967" s="22"/>
      <c r="D967" s="22"/>
    </row>
    <row r="968" ht="15.75" customHeight="1">
      <c r="C968" s="22"/>
      <c r="D968" s="22"/>
    </row>
    <row r="969" ht="15.75" customHeight="1">
      <c r="C969" s="22"/>
      <c r="D969" s="22"/>
    </row>
    <row r="970" ht="15.75" customHeight="1">
      <c r="C970" s="22"/>
      <c r="D970" s="22"/>
    </row>
    <row r="971" ht="15.75" customHeight="1">
      <c r="C971" s="22"/>
      <c r="D971" s="22"/>
    </row>
    <row r="972" ht="15.75" customHeight="1">
      <c r="C972" s="22"/>
      <c r="D972" s="22"/>
    </row>
    <row r="973" ht="15.75" customHeight="1">
      <c r="C973" s="22"/>
      <c r="D973" s="22"/>
    </row>
    <row r="974" ht="15.75" customHeight="1">
      <c r="C974" s="22"/>
      <c r="D974" s="22"/>
    </row>
    <row r="975" ht="15.75" customHeight="1">
      <c r="C975" s="22"/>
      <c r="D975" s="22"/>
    </row>
    <row r="976" ht="15.75" customHeight="1">
      <c r="C976" s="22"/>
      <c r="D976" s="22"/>
    </row>
    <row r="977" ht="15.75" customHeight="1">
      <c r="C977" s="22"/>
      <c r="D977" s="22"/>
    </row>
    <row r="978" ht="15.75" customHeight="1">
      <c r="C978" s="22"/>
      <c r="D978" s="22"/>
    </row>
    <row r="979" ht="15.75" customHeight="1">
      <c r="C979" s="22"/>
      <c r="D979" s="22"/>
    </row>
    <row r="980" ht="15.75" customHeight="1">
      <c r="C980" s="22"/>
      <c r="D980" s="22"/>
    </row>
    <row r="981" ht="15.75" customHeight="1">
      <c r="C981" s="22"/>
      <c r="D981" s="22"/>
    </row>
    <row r="982" ht="15.75" customHeight="1">
      <c r="C982" s="22"/>
      <c r="D982" s="22"/>
    </row>
    <row r="983" ht="15.75" customHeight="1">
      <c r="C983" s="22"/>
      <c r="D983" s="22"/>
    </row>
    <row r="984" ht="15.75" customHeight="1">
      <c r="C984" s="22"/>
      <c r="D984" s="22"/>
    </row>
    <row r="985" ht="15.75" customHeight="1">
      <c r="C985" s="22"/>
      <c r="D985" s="22"/>
    </row>
    <row r="986" ht="15.75" customHeight="1">
      <c r="C986" s="22"/>
      <c r="D986" s="22"/>
    </row>
    <row r="987" ht="15.75" customHeight="1">
      <c r="C987" s="22"/>
      <c r="D987" s="22"/>
    </row>
    <row r="988" ht="15.75" customHeight="1">
      <c r="C988" s="22"/>
      <c r="D988" s="22"/>
    </row>
    <row r="989" ht="15.75" customHeight="1">
      <c r="C989" s="22"/>
      <c r="D989" s="22"/>
    </row>
    <row r="990" ht="15.75" customHeight="1">
      <c r="C990" s="22"/>
      <c r="D990" s="22"/>
    </row>
    <row r="991" ht="15.75" customHeight="1">
      <c r="C991" s="22"/>
      <c r="D991" s="22"/>
    </row>
    <row r="992" ht="15.75" customHeight="1">
      <c r="C992" s="22"/>
      <c r="D992" s="22"/>
    </row>
    <row r="993" ht="15.75" customHeight="1">
      <c r="C993" s="22"/>
      <c r="D993" s="22"/>
    </row>
    <row r="994" ht="15.75" customHeight="1">
      <c r="C994" s="22"/>
      <c r="D994" s="22"/>
    </row>
    <row r="995" ht="15.75" customHeight="1">
      <c r="C995" s="22"/>
      <c r="D995" s="22"/>
    </row>
    <row r="996" ht="15.75" customHeight="1">
      <c r="C996" s="22"/>
      <c r="D996" s="22"/>
    </row>
    <row r="997" ht="15.75" customHeight="1">
      <c r="C997" s="22"/>
      <c r="D997" s="22"/>
    </row>
    <row r="998" ht="15.75" customHeight="1">
      <c r="C998" s="22"/>
      <c r="D998" s="22"/>
    </row>
    <row r="999" ht="15.75" customHeight="1">
      <c r="C999" s="22"/>
      <c r="D999" s="22"/>
    </row>
    <row r="1000" ht="15.75" customHeight="1">
      <c r="C1000" s="22"/>
      <c r="D1000" s="22"/>
    </row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9.14"/>
    <col customWidth="1" min="3" max="3" width="24.14"/>
    <col customWidth="1" min="4" max="34" width="9.14"/>
    <col customWidth="1" min="35" max="35" width="10.29"/>
    <col customWidth="1" min="36" max="36" width="7.0"/>
  </cols>
  <sheetData>
    <row r="1">
      <c r="A1" s="56" t="s">
        <v>142</v>
      </c>
      <c r="B1" s="56" t="s">
        <v>143</v>
      </c>
      <c r="C1" s="56" t="s">
        <v>144</v>
      </c>
      <c r="D1" s="56" t="s">
        <v>145</v>
      </c>
      <c r="E1" s="56" t="s">
        <v>146</v>
      </c>
      <c r="F1" s="57" t="s">
        <v>147</v>
      </c>
      <c r="G1" s="57" t="s">
        <v>148</v>
      </c>
      <c r="H1" s="57" t="s">
        <v>149</v>
      </c>
      <c r="I1" s="57" t="s">
        <v>150</v>
      </c>
      <c r="J1" s="57" t="s">
        <v>151</v>
      </c>
      <c r="K1" s="57" t="s">
        <v>152</v>
      </c>
      <c r="L1" s="57" t="s">
        <v>153</v>
      </c>
      <c r="M1" s="57" t="s">
        <v>154</v>
      </c>
      <c r="N1" s="57" t="s">
        <v>155</v>
      </c>
      <c r="O1" s="57" t="s">
        <v>156</v>
      </c>
      <c r="P1" s="57" t="s">
        <v>157</v>
      </c>
      <c r="Q1" s="57" t="s">
        <v>158</v>
      </c>
      <c r="R1" s="57" t="s">
        <v>159</v>
      </c>
      <c r="S1" s="57" t="s">
        <v>160</v>
      </c>
      <c r="T1" s="57" t="s">
        <v>161</v>
      </c>
      <c r="U1" s="57" t="s">
        <v>162</v>
      </c>
      <c r="V1" s="57" t="s">
        <v>163</v>
      </c>
      <c r="W1" s="57" t="s">
        <v>164</v>
      </c>
      <c r="X1" s="57" t="s">
        <v>165</v>
      </c>
      <c r="Y1" s="57" t="s">
        <v>166</v>
      </c>
      <c r="Z1" s="57" t="s">
        <v>167</v>
      </c>
      <c r="AA1" s="57" t="s">
        <v>168</v>
      </c>
      <c r="AB1" s="57" t="s">
        <v>169</v>
      </c>
      <c r="AC1" s="57" t="s">
        <v>170</v>
      </c>
      <c r="AD1" s="57" t="s">
        <v>171</v>
      </c>
      <c r="AE1" s="57" t="s">
        <v>172</v>
      </c>
      <c r="AF1" s="57" t="s">
        <v>173</v>
      </c>
      <c r="AG1" s="57" t="s">
        <v>174</v>
      </c>
      <c r="AH1" s="57" t="s">
        <v>175</v>
      </c>
      <c r="AI1" s="57" t="s">
        <v>176</v>
      </c>
      <c r="AJ1" s="57" t="s">
        <v>177</v>
      </c>
    </row>
    <row r="2">
      <c r="A2" s="58" t="s">
        <v>178</v>
      </c>
      <c r="B2" s="58">
        <v>210001.0</v>
      </c>
      <c r="C2" s="58" t="s">
        <v>95</v>
      </c>
      <c r="D2" s="58" t="s">
        <v>179</v>
      </c>
      <c r="E2" s="58" t="s">
        <v>180</v>
      </c>
      <c r="F2" s="59">
        <v>107391.5</v>
      </c>
      <c r="G2" s="59">
        <v>41860.2</v>
      </c>
      <c r="H2" s="59">
        <v>184628.8</v>
      </c>
      <c r="I2" s="59">
        <v>96595.8</v>
      </c>
      <c r="J2" s="59">
        <v>430476.3</v>
      </c>
      <c r="K2" s="59">
        <v>9880.7</v>
      </c>
      <c r="L2" s="59">
        <v>9872.1</v>
      </c>
      <c r="M2" s="59">
        <v>24823.494280000003</v>
      </c>
      <c r="N2" s="59">
        <v>0.0</v>
      </c>
      <c r="O2" s="59">
        <v>9582.14684</v>
      </c>
      <c r="P2" s="59">
        <v>12496.17301</v>
      </c>
      <c r="Q2" s="59">
        <v>66654.61413</v>
      </c>
      <c r="R2" s="59">
        <v>4100.04401</v>
      </c>
      <c r="S2" s="59">
        <v>367921.72988</v>
      </c>
      <c r="T2" s="59">
        <v>10783.47194</v>
      </c>
      <c r="U2" s="59">
        <v>378705.20182</v>
      </c>
      <c r="V2" s="59">
        <v>169184.16402827442</v>
      </c>
      <c r="W2" s="59">
        <v>19977.858</v>
      </c>
      <c r="X2" s="59">
        <v>65705.919</v>
      </c>
      <c r="Y2" s="59">
        <v>25698.401</v>
      </c>
      <c r="Z2" s="59">
        <v>66867.8210507712</v>
      </c>
      <c r="AA2" s="59">
        <v>347434.16307904565</v>
      </c>
      <c r="AB2" s="59">
        <v>31271.038740954362</v>
      </c>
      <c r="AC2" s="59"/>
      <c r="AD2" s="59"/>
      <c r="AE2" s="59">
        <v>31271.038740954362</v>
      </c>
      <c r="AF2" s="59">
        <v>3.4379813515388253</v>
      </c>
      <c r="AG2" s="59">
        <v>16.726092794932413</v>
      </c>
      <c r="AH2" s="59">
        <v>2.3</v>
      </c>
      <c r="AI2" s="59">
        <v>14091.0</v>
      </c>
      <c r="AJ2" s="59">
        <v>20771.985862969115</v>
      </c>
    </row>
    <row r="3">
      <c r="A3" s="58" t="s">
        <v>178</v>
      </c>
      <c r="B3" s="58">
        <v>210002.0</v>
      </c>
      <c r="C3" s="58" t="s">
        <v>96</v>
      </c>
      <c r="D3" s="58" t="s">
        <v>179</v>
      </c>
      <c r="E3" s="58" t="s">
        <v>180</v>
      </c>
      <c r="F3" s="59">
        <v>410369.99423000007</v>
      </c>
      <c r="G3" s="59">
        <v>92486.4365</v>
      </c>
      <c r="H3" s="59">
        <v>792793.2544200001</v>
      </c>
      <c r="I3" s="59">
        <v>511812.04382000014</v>
      </c>
      <c r="J3" s="59">
        <v>1807461.7289700005</v>
      </c>
      <c r="K3" s="59">
        <v>52860.91416</v>
      </c>
      <c r="L3" s="59">
        <v>17668.0</v>
      </c>
      <c r="M3" s="59">
        <v>132581.0</v>
      </c>
      <c r="N3" s="59">
        <v>2744.0</v>
      </c>
      <c r="O3" s="59">
        <v>41079.847678997496</v>
      </c>
      <c r="P3" s="59">
        <v>8134.552131002798</v>
      </c>
      <c r="Q3" s="59">
        <v>255068.31397000028</v>
      </c>
      <c r="R3" s="59">
        <v>0.0</v>
      </c>
      <c r="S3" s="59">
        <v>1552393.4150000003</v>
      </c>
      <c r="T3" s="59">
        <v>36938.80660802705</v>
      </c>
      <c r="U3" s="59">
        <v>1589332.2216080274</v>
      </c>
      <c r="V3" s="59">
        <v>664290.8053120538</v>
      </c>
      <c r="W3" s="59">
        <v>368335.0</v>
      </c>
      <c r="X3" s="59">
        <v>447716.0</v>
      </c>
      <c r="Y3" s="59">
        <v>97824.84507677535</v>
      </c>
      <c r="Z3" s="59">
        <v>1123.1894065275555</v>
      </c>
      <c r="AA3" s="59">
        <v>1579289.8397953566</v>
      </c>
      <c r="AB3" s="59">
        <v>10042.381812670734</v>
      </c>
      <c r="AC3" s="59"/>
      <c r="AD3" s="59"/>
      <c r="AE3" s="59">
        <v>10042.381812670734</v>
      </c>
      <c r="AF3" s="59">
        <v>6.157182291107</v>
      </c>
      <c r="AG3" s="59">
        <v>52.629652284536135</v>
      </c>
      <c r="AH3" s="59">
        <v>1.6144893611425264</v>
      </c>
      <c r="AI3" s="59">
        <v>19975.0</v>
      </c>
      <c r="AJ3" s="59">
        <v>30007.605432335156</v>
      </c>
    </row>
    <row r="4">
      <c r="A4" s="58" t="s">
        <v>178</v>
      </c>
      <c r="B4" s="58">
        <v>210003.0</v>
      </c>
      <c r="C4" s="58" t="s">
        <v>97</v>
      </c>
      <c r="D4" s="58" t="s">
        <v>179</v>
      </c>
      <c r="E4" s="58" t="s">
        <v>180</v>
      </c>
      <c r="F4" s="59">
        <v>127194.89703</v>
      </c>
      <c r="G4" s="59">
        <v>34841.66087</v>
      </c>
      <c r="H4" s="59">
        <v>165882.60109</v>
      </c>
      <c r="I4" s="59">
        <v>58835.89748000002</v>
      </c>
      <c r="J4" s="59">
        <v>386755.05647000007</v>
      </c>
      <c r="K4" s="59">
        <v>46591.49074</v>
      </c>
      <c r="L4" s="59">
        <v>10397.44184</v>
      </c>
      <c r="M4" s="59">
        <v>11739.982437092556</v>
      </c>
      <c r="N4" s="59">
        <v>0.0</v>
      </c>
      <c r="O4" s="59">
        <v>21177.171442907445</v>
      </c>
      <c r="P4" s="59">
        <v>9305.979659999997</v>
      </c>
      <c r="Q4" s="59">
        <v>99212.06612</v>
      </c>
      <c r="R4" s="59">
        <v>17784.0</v>
      </c>
      <c r="S4" s="59">
        <v>305326.9903500001</v>
      </c>
      <c r="T4" s="59">
        <v>19609.18112121517</v>
      </c>
      <c r="U4" s="59">
        <v>324936.17147121526</v>
      </c>
      <c r="V4" s="59">
        <v>170301.3949542748</v>
      </c>
      <c r="W4" s="59">
        <v>39696.58583861754</v>
      </c>
      <c r="X4" s="59">
        <v>35310.0</v>
      </c>
      <c r="Y4" s="59">
        <v>32393.764744161916</v>
      </c>
      <c r="Z4" s="59">
        <v>32976.97964942655</v>
      </c>
      <c r="AA4" s="59">
        <v>310678.7251864808</v>
      </c>
      <c r="AB4" s="59">
        <v>14257.44628473447</v>
      </c>
      <c r="AC4" s="59"/>
      <c r="AD4" s="59"/>
      <c r="AE4" s="59">
        <v>14257.44628473447</v>
      </c>
      <c r="AF4" s="59">
        <v>4.074345965676288</v>
      </c>
      <c r="AG4" s="59">
        <v>24.89720102947049</v>
      </c>
      <c r="AH4" s="59">
        <v>0.3974449233305287</v>
      </c>
      <c r="AI4" s="59">
        <v>9456.0</v>
      </c>
      <c r="AJ4" s="59">
        <v>12478.459920805333</v>
      </c>
    </row>
    <row r="5">
      <c r="A5" s="58" t="s">
        <v>178</v>
      </c>
      <c r="B5" s="58">
        <v>210004.0</v>
      </c>
      <c r="C5" s="58" t="s">
        <v>98</v>
      </c>
      <c r="D5" s="58" t="s">
        <v>179</v>
      </c>
      <c r="E5" s="58" t="s">
        <v>180</v>
      </c>
      <c r="F5" s="59">
        <v>181768.7</v>
      </c>
      <c r="G5" s="59">
        <v>49635.1</v>
      </c>
      <c r="H5" s="59">
        <v>223898.0</v>
      </c>
      <c r="I5" s="59">
        <v>117795.4</v>
      </c>
      <c r="J5" s="59">
        <v>573097.2000000001</v>
      </c>
      <c r="K5" s="59">
        <v>16215.602</v>
      </c>
      <c r="L5" s="59">
        <v>26508.26279</v>
      </c>
      <c r="M5" s="59">
        <v>50223.706</v>
      </c>
      <c r="N5" s="59">
        <v>0.0</v>
      </c>
      <c r="O5" s="59">
        <v>10511.413</v>
      </c>
      <c r="P5" s="59">
        <v>-4549.76878999991</v>
      </c>
      <c r="Q5" s="59">
        <v>98909.21500000008</v>
      </c>
      <c r="R5" s="59">
        <v>17247.466</v>
      </c>
      <c r="S5" s="59">
        <v>491435.451</v>
      </c>
      <c r="T5" s="59">
        <v>8412.8676</v>
      </c>
      <c r="U5" s="59">
        <v>499848.3186</v>
      </c>
      <c r="V5" s="59">
        <v>260573.59805903517</v>
      </c>
      <c r="W5" s="59">
        <v>117985.98439</v>
      </c>
      <c r="X5" s="59">
        <v>71232.18330999983</v>
      </c>
      <c r="Y5" s="59">
        <v>30215.71333000002</v>
      </c>
      <c r="Z5" s="59">
        <v>-18638.883812883614</v>
      </c>
      <c r="AA5" s="59">
        <v>461368.5952761513</v>
      </c>
      <c r="AB5" s="59">
        <v>38479.72332384868</v>
      </c>
      <c r="AC5" s="59"/>
      <c r="AD5" s="59"/>
      <c r="AE5" s="59">
        <v>38479.72332384868</v>
      </c>
      <c r="AF5" s="59">
        <v>3.1131582221514664</v>
      </c>
      <c r="AG5" s="59">
        <v>15.429445194101643</v>
      </c>
      <c r="AH5" s="59">
        <v>493761.0</v>
      </c>
      <c r="AI5" s="59">
        <v>21166.0</v>
      </c>
      <c r="AJ5" s="59">
        <v>29901.82663551137</v>
      </c>
    </row>
    <row r="6">
      <c r="A6" s="58" t="s">
        <v>178</v>
      </c>
      <c r="B6" s="58">
        <v>210005.0</v>
      </c>
      <c r="C6" s="58" t="s">
        <v>99</v>
      </c>
      <c r="D6" s="58" t="s">
        <v>179</v>
      </c>
      <c r="E6" s="58" t="s">
        <v>180</v>
      </c>
      <c r="F6" s="59">
        <v>110584.9</v>
      </c>
      <c r="G6" s="59">
        <v>49966.3</v>
      </c>
      <c r="H6" s="59">
        <v>145459.7</v>
      </c>
      <c r="I6" s="59">
        <v>94831.5</v>
      </c>
      <c r="J6" s="59">
        <v>400842.4</v>
      </c>
      <c r="K6" s="59">
        <v>9074.945670000001</v>
      </c>
      <c r="L6" s="59">
        <v>7323.74023</v>
      </c>
      <c r="M6" s="59">
        <v>23376.93709</v>
      </c>
      <c r="N6" s="59">
        <v>0.0</v>
      </c>
      <c r="O6" s="59">
        <v>10149.679739999998</v>
      </c>
      <c r="P6" s="59">
        <v>11242.023</v>
      </c>
      <c r="Q6" s="59">
        <v>61167.325730000004</v>
      </c>
      <c r="R6" s="59">
        <v>1857.854</v>
      </c>
      <c r="S6" s="59">
        <v>341532.92827000003</v>
      </c>
      <c r="T6" s="59">
        <v>7027.25634</v>
      </c>
      <c r="U6" s="59">
        <v>348560.18461000005</v>
      </c>
      <c r="V6" s="59">
        <v>199748.502792</v>
      </c>
      <c r="W6" s="59">
        <v>5024.3062</v>
      </c>
      <c r="X6" s="59">
        <v>15786.0</v>
      </c>
      <c r="Y6" s="59">
        <v>21992.0</v>
      </c>
      <c r="Z6" s="59">
        <v>90077.91502</v>
      </c>
      <c r="AA6" s="59">
        <v>332628.724012</v>
      </c>
      <c r="AB6" s="59">
        <v>15931.460598000034</v>
      </c>
      <c r="AC6" s="59"/>
      <c r="AD6" s="59"/>
      <c r="AE6" s="59">
        <v>15931.460598000034</v>
      </c>
      <c r="AF6" s="59">
        <v>2.9353449025610376</v>
      </c>
      <c r="AG6" s="59">
        <v>15.093557251330408</v>
      </c>
      <c r="AH6" s="59">
        <v>1.1284752475247524</v>
      </c>
      <c r="AI6" s="59">
        <v>14077.0</v>
      </c>
      <c r="AJ6" s="59">
        <v>22037.795230987103</v>
      </c>
    </row>
    <row r="7">
      <c r="A7" s="58" t="s">
        <v>178</v>
      </c>
      <c r="B7" s="58">
        <v>210006.0</v>
      </c>
      <c r="C7" s="58" t="s">
        <v>100</v>
      </c>
      <c r="D7" s="58" t="s">
        <v>179</v>
      </c>
      <c r="E7" s="58" t="s">
        <v>180</v>
      </c>
      <c r="F7" s="59">
        <v>41385.153340000004</v>
      </c>
      <c r="G7" s="59">
        <v>13695.117049999999</v>
      </c>
      <c r="H7" s="59">
        <v>29418.43107</v>
      </c>
      <c r="I7" s="59">
        <v>35436.72982999999</v>
      </c>
      <c r="J7" s="59">
        <v>119935.43129000001</v>
      </c>
      <c r="K7" s="59">
        <v>6550.999999999999</v>
      </c>
      <c r="L7" s="59">
        <v>1298.0</v>
      </c>
      <c r="M7" s="59">
        <v>5456.086760000001</v>
      </c>
      <c r="N7" s="59">
        <v>0.0</v>
      </c>
      <c r="O7" s="59">
        <v>4824.913239999999</v>
      </c>
      <c r="P7" s="59">
        <v>3581.4312899999913</v>
      </c>
      <c r="Q7" s="59">
        <v>21711.431289999993</v>
      </c>
      <c r="R7" s="59">
        <v>1312.0</v>
      </c>
      <c r="S7" s="59">
        <v>99536.00000000001</v>
      </c>
      <c r="T7" s="59">
        <v>3834.0</v>
      </c>
      <c r="U7" s="59">
        <v>103370.00000000001</v>
      </c>
      <c r="V7" s="59">
        <v>56462.40007393293</v>
      </c>
      <c r="W7" s="59">
        <v>7869.0</v>
      </c>
      <c r="X7" s="59">
        <v>6842.0</v>
      </c>
      <c r="Y7" s="59">
        <v>7725.054695657343</v>
      </c>
      <c r="Z7" s="59">
        <v>16806.185594572016</v>
      </c>
      <c r="AA7" s="59">
        <v>95704.64036416227</v>
      </c>
      <c r="AB7" s="59">
        <v>7665.35963583774</v>
      </c>
      <c r="AC7" s="59"/>
      <c r="AD7" s="59"/>
      <c r="AE7" s="59">
        <v>7665.35963583774</v>
      </c>
      <c r="AF7" s="59">
        <v>2.4906981608955356</v>
      </c>
      <c r="AG7" s="59">
        <v>14.505519148075567</v>
      </c>
      <c r="AH7" s="59">
        <v>0.4546375957572186</v>
      </c>
      <c r="AI7" s="59">
        <v>3895.0</v>
      </c>
      <c r="AJ7" s="59">
        <v>6597.808695241309</v>
      </c>
    </row>
    <row r="8">
      <c r="A8" s="58" t="s">
        <v>178</v>
      </c>
      <c r="B8" s="58">
        <v>210008.0</v>
      </c>
      <c r="C8" s="58" t="s">
        <v>101</v>
      </c>
      <c r="D8" s="58" t="s">
        <v>179</v>
      </c>
      <c r="E8" s="58" t="s">
        <v>180</v>
      </c>
      <c r="F8" s="59">
        <v>64720.0</v>
      </c>
      <c r="G8" s="59">
        <v>78754.5</v>
      </c>
      <c r="H8" s="59">
        <v>148928.8</v>
      </c>
      <c r="I8" s="59">
        <v>336161.7</v>
      </c>
      <c r="J8" s="59">
        <v>628565.0</v>
      </c>
      <c r="K8" s="59">
        <v>3423.1</v>
      </c>
      <c r="L8" s="59">
        <v>20692.798</v>
      </c>
      <c r="M8" s="59">
        <v>35544.568</v>
      </c>
      <c r="N8" s="59">
        <v>1262.704</v>
      </c>
      <c r="O8" s="59">
        <v>12549.272</v>
      </c>
      <c r="P8" s="59">
        <v>11591.5</v>
      </c>
      <c r="Q8" s="59">
        <v>85063.942</v>
      </c>
      <c r="R8" s="59">
        <v>0.0</v>
      </c>
      <c r="S8" s="59">
        <v>543501.058</v>
      </c>
      <c r="T8" s="59">
        <v>25966.247610000046</v>
      </c>
      <c r="U8" s="59">
        <v>569467.30561</v>
      </c>
      <c r="V8" s="59">
        <v>246155.0514555576</v>
      </c>
      <c r="W8" s="59">
        <v>12109.326</v>
      </c>
      <c r="X8" s="59">
        <v>127814.35</v>
      </c>
      <c r="Y8" s="59">
        <v>38886.21</v>
      </c>
      <c r="Z8" s="59">
        <v>94296.244</v>
      </c>
      <c r="AA8" s="59">
        <v>519261.18145555764</v>
      </c>
      <c r="AB8" s="59">
        <v>50206.1241544424</v>
      </c>
      <c r="AC8" s="59"/>
      <c r="AD8" s="59"/>
      <c r="AE8" s="59">
        <v>50206.1241544424</v>
      </c>
      <c r="AF8" s="59">
        <v>4.01110197715625</v>
      </c>
      <c r="AG8" s="59">
        <v>18.5123252778298</v>
      </c>
      <c r="AH8" s="59">
        <v>1.7423822614385438</v>
      </c>
      <c r="AI8" s="59">
        <v>9490.0</v>
      </c>
      <c r="AJ8" s="59">
        <v>27920.034420974986</v>
      </c>
    </row>
    <row r="9">
      <c r="A9" s="58" t="s">
        <v>178</v>
      </c>
      <c r="B9" s="58">
        <v>210009.0</v>
      </c>
      <c r="C9" s="58" t="s">
        <v>44</v>
      </c>
      <c r="D9" s="58" t="s">
        <v>179</v>
      </c>
      <c r="E9" s="58" t="s">
        <v>180</v>
      </c>
      <c r="F9" s="59">
        <v>788307.6100899999</v>
      </c>
      <c r="G9" s="59">
        <v>248952.13496999998</v>
      </c>
      <c r="H9" s="59">
        <v>918338.62509</v>
      </c>
      <c r="I9" s="59">
        <v>876581.7544499998</v>
      </c>
      <c r="J9" s="59">
        <v>2832180.1245999997</v>
      </c>
      <c r="K9" s="59">
        <v>30479.2</v>
      </c>
      <c r="L9" s="59">
        <v>43951.600000000006</v>
      </c>
      <c r="M9" s="59">
        <v>266896.20113</v>
      </c>
      <c r="N9" s="59">
        <v>36969.24</v>
      </c>
      <c r="O9" s="59">
        <v>66967.55887000001</v>
      </c>
      <c r="P9" s="59">
        <v>0.0</v>
      </c>
      <c r="Q9" s="59">
        <v>445263.8</v>
      </c>
      <c r="R9" s="59">
        <v>0.0</v>
      </c>
      <c r="S9" s="59">
        <v>2386916.3246</v>
      </c>
      <c r="T9" s="59">
        <v>54501.69201</v>
      </c>
      <c r="U9" s="59">
        <v>2441418.01661</v>
      </c>
      <c r="V9" s="59">
        <v>910155.2</v>
      </c>
      <c r="W9" s="59">
        <v>88550.9</v>
      </c>
      <c r="X9" s="59">
        <v>867691.0</v>
      </c>
      <c r="Y9" s="59">
        <v>125356.40000000001</v>
      </c>
      <c r="Z9" s="59">
        <v>383980.5999999999</v>
      </c>
      <c r="AA9" s="59">
        <v>2375734.1</v>
      </c>
      <c r="AB9" s="59">
        <v>65683.91660999972</v>
      </c>
      <c r="AC9" s="59"/>
      <c r="AD9" s="59"/>
      <c r="AE9" s="59">
        <v>65683.91660999972</v>
      </c>
      <c r="AF9" s="59">
        <v>4.730046823884228</v>
      </c>
      <c r="AG9" s="59">
        <v>37.816884290912945</v>
      </c>
      <c r="AH9" s="59">
        <v>1.0670710343920289</v>
      </c>
      <c r="AI9" s="59">
        <v>37859.0</v>
      </c>
      <c r="AJ9" s="59">
        <v>62827.02596881335</v>
      </c>
    </row>
    <row r="10">
      <c r="A10" s="58" t="s">
        <v>178</v>
      </c>
      <c r="B10" s="58">
        <v>210010.0</v>
      </c>
      <c r="C10" s="58" t="s">
        <v>102</v>
      </c>
      <c r="D10" s="58" t="s">
        <v>179</v>
      </c>
      <c r="E10" s="58" t="s">
        <v>180</v>
      </c>
      <c r="F10" s="59">
        <v>962.5482099999999</v>
      </c>
      <c r="G10" s="59">
        <v>11920.77109</v>
      </c>
      <c r="H10" s="59">
        <v>1642.9487300000003</v>
      </c>
      <c r="I10" s="59">
        <v>9353.40045</v>
      </c>
      <c r="J10" s="59">
        <v>23879.66848</v>
      </c>
      <c r="K10" s="59">
        <v>1021.0</v>
      </c>
      <c r="L10" s="59">
        <v>323.0</v>
      </c>
      <c r="M10" s="59">
        <v>2095.3378199999993</v>
      </c>
      <c r="N10" s="59">
        <v>0.0</v>
      </c>
      <c r="O10" s="59">
        <v>1067.4785200000001</v>
      </c>
      <c r="P10" s="59">
        <v>1314.4915899999996</v>
      </c>
      <c r="Q10" s="59">
        <v>5821.307929999999</v>
      </c>
      <c r="R10" s="59">
        <v>610.0</v>
      </c>
      <c r="S10" s="59">
        <v>18668.36055</v>
      </c>
      <c r="T10" s="59">
        <v>322.27459</v>
      </c>
      <c r="U10" s="59">
        <v>18990.635140000002</v>
      </c>
      <c r="V10" s="59">
        <v>10630.273749008851</v>
      </c>
      <c r="W10" s="59">
        <v>4009.0</v>
      </c>
      <c r="X10" s="59">
        <v>2579.0</v>
      </c>
      <c r="Y10" s="59">
        <v>3360.5618002033375</v>
      </c>
      <c r="Z10" s="59">
        <v>1558.6998699999997</v>
      </c>
      <c r="AA10" s="59">
        <v>22137.53541921219</v>
      </c>
      <c r="AB10" s="59">
        <v>-3146.9002792121864</v>
      </c>
      <c r="AC10" s="59"/>
      <c r="AD10" s="59"/>
      <c r="AE10" s="59">
        <v>-3146.9002792121864</v>
      </c>
      <c r="AF10" s="59">
        <v>4.093921695474695</v>
      </c>
      <c r="AG10" s="59">
        <v>24.647079595204794</v>
      </c>
      <c r="AH10" s="59">
        <v>1.26566085076179</v>
      </c>
      <c r="AI10" s="59">
        <v>98.0</v>
      </c>
      <c r="AJ10" s="59">
        <v>898.1808710318425</v>
      </c>
    </row>
    <row r="11">
      <c r="A11" s="58" t="s">
        <v>178</v>
      </c>
      <c r="B11" s="58">
        <v>210011.0</v>
      </c>
      <c r="C11" s="58" t="s">
        <v>46</v>
      </c>
      <c r="D11" s="58" t="s">
        <v>179</v>
      </c>
      <c r="E11" s="58" t="s">
        <v>180</v>
      </c>
      <c r="F11" s="59">
        <v>87183.8</v>
      </c>
      <c r="G11" s="59">
        <v>56547.8</v>
      </c>
      <c r="H11" s="59">
        <v>143479.0</v>
      </c>
      <c r="I11" s="59">
        <v>184932.0</v>
      </c>
      <c r="J11" s="59">
        <v>472142.6</v>
      </c>
      <c r="K11" s="59">
        <v>10694.766690000004</v>
      </c>
      <c r="L11" s="59">
        <v>14976.63079</v>
      </c>
      <c r="M11" s="59">
        <v>27774.160170000017</v>
      </c>
      <c r="N11" s="59">
        <v>5572.207462681234</v>
      </c>
      <c r="O11" s="59">
        <v>13672.78908</v>
      </c>
      <c r="P11" s="59">
        <v>6717.38050000007</v>
      </c>
      <c r="Q11" s="59">
        <v>79407.93469268132</v>
      </c>
      <c r="R11" s="59">
        <v>5572.207462681234</v>
      </c>
      <c r="S11" s="59">
        <v>398306.8727699999</v>
      </c>
      <c r="T11" s="59">
        <v>12957.053410000004</v>
      </c>
      <c r="U11" s="59">
        <v>411263.9261799999</v>
      </c>
      <c r="V11" s="59">
        <v>156932.3160344349</v>
      </c>
      <c r="W11" s="59">
        <v>20503.697</v>
      </c>
      <c r="X11" s="59">
        <v>63123.783</v>
      </c>
      <c r="Y11" s="59">
        <v>22037.7611</v>
      </c>
      <c r="Z11" s="59">
        <v>76187.16318</v>
      </c>
      <c r="AA11" s="59">
        <v>338784.72031443485</v>
      </c>
      <c r="AB11" s="59">
        <v>72479.20586556505</v>
      </c>
      <c r="AC11" s="59"/>
      <c r="AD11" s="59"/>
      <c r="AE11" s="59">
        <v>72479.20586556505</v>
      </c>
      <c r="AF11" s="59">
        <v>3.552206394707762</v>
      </c>
      <c r="AG11" s="59">
        <v>16.190111000196953</v>
      </c>
      <c r="AH11" s="59">
        <v>0.9119519288810843</v>
      </c>
      <c r="AI11" s="59">
        <v>10223.0</v>
      </c>
      <c r="AJ11" s="59">
        <v>20925.410598501363</v>
      </c>
    </row>
    <row r="12">
      <c r="A12" s="58" t="s">
        <v>178</v>
      </c>
      <c r="B12" s="58">
        <v>210012.0</v>
      </c>
      <c r="C12" s="58" t="s">
        <v>103</v>
      </c>
      <c r="D12" s="58" t="s">
        <v>179</v>
      </c>
      <c r="E12" s="58" t="s">
        <v>180</v>
      </c>
      <c r="F12" s="59">
        <v>243706.34511999998</v>
      </c>
      <c r="G12" s="59">
        <v>115852.48717000001</v>
      </c>
      <c r="H12" s="59">
        <v>281452.09432999993</v>
      </c>
      <c r="I12" s="59">
        <v>299015.48744000006</v>
      </c>
      <c r="J12" s="59">
        <v>940026.41406</v>
      </c>
      <c r="K12" s="59">
        <v>14108.093</v>
      </c>
      <c r="L12" s="59">
        <v>11468.052</v>
      </c>
      <c r="M12" s="59">
        <v>90182.02434999999</v>
      </c>
      <c r="N12" s="59">
        <v>0.0</v>
      </c>
      <c r="O12" s="59">
        <v>19851.86279</v>
      </c>
      <c r="P12" s="59">
        <v>-200.414</v>
      </c>
      <c r="Q12" s="59">
        <v>135409.61814</v>
      </c>
      <c r="R12" s="59">
        <v>0.0</v>
      </c>
      <c r="S12" s="59">
        <v>804616.79592</v>
      </c>
      <c r="T12" s="59">
        <v>21562.272190000003</v>
      </c>
      <c r="U12" s="59">
        <v>826179.06811</v>
      </c>
      <c r="V12" s="59">
        <v>342725.44062628614</v>
      </c>
      <c r="W12" s="59">
        <v>0.0</v>
      </c>
      <c r="X12" s="59">
        <v>174432.0</v>
      </c>
      <c r="Y12" s="59">
        <v>48829.48024</v>
      </c>
      <c r="Z12" s="59">
        <v>149847.7502064345</v>
      </c>
      <c r="AA12" s="59">
        <v>715834.6710727207</v>
      </c>
      <c r="AB12" s="59">
        <v>110344.39703727933</v>
      </c>
      <c r="AC12" s="59"/>
      <c r="AD12" s="59"/>
      <c r="AE12" s="59">
        <v>110344.39703727933</v>
      </c>
      <c r="AF12" s="59">
        <v>3.193333205624714</v>
      </c>
      <c r="AG12" s="59">
        <v>24.75001221314518</v>
      </c>
      <c r="AH12" s="59">
        <v>1.8129559948416274</v>
      </c>
      <c r="AI12" s="59">
        <v>16158.0</v>
      </c>
      <c r="AJ12" s="59">
        <v>28922.598700477727</v>
      </c>
    </row>
    <row r="13">
      <c r="A13" s="58" t="s">
        <v>178</v>
      </c>
      <c r="B13" s="58">
        <v>210013.0</v>
      </c>
      <c r="C13" s="58" t="s">
        <v>104</v>
      </c>
      <c r="D13" s="58" t="s">
        <v>179</v>
      </c>
      <c r="E13" s="58" t="s">
        <v>180</v>
      </c>
      <c r="F13" s="59">
        <v>0.0</v>
      </c>
      <c r="G13" s="59">
        <v>16410.14956</v>
      </c>
      <c r="H13" s="59">
        <v>0.0</v>
      </c>
      <c r="I13" s="59">
        <v>12364.594430000001</v>
      </c>
      <c r="J13" s="59">
        <v>28774.743990000003</v>
      </c>
      <c r="K13" s="59">
        <v>0.0</v>
      </c>
      <c r="L13" s="59">
        <v>166.17028</v>
      </c>
      <c r="M13" s="59">
        <v>2955.3225499999935</v>
      </c>
      <c r="N13" s="59">
        <v>0.0</v>
      </c>
      <c r="O13" s="59">
        <v>2817.714</v>
      </c>
      <c r="P13" s="59">
        <v>0.0</v>
      </c>
      <c r="Q13" s="59">
        <v>5939.206829999994</v>
      </c>
      <c r="R13" s="59">
        <v>0.0</v>
      </c>
      <c r="S13" s="59">
        <v>22835.537160000007</v>
      </c>
      <c r="T13" s="59">
        <v>684.7292899999999</v>
      </c>
      <c r="U13" s="59">
        <v>23520.266450000006</v>
      </c>
      <c r="V13" s="59">
        <v>13277.600119681549</v>
      </c>
      <c r="W13" s="59">
        <v>3817.729</v>
      </c>
      <c r="X13" s="59">
        <v>3770.866</v>
      </c>
      <c r="Y13" s="59">
        <v>4186.5</v>
      </c>
      <c r="Z13" s="59">
        <v>5213.118535708185</v>
      </c>
      <c r="AA13" s="59">
        <v>30265.813655389735</v>
      </c>
      <c r="AB13" s="59">
        <v>-6745.547205389728</v>
      </c>
      <c r="AC13" s="59"/>
      <c r="AD13" s="59"/>
      <c r="AE13" s="59">
        <v>-6745.547205389728</v>
      </c>
      <c r="AF13" s="59">
        <v>0.0</v>
      </c>
      <c r="AG13" s="59">
        <v>0.0</v>
      </c>
      <c r="AH13" s="59">
        <v>0.6942857556079429</v>
      </c>
      <c r="AI13" s="59">
        <v>0.0</v>
      </c>
      <c r="AJ13" s="59">
        <v>0.0</v>
      </c>
    </row>
    <row r="14">
      <c r="A14" s="58" t="s">
        <v>178</v>
      </c>
      <c r="B14" s="58">
        <v>210015.0</v>
      </c>
      <c r="C14" s="58" t="s">
        <v>105</v>
      </c>
      <c r="D14" s="58" t="s">
        <v>179</v>
      </c>
      <c r="E14" s="58" t="s">
        <v>180</v>
      </c>
      <c r="F14" s="59">
        <v>167059.13637999998</v>
      </c>
      <c r="G14" s="59">
        <v>57283.007829999995</v>
      </c>
      <c r="H14" s="59">
        <v>165321.01658999998</v>
      </c>
      <c r="I14" s="59">
        <v>219611.83310000002</v>
      </c>
      <c r="J14" s="59">
        <v>609274.9939</v>
      </c>
      <c r="K14" s="59">
        <v>10745.73697</v>
      </c>
      <c r="L14" s="59">
        <v>13546.067060000001</v>
      </c>
      <c r="M14" s="59">
        <v>41741.1826</v>
      </c>
      <c r="N14" s="59">
        <v>4190.112</v>
      </c>
      <c r="O14" s="59">
        <v>11390.67743</v>
      </c>
      <c r="P14" s="59">
        <v>2224.65027</v>
      </c>
      <c r="Q14" s="59">
        <v>83838.42632999999</v>
      </c>
      <c r="R14" s="59">
        <v>0.0</v>
      </c>
      <c r="S14" s="59">
        <v>525436.56757</v>
      </c>
      <c r="T14" s="59">
        <v>6430.73525</v>
      </c>
      <c r="U14" s="59">
        <v>531867.30282</v>
      </c>
      <c r="V14" s="59">
        <v>301180.14589735796</v>
      </c>
      <c r="W14" s="59">
        <v>0.0</v>
      </c>
      <c r="X14" s="59">
        <v>116237.59384886024</v>
      </c>
      <c r="Y14" s="59">
        <v>29232.02462365801</v>
      </c>
      <c r="Z14" s="59">
        <v>66127.30458952041</v>
      </c>
      <c r="AA14" s="59">
        <v>512777.06895939657</v>
      </c>
      <c r="AB14" s="59">
        <v>19090.233860603417</v>
      </c>
      <c r="AC14" s="59"/>
      <c r="AD14" s="59"/>
      <c r="AE14" s="59">
        <v>19090.233860603417</v>
      </c>
      <c r="AF14" s="59">
        <v>2.8841569353652274</v>
      </c>
      <c r="AG14" s="59">
        <v>16.538800125222227</v>
      </c>
      <c r="AH14" s="59">
        <v>1.1422906154080559</v>
      </c>
      <c r="AI14" s="59">
        <v>16914.0</v>
      </c>
      <c r="AJ14" s="59">
        <v>31004.490354617345</v>
      </c>
    </row>
    <row r="15">
      <c r="A15" s="58" t="s">
        <v>178</v>
      </c>
      <c r="B15" s="58">
        <v>210016.0</v>
      </c>
      <c r="C15" s="58" t="s">
        <v>106</v>
      </c>
      <c r="D15" s="58" t="s">
        <v>179</v>
      </c>
      <c r="E15" s="58" t="s">
        <v>180</v>
      </c>
      <c r="F15" s="59">
        <v>102716.05841</v>
      </c>
      <c r="G15" s="59">
        <v>17028.05118</v>
      </c>
      <c r="H15" s="59">
        <v>137462.1776</v>
      </c>
      <c r="I15" s="59">
        <v>95587.2375</v>
      </c>
      <c r="J15" s="59">
        <v>352793.52469</v>
      </c>
      <c r="K15" s="59">
        <v>20113.267</v>
      </c>
      <c r="L15" s="59">
        <v>9643.669</v>
      </c>
      <c r="M15" s="59">
        <v>32255.449999999997</v>
      </c>
      <c r="N15" s="59">
        <v>0.0</v>
      </c>
      <c r="O15" s="59">
        <v>6649.506</v>
      </c>
      <c r="P15" s="59">
        <v>449.571</v>
      </c>
      <c r="Q15" s="59">
        <v>69111.46299999999</v>
      </c>
      <c r="R15" s="59">
        <v>6165.372</v>
      </c>
      <c r="S15" s="59">
        <v>289847.43369</v>
      </c>
      <c r="T15" s="59">
        <v>1803.6119999999992</v>
      </c>
      <c r="U15" s="59">
        <v>291651.04569</v>
      </c>
      <c r="V15" s="59">
        <v>133269.80318</v>
      </c>
      <c r="W15" s="59">
        <v>23805.032999999996</v>
      </c>
      <c r="X15" s="59">
        <v>53752.936</v>
      </c>
      <c r="Y15" s="59">
        <v>22896.489</v>
      </c>
      <c r="Z15" s="59">
        <v>56289.10599999999</v>
      </c>
      <c r="AA15" s="59">
        <v>290013.36717999994</v>
      </c>
      <c r="AB15" s="59">
        <v>1637.6785100000561</v>
      </c>
      <c r="AC15" s="59"/>
      <c r="AD15" s="59"/>
      <c r="AE15" s="59">
        <v>1637.6785100000561</v>
      </c>
      <c r="AF15" s="59">
        <v>3.3561363378542692</v>
      </c>
      <c r="AG15" s="59">
        <v>20.60295780231961</v>
      </c>
      <c r="AH15" s="59">
        <v>-1.0658504552011867</v>
      </c>
      <c r="AI15" s="59">
        <v>9583.0</v>
      </c>
      <c r="AJ15" s="59">
        <v>14076.297683206845</v>
      </c>
    </row>
    <row r="16">
      <c r="A16" s="58" t="s">
        <v>178</v>
      </c>
      <c r="B16" s="58">
        <v>210017.0</v>
      </c>
      <c r="C16" s="58" t="s">
        <v>107</v>
      </c>
      <c r="D16" s="58" t="s">
        <v>179</v>
      </c>
      <c r="E16" s="58" t="s">
        <v>180</v>
      </c>
      <c r="F16" s="59">
        <v>9701.518440000002</v>
      </c>
      <c r="G16" s="59">
        <v>11006.292489999998</v>
      </c>
      <c r="H16" s="59">
        <v>13890.610180000001</v>
      </c>
      <c r="I16" s="59">
        <v>36561.899520000006</v>
      </c>
      <c r="J16" s="59">
        <v>71160.32063</v>
      </c>
      <c r="K16" s="59">
        <v>1768.818</v>
      </c>
      <c r="L16" s="59">
        <v>2844.4387629637818</v>
      </c>
      <c r="M16" s="59">
        <v>-9145.68557</v>
      </c>
      <c r="N16" s="59">
        <v>13630.1</v>
      </c>
      <c r="O16" s="59">
        <v>1938.8335700000002</v>
      </c>
      <c r="P16" s="59">
        <v>0.0</v>
      </c>
      <c r="Q16" s="59">
        <v>11036.504762963783</v>
      </c>
      <c r="R16" s="59">
        <v>0.0</v>
      </c>
      <c r="S16" s="59">
        <v>60123.81586703622</v>
      </c>
      <c r="T16" s="59">
        <v>4649.419</v>
      </c>
      <c r="U16" s="59">
        <v>64773.23486703622</v>
      </c>
      <c r="V16" s="59">
        <v>29368.01942166478</v>
      </c>
      <c r="W16" s="59">
        <v>0.0</v>
      </c>
      <c r="X16" s="59">
        <v>14417.136</v>
      </c>
      <c r="Y16" s="59">
        <v>4187.185741977705</v>
      </c>
      <c r="Z16" s="59">
        <v>10110.556793519321</v>
      </c>
      <c r="AA16" s="59">
        <v>58082.89795716181</v>
      </c>
      <c r="AB16" s="59">
        <v>6690.336909874408</v>
      </c>
      <c r="AC16" s="59"/>
      <c r="AD16" s="59"/>
      <c r="AE16" s="59">
        <v>6690.336909874408</v>
      </c>
      <c r="AF16" s="59">
        <v>3.4094381756059344</v>
      </c>
      <c r="AG16" s="59">
        <v>12.958618314819867</v>
      </c>
      <c r="AH16" s="59">
        <v>3.882941138249827</v>
      </c>
      <c r="AI16" s="59">
        <v>1486.0</v>
      </c>
      <c r="AJ16" s="59">
        <v>4482.182941582318</v>
      </c>
    </row>
    <row r="17">
      <c r="A17" s="58" t="s">
        <v>178</v>
      </c>
      <c r="B17" s="58">
        <v>210018.0</v>
      </c>
      <c r="C17" s="58" t="s">
        <v>108</v>
      </c>
      <c r="D17" s="58" t="s">
        <v>179</v>
      </c>
      <c r="E17" s="58" t="s">
        <v>180</v>
      </c>
      <c r="F17" s="59">
        <v>35279.737</v>
      </c>
      <c r="G17" s="59">
        <v>27788.633</v>
      </c>
      <c r="H17" s="59">
        <v>49241.67353</v>
      </c>
      <c r="I17" s="59">
        <v>80573.64162000001</v>
      </c>
      <c r="J17" s="59">
        <v>192883.68515</v>
      </c>
      <c r="K17" s="59">
        <v>2401.5474500000005</v>
      </c>
      <c r="L17" s="59">
        <v>5332.55858</v>
      </c>
      <c r="M17" s="59">
        <v>14378.259629999979</v>
      </c>
      <c r="N17" s="59">
        <v>1458.624</v>
      </c>
      <c r="O17" s="59">
        <v>3364.1881899999994</v>
      </c>
      <c r="P17" s="59">
        <v>442.66170000000017</v>
      </c>
      <c r="Q17" s="59">
        <v>27377.839549999982</v>
      </c>
      <c r="R17" s="59">
        <v>0.0</v>
      </c>
      <c r="S17" s="59">
        <v>165505.84560000003</v>
      </c>
      <c r="T17" s="59">
        <v>2349.1006199999997</v>
      </c>
      <c r="U17" s="59">
        <v>167854.94622000004</v>
      </c>
      <c r="V17" s="59">
        <v>94013.0637938955</v>
      </c>
      <c r="W17" s="59">
        <v>0.0</v>
      </c>
      <c r="X17" s="59">
        <v>29023.118530000007</v>
      </c>
      <c r="Y17" s="59">
        <v>10489.905213251772</v>
      </c>
      <c r="Z17" s="59">
        <v>32422.923897898963</v>
      </c>
      <c r="AA17" s="59">
        <v>165949.01143504624</v>
      </c>
      <c r="AB17" s="59">
        <v>1905.9347849538026</v>
      </c>
      <c r="AC17" s="59"/>
      <c r="AD17" s="59"/>
      <c r="AE17" s="59">
        <v>1905.9347849538026</v>
      </c>
      <c r="AF17" s="59">
        <v>2.7361503281646793</v>
      </c>
      <c r="AG17" s="59">
        <v>14.599210454051931</v>
      </c>
      <c r="AH17" s="59">
        <v>0.8979060522514518</v>
      </c>
      <c r="AI17" s="59">
        <v>4981.0</v>
      </c>
      <c r="AJ17" s="59">
        <v>11366.98535563531</v>
      </c>
    </row>
    <row r="18">
      <c r="A18" s="58" t="s">
        <v>178</v>
      </c>
      <c r="B18" s="58">
        <v>210019.0</v>
      </c>
      <c r="C18" s="58" t="s">
        <v>109</v>
      </c>
      <c r="D18" s="58" t="s">
        <v>179</v>
      </c>
      <c r="E18" s="58" t="s">
        <v>180</v>
      </c>
      <c r="F18" s="59">
        <v>128175.617</v>
      </c>
      <c r="G18" s="59">
        <v>70759.978</v>
      </c>
      <c r="H18" s="59">
        <v>171134.01</v>
      </c>
      <c r="I18" s="59">
        <v>149194.238</v>
      </c>
      <c r="J18" s="59">
        <v>519263.843</v>
      </c>
      <c r="K18" s="59">
        <v>7529.4</v>
      </c>
      <c r="L18" s="59">
        <v>11866.7</v>
      </c>
      <c r="M18" s="59">
        <v>24034.699999999997</v>
      </c>
      <c r="N18" s="59">
        <v>347.9</v>
      </c>
      <c r="O18" s="59">
        <v>5623.9</v>
      </c>
      <c r="P18" s="59">
        <v>27612.7</v>
      </c>
      <c r="Q18" s="59">
        <v>77015.3</v>
      </c>
      <c r="R18" s="59">
        <v>0.0</v>
      </c>
      <c r="S18" s="59">
        <v>442248.543</v>
      </c>
      <c r="T18" s="59">
        <v>4412.4</v>
      </c>
      <c r="U18" s="59">
        <v>446660.943</v>
      </c>
      <c r="V18" s="59">
        <v>196010.62278</v>
      </c>
      <c r="W18" s="59">
        <v>10112.600000000002</v>
      </c>
      <c r="X18" s="59">
        <v>91346.40000000001</v>
      </c>
      <c r="Y18" s="59">
        <v>32751.2</v>
      </c>
      <c r="Z18" s="59">
        <v>74159.1</v>
      </c>
      <c r="AA18" s="59">
        <v>404379.92278</v>
      </c>
      <c r="AB18" s="59">
        <v>42281.020220000006</v>
      </c>
      <c r="AC18" s="59"/>
      <c r="AD18" s="59"/>
      <c r="AE18" s="59">
        <v>42281.020220000006</v>
      </c>
      <c r="AF18" s="59">
        <v>3.2590318850432682</v>
      </c>
      <c r="AG18" s="59">
        <v>15.763117566117508</v>
      </c>
      <c r="AH18" s="59">
        <v>1.443940989112038</v>
      </c>
      <c r="AI18" s="59">
        <v>12705.0</v>
      </c>
      <c r="AJ18" s="59">
        <v>22041.54671348075</v>
      </c>
    </row>
    <row r="19">
      <c r="A19" s="58" t="s">
        <v>178</v>
      </c>
      <c r="B19" s="58">
        <v>210022.0</v>
      </c>
      <c r="C19" s="58" t="s">
        <v>110</v>
      </c>
      <c r="D19" s="58" t="s">
        <v>179</v>
      </c>
      <c r="E19" s="58" t="s">
        <v>180</v>
      </c>
      <c r="F19" s="59">
        <v>86139.54651</v>
      </c>
      <c r="G19" s="59">
        <v>31622.818049999998</v>
      </c>
      <c r="H19" s="59">
        <v>139620.32418</v>
      </c>
      <c r="I19" s="59">
        <v>135119.22094</v>
      </c>
      <c r="J19" s="59">
        <v>392501.90968000004</v>
      </c>
      <c r="K19" s="59">
        <v>7323.601</v>
      </c>
      <c r="L19" s="59">
        <v>6501.012999999999</v>
      </c>
      <c r="M19" s="59">
        <v>23512.06889</v>
      </c>
      <c r="N19" s="59">
        <v>13606.33135</v>
      </c>
      <c r="O19" s="59">
        <v>4529.49752</v>
      </c>
      <c r="P19" s="59">
        <v>0.0</v>
      </c>
      <c r="Q19" s="59">
        <v>55472.511759999994</v>
      </c>
      <c r="R19" s="59">
        <v>0.0</v>
      </c>
      <c r="S19" s="59">
        <v>337029.39792</v>
      </c>
      <c r="T19" s="59">
        <v>3412.501970000001</v>
      </c>
      <c r="U19" s="59">
        <v>340441.89989</v>
      </c>
      <c r="V19" s="59">
        <v>141067.38893</v>
      </c>
      <c r="W19" s="59">
        <v>0.0</v>
      </c>
      <c r="X19" s="59">
        <v>68589.73320999999</v>
      </c>
      <c r="Y19" s="59">
        <v>26941.10697</v>
      </c>
      <c r="Z19" s="59">
        <v>79543.81984999999</v>
      </c>
      <c r="AA19" s="59">
        <v>316142.04896</v>
      </c>
      <c r="AB19" s="59">
        <v>24299.850930000015</v>
      </c>
      <c r="AC19" s="59"/>
      <c r="AD19" s="59"/>
      <c r="AE19" s="59">
        <v>24299.850930000015</v>
      </c>
      <c r="AF19" s="59">
        <v>3.071709938488519</v>
      </c>
      <c r="AG19" s="59">
        <v>16.733144836536614</v>
      </c>
      <c r="AH19" s="59">
        <v>0.9409777057072125</v>
      </c>
      <c r="AI19" s="59">
        <v>10867.0</v>
      </c>
      <c r="AJ19" s="59">
        <v>18893.163959813926</v>
      </c>
    </row>
    <row r="20">
      <c r="A20" s="58" t="s">
        <v>178</v>
      </c>
      <c r="B20" s="58">
        <v>210023.0</v>
      </c>
      <c r="C20" s="58" t="s">
        <v>111</v>
      </c>
      <c r="D20" s="58" t="s">
        <v>179</v>
      </c>
      <c r="E20" s="58" t="s">
        <v>180</v>
      </c>
      <c r="F20" s="59">
        <v>162234.1</v>
      </c>
      <c r="G20" s="59">
        <v>102284.2</v>
      </c>
      <c r="H20" s="59">
        <v>220069.2</v>
      </c>
      <c r="I20" s="59">
        <v>239551.0</v>
      </c>
      <c r="J20" s="59">
        <v>724138.5</v>
      </c>
      <c r="K20" s="59">
        <v>15132.284600000003</v>
      </c>
      <c r="L20" s="59">
        <v>4976.32744</v>
      </c>
      <c r="M20" s="59">
        <v>38901.62691</v>
      </c>
      <c r="N20" s="59">
        <v>6717.33</v>
      </c>
      <c r="O20" s="59">
        <v>7626.059139999999</v>
      </c>
      <c r="P20" s="59">
        <v>20472.046560000003</v>
      </c>
      <c r="Q20" s="59">
        <v>93825.67465</v>
      </c>
      <c r="R20" s="59">
        <v>0.0</v>
      </c>
      <c r="S20" s="59">
        <v>630312.82535</v>
      </c>
      <c r="T20" s="59">
        <v>9335.099999999999</v>
      </c>
      <c r="U20" s="59">
        <v>639647.92535</v>
      </c>
      <c r="V20" s="59">
        <v>283965.954227249</v>
      </c>
      <c r="W20" s="59">
        <v>0.0</v>
      </c>
      <c r="X20" s="59">
        <v>131505.0</v>
      </c>
      <c r="Y20" s="59">
        <v>34763.3</v>
      </c>
      <c r="Z20" s="59">
        <v>161889.86601902096</v>
      </c>
      <c r="AA20" s="59">
        <v>612124.12024627</v>
      </c>
      <c r="AB20" s="59">
        <v>27523.80510373006</v>
      </c>
      <c r="AC20" s="59"/>
      <c r="AD20" s="59"/>
      <c r="AE20" s="59">
        <v>27523.80510373006</v>
      </c>
      <c r="AF20" s="59">
        <v>2.984541722505452</v>
      </c>
      <c r="AG20" s="59">
        <v>13.570428223435387</v>
      </c>
      <c r="AH20" s="59">
        <v>1.8273035943901574</v>
      </c>
      <c r="AI20" s="59">
        <v>23814.0</v>
      </c>
      <c r="AJ20" s="59">
        <v>45107.20739004868</v>
      </c>
    </row>
    <row r="21" ht="15.75" customHeight="1">
      <c r="A21" s="58" t="s">
        <v>178</v>
      </c>
      <c r="B21" s="58">
        <v>210024.0</v>
      </c>
      <c r="C21" s="58" t="s">
        <v>56</v>
      </c>
      <c r="D21" s="58" t="s">
        <v>179</v>
      </c>
      <c r="E21" s="58" t="s">
        <v>180</v>
      </c>
      <c r="F21" s="59">
        <v>97020.97940000001</v>
      </c>
      <c r="G21" s="59">
        <v>24403.080570000002</v>
      </c>
      <c r="H21" s="59">
        <v>165517.69587999998</v>
      </c>
      <c r="I21" s="59">
        <v>155911.135</v>
      </c>
      <c r="J21" s="59">
        <v>442852.89085</v>
      </c>
      <c r="K21" s="59">
        <v>6441.197510000001</v>
      </c>
      <c r="L21" s="59">
        <v>7871.609109999999</v>
      </c>
      <c r="M21" s="59">
        <v>20974.09655999999</v>
      </c>
      <c r="N21" s="59">
        <v>5264.112</v>
      </c>
      <c r="O21" s="59">
        <v>7488.406720000002</v>
      </c>
      <c r="P21" s="59">
        <v>1856.5020499999998</v>
      </c>
      <c r="Q21" s="59">
        <v>49895.92395</v>
      </c>
      <c r="R21" s="59">
        <v>0.0</v>
      </c>
      <c r="S21" s="59">
        <v>392956.9669</v>
      </c>
      <c r="T21" s="59">
        <v>5679.79356</v>
      </c>
      <c r="U21" s="59">
        <v>398636.76046</v>
      </c>
      <c r="V21" s="59">
        <v>216087.15330993576</v>
      </c>
      <c r="W21" s="59">
        <v>0.0</v>
      </c>
      <c r="X21" s="59">
        <v>98473.21519999995</v>
      </c>
      <c r="Y21" s="59">
        <v>15616.399541667492</v>
      </c>
      <c r="Z21" s="59">
        <v>54155.14492429884</v>
      </c>
      <c r="AA21" s="59">
        <v>384331.912975902</v>
      </c>
      <c r="AB21" s="59">
        <v>14304.84748409799</v>
      </c>
      <c r="AC21" s="59"/>
      <c r="AD21" s="59"/>
      <c r="AE21" s="59">
        <v>14304.84748409799</v>
      </c>
      <c r="AF21" s="59">
        <v>4.601171141903456</v>
      </c>
      <c r="AG21" s="59">
        <v>24.808949670722697</v>
      </c>
      <c r="AH21" s="59">
        <v>1.0524309715631432</v>
      </c>
      <c r="AI21" s="59">
        <v>9184.0</v>
      </c>
      <c r="AJ21" s="59">
        <v>15491.664019515352</v>
      </c>
    </row>
    <row r="22" ht="15.75" customHeight="1">
      <c r="A22" s="58" t="s">
        <v>178</v>
      </c>
      <c r="B22" s="58">
        <v>210027.0</v>
      </c>
      <c r="C22" s="58" t="s">
        <v>112</v>
      </c>
      <c r="D22" s="58" t="s">
        <v>179</v>
      </c>
      <c r="E22" s="58" t="s">
        <v>180</v>
      </c>
      <c r="F22" s="59">
        <v>78789.5</v>
      </c>
      <c r="G22" s="59">
        <v>48189.7</v>
      </c>
      <c r="H22" s="59">
        <v>100831.6</v>
      </c>
      <c r="I22" s="59">
        <v>139870.9</v>
      </c>
      <c r="J22" s="59">
        <v>367681.69999999995</v>
      </c>
      <c r="K22" s="59">
        <v>3983.8999999999996</v>
      </c>
      <c r="L22" s="59">
        <v>13031.7</v>
      </c>
      <c r="M22" s="59">
        <v>39078.7</v>
      </c>
      <c r="N22" s="59">
        <v>0.0</v>
      </c>
      <c r="O22" s="59">
        <v>7386.70458</v>
      </c>
      <c r="P22" s="59">
        <v>0.0</v>
      </c>
      <c r="Q22" s="59">
        <v>63481.00457999999</v>
      </c>
      <c r="R22" s="59">
        <v>3336.33</v>
      </c>
      <c r="S22" s="59">
        <v>307537.02541999996</v>
      </c>
      <c r="T22" s="59">
        <v>2329.16</v>
      </c>
      <c r="U22" s="59">
        <v>309866.18541999994</v>
      </c>
      <c r="V22" s="59">
        <v>125632.666788</v>
      </c>
      <c r="W22" s="59">
        <v>19436.24</v>
      </c>
      <c r="X22" s="59">
        <v>38092.35</v>
      </c>
      <c r="Y22" s="59">
        <v>25510.800000000003</v>
      </c>
      <c r="Z22" s="59">
        <v>45863.95000000002</v>
      </c>
      <c r="AA22" s="59">
        <v>254536.006788</v>
      </c>
      <c r="AB22" s="59">
        <v>55330.17863199994</v>
      </c>
      <c r="AC22" s="59"/>
      <c r="AD22" s="59"/>
      <c r="AE22" s="59">
        <v>55330.17863199994</v>
      </c>
      <c r="AF22" s="59">
        <v>2.5393997105600126</v>
      </c>
      <c r="AG22" s="59">
        <v>13.773458753543654</v>
      </c>
      <c r="AH22" s="59">
        <v>0.9388751513928139</v>
      </c>
      <c r="AI22" s="59">
        <v>9028.0</v>
      </c>
      <c r="AJ22" s="59">
        <v>18480.180711508834</v>
      </c>
    </row>
    <row r="23" ht="15.75" customHeight="1">
      <c r="A23" s="58" t="s">
        <v>178</v>
      </c>
      <c r="B23" s="58">
        <v>210028.0</v>
      </c>
      <c r="C23" s="58" t="s">
        <v>113</v>
      </c>
      <c r="D23" s="58" t="s">
        <v>179</v>
      </c>
      <c r="E23" s="58" t="s">
        <v>180</v>
      </c>
      <c r="F23" s="59">
        <v>39205.75494</v>
      </c>
      <c r="G23" s="59">
        <v>28258.499480000006</v>
      </c>
      <c r="H23" s="59">
        <v>55208.813859999995</v>
      </c>
      <c r="I23" s="59">
        <v>81691.12522999999</v>
      </c>
      <c r="J23" s="59">
        <v>204364.19351</v>
      </c>
      <c r="K23" s="59">
        <v>2980.1112000000003</v>
      </c>
      <c r="L23" s="59">
        <v>3720.61974</v>
      </c>
      <c r="M23" s="59">
        <v>12818.160160000007</v>
      </c>
      <c r="N23" s="59">
        <v>1494.84</v>
      </c>
      <c r="O23" s="59">
        <v>4144.14285</v>
      </c>
      <c r="P23" s="59">
        <v>243.06901999999994</v>
      </c>
      <c r="Q23" s="59">
        <v>25400.942970000007</v>
      </c>
      <c r="R23" s="59">
        <v>0.0</v>
      </c>
      <c r="S23" s="59">
        <v>178963.25054</v>
      </c>
      <c r="T23" s="59">
        <v>2410.6540299999997</v>
      </c>
      <c r="U23" s="59">
        <v>181373.90457</v>
      </c>
      <c r="V23" s="59">
        <v>89285.12745621294</v>
      </c>
      <c r="W23" s="59">
        <v>0.0</v>
      </c>
      <c r="X23" s="59">
        <v>29759.33714</v>
      </c>
      <c r="Y23" s="59">
        <v>10631.512370255952</v>
      </c>
      <c r="Z23" s="59">
        <v>28509.323884660203</v>
      </c>
      <c r="AA23" s="59">
        <v>158185.3008511291</v>
      </c>
      <c r="AB23" s="59">
        <v>23188.6037188709</v>
      </c>
      <c r="AC23" s="59"/>
      <c r="AD23" s="59"/>
      <c r="AE23" s="59">
        <v>23188.6037188709</v>
      </c>
      <c r="AF23" s="59">
        <v>2.5904895946368147</v>
      </c>
      <c r="AG23" s="59">
        <v>10.611340489951962</v>
      </c>
      <c r="AH23" s="59">
        <v>0.9255153542883624</v>
      </c>
      <c r="AI23" s="59">
        <v>6887.0</v>
      </c>
      <c r="AJ23" s="59">
        <v>14907.193016840534</v>
      </c>
    </row>
    <row r="24" ht="15.75" customHeight="1">
      <c r="A24" s="58" t="s">
        <v>178</v>
      </c>
      <c r="B24" s="58">
        <v>210029.0</v>
      </c>
      <c r="C24" s="58" t="s">
        <v>114</v>
      </c>
      <c r="D24" s="58" t="s">
        <v>179</v>
      </c>
      <c r="E24" s="58" t="s">
        <v>180</v>
      </c>
      <c r="F24" s="59">
        <v>217200.03856</v>
      </c>
      <c r="G24" s="59">
        <v>93706.231</v>
      </c>
      <c r="H24" s="59">
        <v>244586.34307000003</v>
      </c>
      <c r="I24" s="59">
        <v>222788.42801000006</v>
      </c>
      <c r="J24" s="59">
        <v>778281.04064</v>
      </c>
      <c r="K24" s="59">
        <v>12854.0</v>
      </c>
      <c r="L24" s="59">
        <v>23211.000000000004</v>
      </c>
      <c r="M24" s="59">
        <v>80561.81450509898</v>
      </c>
      <c r="N24" s="59">
        <v>0.0</v>
      </c>
      <c r="O24" s="59">
        <v>17135.40248</v>
      </c>
      <c r="P24" s="59">
        <v>0.0</v>
      </c>
      <c r="Q24" s="59">
        <v>133762.216985099</v>
      </c>
      <c r="R24" s="59">
        <v>5782.564</v>
      </c>
      <c r="S24" s="59">
        <v>650301.387654901</v>
      </c>
      <c r="T24" s="59">
        <v>7919.717669999998</v>
      </c>
      <c r="U24" s="59">
        <v>658221.1053249011</v>
      </c>
      <c r="V24" s="59">
        <v>268925.2387176496</v>
      </c>
      <c r="W24" s="59">
        <v>41926.1</v>
      </c>
      <c r="X24" s="59">
        <v>139166.0</v>
      </c>
      <c r="Y24" s="59">
        <v>35550.73602899404</v>
      </c>
      <c r="Z24" s="59">
        <v>194989.2618007332</v>
      </c>
      <c r="AA24" s="59">
        <v>680557.3365473768</v>
      </c>
      <c r="AB24" s="59">
        <v>-22336.231222475762</v>
      </c>
      <c r="AC24" s="59"/>
      <c r="AD24" s="59"/>
      <c r="AE24" s="59">
        <v>-22336.231222475762</v>
      </c>
      <c r="AF24" s="59">
        <v>3.6352763330303097</v>
      </c>
      <c r="AG24" s="59">
        <v>25.547441465055915</v>
      </c>
      <c r="AH24" s="59">
        <v>1.1756413338370135</v>
      </c>
      <c r="AI24" s="59">
        <v>15806.0</v>
      </c>
      <c r="AJ24" s="59">
        <v>26638.962554361893</v>
      </c>
    </row>
    <row r="25" ht="15.75" customHeight="1">
      <c r="A25" s="58" t="s">
        <v>178</v>
      </c>
      <c r="B25" s="58">
        <v>210030.0</v>
      </c>
      <c r="C25" s="58" t="s">
        <v>115</v>
      </c>
      <c r="D25" s="58" t="s">
        <v>179</v>
      </c>
      <c r="E25" s="58" t="s">
        <v>180</v>
      </c>
      <c r="F25" s="59">
        <v>3490.89732</v>
      </c>
      <c r="G25" s="59">
        <v>14138.65464</v>
      </c>
      <c r="H25" s="59">
        <v>3330.64095</v>
      </c>
      <c r="I25" s="59">
        <v>33386.25461</v>
      </c>
      <c r="J25" s="59">
        <v>54346.44752</v>
      </c>
      <c r="K25" s="59">
        <v>2613.0</v>
      </c>
      <c r="L25" s="59">
        <v>1034.0</v>
      </c>
      <c r="M25" s="59">
        <v>662.7616</v>
      </c>
      <c r="N25" s="59">
        <v>0.0</v>
      </c>
      <c r="O25" s="59">
        <v>1461.5313999999998</v>
      </c>
      <c r="P25" s="59">
        <v>1631.6991200000011</v>
      </c>
      <c r="Q25" s="59">
        <v>7402.992120000001</v>
      </c>
      <c r="R25" s="59">
        <v>611.0</v>
      </c>
      <c r="S25" s="59">
        <v>47554.4554</v>
      </c>
      <c r="T25" s="59">
        <v>887.2156637623369</v>
      </c>
      <c r="U25" s="59">
        <v>48441.67106376233</v>
      </c>
      <c r="V25" s="59">
        <v>14286.138349438692</v>
      </c>
      <c r="W25" s="59">
        <v>9293.0</v>
      </c>
      <c r="X25" s="59">
        <v>2630.0</v>
      </c>
      <c r="Y25" s="59">
        <v>2539.866752011671</v>
      </c>
      <c r="Z25" s="59">
        <v>7055.4903952895975</v>
      </c>
      <c r="AA25" s="59">
        <v>35804.49549673996</v>
      </c>
      <c r="AB25" s="59">
        <v>12637.175567022372</v>
      </c>
      <c r="AC25" s="59"/>
      <c r="AD25" s="59"/>
      <c r="AE25" s="59">
        <v>12637.175567022372</v>
      </c>
      <c r="AF25" s="59">
        <v>3.860963869938689</v>
      </c>
      <c r="AG25" s="59">
        <v>16.70692172716964</v>
      </c>
      <c r="AH25" s="59">
        <v>3.682795698924731</v>
      </c>
      <c r="AI25" s="59">
        <v>269.0</v>
      </c>
      <c r="AJ25" s="59">
        <v>2143.093508274051</v>
      </c>
    </row>
    <row r="26" ht="15.75" customHeight="1">
      <c r="A26" s="58" t="s">
        <v>178</v>
      </c>
      <c r="B26" s="58">
        <v>210032.0</v>
      </c>
      <c r="C26" s="58" t="s">
        <v>116</v>
      </c>
      <c r="D26" s="58" t="s">
        <v>179</v>
      </c>
      <c r="E26" s="58" t="s">
        <v>180</v>
      </c>
      <c r="F26" s="59">
        <v>41061.950079999995</v>
      </c>
      <c r="G26" s="59">
        <v>15381.6917</v>
      </c>
      <c r="H26" s="59">
        <v>46865.31933</v>
      </c>
      <c r="I26" s="59">
        <v>78444.10652</v>
      </c>
      <c r="J26" s="59">
        <v>181753.06763</v>
      </c>
      <c r="K26" s="59">
        <v>6640.076349999999</v>
      </c>
      <c r="L26" s="59">
        <v>2395.9044999999996</v>
      </c>
      <c r="M26" s="59">
        <v>2064.2696299999952</v>
      </c>
      <c r="N26" s="59">
        <v>2051.4</v>
      </c>
      <c r="O26" s="59">
        <v>6417.0</v>
      </c>
      <c r="P26" s="59">
        <v>7986.0</v>
      </c>
      <c r="Q26" s="59">
        <v>27554.650479999997</v>
      </c>
      <c r="R26" s="59">
        <v>0.0</v>
      </c>
      <c r="S26" s="59">
        <v>154198.41715</v>
      </c>
      <c r="T26" s="59">
        <v>-6101.0</v>
      </c>
      <c r="U26" s="59">
        <v>148097.41715</v>
      </c>
      <c r="V26" s="59">
        <v>89457.09908371403</v>
      </c>
      <c r="W26" s="59">
        <v>11759.57304</v>
      </c>
      <c r="X26" s="59">
        <v>26972.131</v>
      </c>
      <c r="Y26" s="59">
        <v>9420.134049999999</v>
      </c>
      <c r="Z26" s="59">
        <v>21767.72308</v>
      </c>
      <c r="AA26" s="59">
        <v>159376.660253714</v>
      </c>
      <c r="AB26" s="59">
        <v>-11279.24310371402</v>
      </c>
      <c r="AC26" s="59"/>
      <c r="AD26" s="59"/>
      <c r="AE26" s="59">
        <v>-11279.24310371402</v>
      </c>
      <c r="AF26" s="59">
        <v>2.46940276196383</v>
      </c>
      <c r="AG26" s="59">
        <v>12.51658481116829</v>
      </c>
      <c r="AH26" s="59">
        <v>0.8323948652372557</v>
      </c>
      <c r="AI26" s="59">
        <v>6160.0</v>
      </c>
      <c r="AJ26" s="59">
        <v>12733.238551741808</v>
      </c>
    </row>
    <row r="27" ht="15.75" customHeight="1">
      <c r="A27" s="58" t="s">
        <v>178</v>
      </c>
      <c r="B27" s="58">
        <v>210033.0</v>
      </c>
      <c r="C27" s="58" t="s">
        <v>117</v>
      </c>
      <c r="D27" s="58" t="s">
        <v>179</v>
      </c>
      <c r="E27" s="58" t="s">
        <v>180</v>
      </c>
      <c r="F27" s="59">
        <v>72144.892</v>
      </c>
      <c r="G27" s="59">
        <v>26710.276</v>
      </c>
      <c r="H27" s="59">
        <v>85031.616</v>
      </c>
      <c r="I27" s="59">
        <v>74261.663</v>
      </c>
      <c r="J27" s="59">
        <v>258148.447</v>
      </c>
      <c r="K27" s="59">
        <v>3824.8010399999994</v>
      </c>
      <c r="L27" s="59">
        <v>3120.44559</v>
      </c>
      <c r="M27" s="59">
        <v>24977.835999999996</v>
      </c>
      <c r="N27" s="59">
        <v>0.0</v>
      </c>
      <c r="O27" s="59">
        <v>3558.241</v>
      </c>
      <c r="P27" s="59">
        <v>0.0</v>
      </c>
      <c r="Q27" s="59">
        <v>35481.32363</v>
      </c>
      <c r="R27" s="59">
        <v>0.0</v>
      </c>
      <c r="S27" s="59">
        <v>222667.12337</v>
      </c>
      <c r="T27" s="59">
        <v>11097.8</v>
      </c>
      <c r="U27" s="59">
        <v>233764.92336999997</v>
      </c>
      <c r="V27" s="59">
        <v>117205.62013538463</v>
      </c>
      <c r="W27" s="59">
        <v>0.0</v>
      </c>
      <c r="X27" s="59">
        <v>32848.925</v>
      </c>
      <c r="Y27" s="59">
        <v>15673.089</v>
      </c>
      <c r="Z27" s="59">
        <v>46557.985</v>
      </c>
      <c r="AA27" s="59">
        <v>212285.61913538462</v>
      </c>
      <c r="AB27" s="59">
        <v>21479.304234615352</v>
      </c>
      <c r="AC27" s="59"/>
      <c r="AD27" s="59"/>
      <c r="AE27" s="59">
        <v>21479.304234615352</v>
      </c>
      <c r="AF27" s="59">
        <v>2.9634855709670926</v>
      </c>
      <c r="AG27" s="59">
        <v>14.6428484397564</v>
      </c>
      <c r="AH27" s="59">
        <v>2.6087386730548903</v>
      </c>
      <c r="AI27" s="59">
        <v>8827.0</v>
      </c>
      <c r="AJ27" s="59">
        <v>14497.56309428251</v>
      </c>
    </row>
    <row r="28" ht="15.75" customHeight="1">
      <c r="A28" s="58" t="s">
        <v>178</v>
      </c>
      <c r="B28" s="58">
        <v>210034.0</v>
      </c>
      <c r="C28" s="58" t="s">
        <v>118</v>
      </c>
      <c r="D28" s="58" t="s">
        <v>179</v>
      </c>
      <c r="E28" s="58" t="s">
        <v>180</v>
      </c>
      <c r="F28" s="59">
        <v>62890.901</v>
      </c>
      <c r="G28" s="59">
        <v>19226.043</v>
      </c>
      <c r="H28" s="59">
        <v>64254.65081</v>
      </c>
      <c r="I28" s="59">
        <v>55376.82209</v>
      </c>
      <c r="J28" s="59">
        <v>201748.4169</v>
      </c>
      <c r="K28" s="59">
        <v>3316.2190900000005</v>
      </c>
      <c r="L28" s="59">
        <v>6380.27621</v>
      </c>
      <c r="M28" s="59">
        <v>16433.135248793496</v>
      </c>
      <c r="N28" s="59">
        <v>0.0</v>
      </c>
      <c r="O28" s="59">
        <v>4970.95516</v>
      </c>
      <c r="P28" s="59">
        <v>6.76566</v>
      </c>
      <c r="Q28" s="59">
        <v>31107.351368793497</v>
      </c>
      <c r="R28" s="59">
        <v>739.26</v>
      </c>
      <c r="S28" s="59">
        <v>171380.3255312065</v>
      </c>
      <c r="T28" s="59">
        <v>5703.675980000002</v>
      </c>
      <c r="U28" s="59">
        <v>177084.0015112065</v>
      </c>
      <c r="V28" s="59">
        <v>104466.80192845393</v>
      </c>
      <c r="W28" s="59">
        <v>0.0</v>
      </c>
      <c r="X28" s="59">
        <v>21149.42353</v>
      </c>
      <c r="Y28" s="59">
        <v>7409.208944867048</v>
      </c>
      <c r="Z28" s="59">
        <v>35101.78556014433</v>
      </c>
      <c r="AA28" s="59">
        <v>168127.2199634653</v>
      </c>
      <c r="AB28" s="59">
        <v>8956.781547741208</v>
      </c>
      <c r="AC28" s="59"/>
      <c r="AD28" s="59"/>
      <c r="AE28" s="59">
        <v>8956.781547741208</v>
      </c>
      <c r="AF28" s="59">
        <v>2.9214165536838084</v>
      </c>
      <c r="AG28" s="59">
        <v>16.331204837478122</v>
      </c>
      <c r="AH28" s="59">
        <v>0.933427386002865</v>
      </c>
      <c r="AI28" s="59">
        <v>6488.0</v>
      </c>
      <c r="AJ28" s="59">
        <v>10294.844846819498</v>
      </c>
    </row>
    <row r="29" ht="15.75" customHeight="1">
      <c r="A29" s="58" t="s">
        <v>178</v>
      </c>
      <c r="B29" s="58">
        <v>210035.0</v>
      </c>
      <c r="C29" s="58" t="s">
        <v>119</v>
      </c>
      <c r="D29" s="58" t="s">
        <v>179</v>
      </c>
      <c r="E29" s="58" t="s">
        <v>180</v>
      </c>
      <c r="F29" s="59">
        <v>45617.36568000001</v>
      </c>
      <c r="G29" s="59">
        <v>24047.280120000003</v>
      </c>
      <c r="H29" s="59">
        <v>52398.824400000005</v>
      </c>
      <c r="I29" s="59">
        <v>53712.98015</v>
      </c>
      <c r="J29" s="59">
        <v>175776.45035</v>
      </c>
      <c r="K29" s="59">
        <v>9290.0</v>
      </c>
      <c r="L29" s="59">
        <v>1850.0</v>
      </c>
      <c r="M29" s="59">
        <v>10343.40872</v>
      </c>
      <c r="N29" s="59">
        <v>0.0</v>
      </c>
      <c r="O29" s="59">
        <v>3330.591280000001</v>
      </c>
      <c r="P29" s="59">
        <v>4642.450350000014</v>
      </c>
      <c r="Q29" s="59">
        <v>29456.450350000014</v>
      </c>
      <c r="R29" s="59">
        <v>2447.0</v>
      </c>
      <c r="S29" s="59">
        <v>148767.0</v>
      </c>
      <c r="T29" s="59">
        <v>1927.0</v>
      </c>
      <c r="U29" s="59">
        <v>150694.0</v>
      </c>
      <c r="V29" s="59">
        <v>71165.0430156292</v>
      </c>
      <c r="W29" s="59">
        <v>11712.0</v>
      </c>
      <c r="X29" s="59">
        <v>22561.0</v>
      </c>
      <c r="Y29" s="59">
        <v>9696.863509254776</v>
      </c>
      <c r="Z29" s="59">
        <v>27344.34856235997</v>
      </c>
      <c r="AA29" s="59">
        <v>142479.25508724395</v>
      </c>
      <c r="AB29" s="59">
        <v>8214.744912756054</v>
      </c>
      <c r="AC29" s="59"/>
      <c r="AD29" s="59"/>
      <c r="AE29" s="59">
        <v>8214.744912756054</v>
      </c>
      <c r="AF29" s="59">
        <v>2.9891666350233383</v>
      </c>
      <c r="AG29" s="59">
        <v>14.466325563052681</v>
      </c>
      <c r="AH29" s="59">
        <v>0.7200521141774251</v>
      </c>
      <c r="AI29" s="59">
        <v>5492.0</v>
      </c>
      <c r="AJ29" s="59">
        <v>9849.028660818967</v>
      </c>
    </row>
    <row r="30" ht="15.75" customHeight="1">
      <c r="A30" s="58" t="s">
        <v>178</v>
      </c>
      <c r="B30" s="58">
        <v>210037.0</v>
      </c>
      <c r="C30" s="58" t="s">
        <v>120</v>
      </c>
      <c r="D30" s="58" t="s">
        <v>179</v>
      </c>
      <c r="E30" s="58" t="s">
        <v>180</v>
      </c>
      <c r="F30" s="59">
        <v>55837.11356</v>
      </c>
      <c r="G30" s="59">
        <v>43839.088630000006</v>
      </c>
      <c r="H30" s="59">
        <v>70218.66098999997</v>
      </c>
      <c r="I30" s="59">
        <v>115538.60932</v>
      </c>
      <c r="J30" s="59">
        <v>285433.4725</v>
      </c>
      <c r="K30" s="59">
        <v>8082.0</v>
      </c>
      <c r="L30" s="59">
        <v>3390.6504717070507</v>
      </c>
      <c r="M30" s="59">
        <v>11261.439448292953</v>
      </c>
      <c r="N30" s="59">
        <v>3035.0</v>
      </c>
      <c r="O30" s="59">
        <v>5266.43484</v>
      </c>
      <c r="P30" s="59">
        <v>6687.597000000009</v>
      </c>
      <c r="Q30" s="59">
        <v>37723.12176000002</v>
      </c>
      <c r="R30" s="59">
        <v>0.0</v>
      </c>
      <c r="S30" s="59">
        <v>247710.35073999997</v>
      </c>
      <c r="T30" s="59">
        <v>3167.904377544507</v>
      </c>
      <c r="U30" s="59">
        <v>250878.25511754447</v>
      </c>
      <c r="V30" s="59">
        <v>90431.89119033114</v>
      </c>
      <c r="W30" s="59">
        <v>30282.0</v>
      </c>
      <c r="X30" s="59">
        <v>32539.0</v>
      </c>
      <c r="Y30" s="59">
        <v>13196.960203196628</v>
      </c>
      <c r="Z30" s="59">
        <v>14020.692299999999</v>
      </c>
      <c r="AA30" s="59">
        <v>180470.54369352775</v>
      </c>
      <c r="AB30" s="59">
        <v>70407.71142401671</v>
      </c>
      <c r="AC30" s="59"/>
      <c r="AD30" s="59"/>
      <c r="AE30" s="59">
        <v>70407.71142401671</v>
      </c>
      <c r="AF30" s="59">
        <v>2.8837496740653377</v>
      </c>
      <c r="AG30" s="59">
        <v>14.891829875152803</v>
      </c>
      <c r="AH30" s="59">
        <v>1.26566085076179</v>
      </c>
      <c r="AI30" s="59">
        <v>5352.0</v>
      </c>
      <c r="AJ30" s="59">
        <v>12118.76211362346</v>
      </c>
    </row>
    <row r="31" ht="15.75" customHeight="1">
      <c r="A31" s="58" t="s">
        <v>178</v>
      </c>
      <c r="B31" s="58">
        <v>210038.0</v>
      </c>
      <c r="C31" s="58" t="s">
        <v>121</v>
      </c>
      <c r="D31" s="58" t="s">
        <v>179</v>
      </c>
      <c r="E31" s="58" t="s">
        <v>180</v>
      </c>
      <c r="F31" s="59">
        <v>73823.29968000001</v>
      </c>
      <c r="G31" s="59">
        <v>34601.01597</v>
      </c>
      <c r="H31" s="59">
        <v>56145.87089</v>
      </c>
      <c r="I31" s="59">
        <v>80440.13802999999</v>
      </c>
      <c r="J31" s="59">
        <v>245010.32457</v>
      </c>
      <c r="K31" s="59">
        <v>9557.0</v>
      </c>
      <c r="L31" s="59">
        <v>3907.0</v>
      </c>
      <c r="M31" s="59">
        <v>11619.04456</v>
      </c>
      <c r="N31" s="59">
        <v>0.0</v>
      </c>
      <c r="O31" s="59">
        <v>12991.95544</v>
      </c>
      <c r="P31" s="59">
        <v>6848.243709999981</v>
      </c>
      <c r="Q31" s="59">
        <v>44923.24370999998</v>
      </c>
      <c r="R31" s="59">
        <v>1230.0</v>
      </c>
      <c r="S31" s="59">
        <v>201317.08086000002</v>
      </c>
      <c r="T31" s="59">
        <v>1049.0600152940315</v>
      </c>
      <c r="U31" s="59">
        <v>202366.14087529405</v>
      </c>
      <c r="V31" s="59">
        <v>112359.80880616969</v>
      </c>
      <c r="W31" s="59">
        <v>35108.0</v>
      </c>
      <c r="X31" s="59">
        <v>42498.0</v>
      </c>
      <c r="Y31" s="59">
        <v>16288.005312555722</v>
      </c>
      <c r="Z31" s="59">
        <v>893.296504361213</v>
      </c>
      <c r="AA31" s="59">
        <v>207147.11062308663</v>
      </c>
      <c r="AB31" s="59">
        <v>-4780.96974779258</v>
      </c>
      <c r="AC31" s="59"/>
      <c r="AD31" s="59"/>
      <c r="AE31" s="59">
        <v>-4780.96974779258</v>
      </c>
      <c r="AF31" s="59">
        <v>2.840923925666376</v>
      </c>
      <c r="AG31" s="59">
        <v>26.389072171193508</v>
      </c>
      <c r="AH31" s="59">
        <v>0.6397225974368267</v>
      </c>
      <c r="AI31" s="59">
        <v>4170.0</v>
      </c>
      <c r="AJ31" s="59">
        <v>7861.041576060739</v>
      </c>
    </row>
    <row r="32" ht="15.75" customHeight="1">
      <c r="A32" s="58" t="s">
        <v>178</v>
      </c>
      <c r="B32" s="58">
        <v>210039.0</v>
      </c>
      <c r="C32" s="58" t="s">
        <v>67</v>
      </c>
      <c r="D32" s="58" t="s">
        <v>179</v>
      </c>
      <c r="E32" s="58" t="s">
        <v>180</v>
      </c>
      <c r="F32" s="59">
        <v>34596.65</v>
      </c>
      <c r="G32" s="59">
        <v>29161.93</v>
      </c>
      <c r="H32" s="59">
        <v>46289.95</v>
      </c>
      <c r="I32" s="59">
        <v>60635.41</v>
      </c>
      <c r="J32" s="59">
        <v>170683.94</v>
      </c>
      <c r="K32" s="59">
        <v>1450.298</v>
      </c>
      <c r="L32" s="59">
        <v>2799.7609100000004</v>
      </c>
      <c r="M32" s="59">
        <v>15620.135259999994</v>
      </c>
      <c r="N32" s="59">
        <v>551.318</v>
      </c>
      <c r="O32" s="59">
        <v>4157.74237</v>
      </c>
      <c r="P32" s="59">
        <v>0.0</v>
      </c>
      <c r="Q32" s="59">
        <v>24579.254539999994</v>
      </c>
      <c r="R32" s="59">
        <v>0.0</v>
      </c>
      <c r="S32" s="59">
        <v>146104.68546</v>
      </c>
      <c r="T32" s="59">
        <v>2619.083</v>
      </c>
      <c r="U32" s="59">
        <v>148723.76846000002</v>
      </c>
      <c r="V32" s="59">
        <v>72585.19267266561</v>
      </c>
      <c r="W32" s="59">
        <v>7391.519</v>
      </c>
      <c r="X32" s="59">
        <v>24554.585</v>
      </c>
      <c r="Y32" s="59">
        <v>13565.119899086741</v>
      </c>
      <c r="Z32" s="59">
        <v>17332.835489308123</v>
      </c>
      <c r="AA32" s="59">
        <v>135429.25206106046</v>
      </c>
      <c r="AB32" s="59">
        <v>13294.516398939566</v>
      </c>
      <c r="AC32" s="59"/>
      <c r="AD32" s="59"/>
      <c r="AE32" s="59">
        <v>13294.516398939566</v>
      </c>
      <c r="AF32" s="59">
        <v>3.1143100005211215</v>
      </c>
      <c r="AG32" s="59">
        <v>12.233052384450323</v>
      </c>
      <c r="AH32" s="59">
        <v>1.5440314877973302</v>
      </c>
      <c r="AI32" s="59">
        <v>5251.0</v>
      </c>
      <c r="AJ32" s="59">
        <v>11080.467827056646</v>
      </c>
    </row>
    <row r="33" ht="15.75" customHeight="1">
      <c r="A33" s="58" t="s">
        <v>178</v>
      </c>
      <c r="B33" s="58">
        <v>210040.0</v>
      </c>
      <c r="C33" s="58" t="s">
        <v>122</v>
      </c>
      <c r="D33" s="58" t="s">
        <v>179</v>
      </c>
      <c r="E33" s="58" t="s">
        <v>180</v>
      </c>
      <c r="F33" s="59">
        <v>89552.84495</v>
      </c>
      <c r="G33" s="59">
        <v>5130.067770000001</v>
      </c>
      <c r="H33" s="59">
        <v>70253.46094</v>
      </c>
      <c r="I33" s="59">
        <v>136728.14990999998</v>
      </c>
      <c r="J33" s="59">
        <v>301664.52356999996</v>
      </c>
      <c r="K33" s="59">
        <v>5367.683999999997</v>
      </c>
      <c r="L33" s="59">
        <v>4603.315</v>
      </c>
      <c r="M33" s="59">
        <v>25362.52656999996</v>
      </c>
      <c r="N33" s="59">
        <v>0.0</v>
      </c>
      <c r="O33" s="59">
        <v>6037.359</v>
      </c>
      <c r="P33" s="59">
        <v>0.0</v>
      </c>
      <c r="Q33" s="59">
        <v>41370.88456999995</v>
      </c>
      <c r="R33" s="59">
        <v>0.0</v>
      </c>
      <c r="S33" s="59">
        <v>260293.63900000002</v>
      </c>
      <c r="T33" s="59">
        <v>5837.860000000001</v>
      </c>
      <c r="U33" s="59">
        <v>266131.499</v>
      </c>
      <c r="V33" s="59">
        <v>119633.05157915683</v>
      </c>
      <c r="W33" s="59">
        <v>0.0</v>
      </c>
      <c r="X33" s="59">
        <v>53700.813</v>
      </c>
      <c r="Y33" s="59">
        <v>16925.787</v>
      </c>
      <c r="Z33" s="59">
        <v>50486.88945784896</v>
      </c>
      <c r="AA33" s="59">
        <v>240746.5410370058</v>
      </c>
      <c r="AB33" s="59">
        <v>25384.9579629942</v>
      </c>
      <c r="AC33" s="59"/>
      <c r="AD33" s="59"/>
      <c r="AE33" s="59">
        <v>25384.9579629942</v>
      </c>
      <c r="AF33" s="59">
        <v>2.594074946293292</v>
      </c>
      <c r="AG33" s="59">
        <v>17.31637483497127</v>
      </c>
      <c r="AH33" s="59">
        <v>1.6703718009241377</v>
      </c>
      <c r="AI33" s="59">
        <v>7365.0</v>
      </c>
      <c r="AJ33" s="59">
        <v>13902.825697143391</v>
      </c>
    </row>
    <row r="34" ht="15.75" customHeight="1">
      <c r="A34" s="58" t="s">
        <v>178</v>
      </c>
      <c r="B34" s="58">
        <v>210043.0</v>
      </c>
      <c r="C34" s="58" t="s">
        <v>123</v>
      </c>
      <c r="D34" s="58" t="s">
        <v>179</v>
      </c>
      <c r="E34" s="58" t="s">
        <v>180</v>
      </c>
      <c r="F34" s="59">
        <v>162604.48101999998</v>
      </c>
      <c r="G34" s="59">
        <v>35854.639259999996</v>
      </c>
      <c r="H34" s="59">
        <v>175764.15605</v>
      </c>
      <c r="I34" s="59">
        <v>139831.09670000002</v>
      </c>
      <c r="J34" s="59">
        <v>514054.37303</v>
      </c>
      <c r="K34" s="59">
        <v>19384.999999999996</v>
      </c>
      <c r="L34" s="59">
        <v>6170.0</v>
      </c>
      <c r="M34" s="59">
        <v>23611.71265</v>
      </c>
      <c r="N34" s="59">
        <v>0.0</v>
      </c>
      <c r="O34" s="59">
        <v>9371.558939999999</v>
      </c>
      <c r="P34" s="59">
        <v>14173.3730299999</v>
      </c>
      <c r="Q34" s="59">
        <v>72711.6446199999</v>
      </c>
      <c r="R34" s="59">
        <v>1891.0</v>
      </c>
      <c r="S34" s="59">
        <v>443233.7284100001</v>
      </c>
      <c r="T34" s="59">
        <v>5286.256</v>
      </c>
      <c r="U34" s="59">
        <v>448519.9844100001</v>
      </c>
      <c r="V34" s="59">
        <v>212325.54061562123</v>
      </c>
      <c r="W34" s="59">
        <v>38358.0</v>
      </c>
      <c r="X34" s="59">
        <v>58044.0</v>
      </c>
      <c r="Y34" s="59">
        <v>30637.982588872073</v>
      </c>
      <c r="Z34" s="59">
        <v>66238.30607051888</v>
      </c>
      <c r="AA34" s="59">
        <v>405603.82927501225</v>
      </c>
      <c r="AB34" s="59">
        <v>42916.15513498784</v>
      </c>
      <c r="AC34" s="59"/>
      <c r="AD34" s="59"/>
      <c r="AE34" s="59">
        <v>42916.15513498784</v>
      </c>
      <c r="AF34" s="59">
        <v>3.2769065150863113</v>
      </c>
      <c r="AG34" s="59">
        <v>17.557719414056436</v>
      </c>
      <c r="AH34" s="59">
        <v>1.2839855395666564</v>
      </c>
      <c r="AI34" s="59">
        <v>15206.0</v>
      </c>
      <c r="AJ34" s="59">
        <v>23101.16819330717</v>
      </c>
    </row>
    <row r="35" ht="15.75" customHeight="1">
      <c r="A35" s="58" t="s">
        <v>178</v>
      </c>
      <c r="B35" s="58">
        <v>210044.0</v>
      </c>
      <c r="C35" s="58" t="s">
        <v>70</v>
      </c>
      <c r="D35" s="58" t="s">
        <v>179</v>
      </c>
      <c r="E35" s="58" t="s">
        <v>180</v>
      </c>
      <c r="F35" s="59">
        <v>117232.15869</v>
      </c>
      <c r="G35" s="59">
        <v>43116.2827</v>
      </c>
      <c r="H35" s="59">
        <v>148315.03466</v>
      </c>
      <c r="I35" s="59">
        <v>186431.54391999997</v>
      </c>
      <c r="J35" s="59">
        <v>495095.01996999996</v>
      </c>
      <c r="K35" s="59">
        <v>6807.152</v>
      </c>
      <c r="L35" s="59">
        <v>2324.394</v>
      </c>
      <c r="M35" s="59">
        <v>41412.344</v>
      </c>
      <c r="N35" s="59">
        <v>6452.268</v>
      </c>
      <c r="O35" s="59">
        <v>9859.562999999998</v>
      </c>
      <c r="P35" s="59">
        <v>-0.21803000004729256</v>
      </c>
      <c r="Q35" s="59">
        <v>66855.50296999994</v>
      </c>
      <c r="R35" s="59">
        <v>0.0</v>
      </c>
      <c r="S35" s="59">
        <v>428239.517</v>
      </c>
      <c r="T35" s="59">
        <v>11454.033</v>
      </c>
      <c r="U35" s="59">
        <v>439693.55</v>
      </c>
      <c r="V35" s="59">
        <v>261209.38406383217</v>
      </c>
      <c r="W35" s="59">
        <v>0.0</v>
      </c>
      <c r="X35" s="59">
        <v>104535.08</v>
      </c>
      <c r="Y35" s="59">
        <v>29014.406540383578</v>
      </c>
      <c r="Z35" s="59">
        <v>1295.6273436674437</v>
      </c>
      <c r="AA35" s="59">
        <v>396054.4979478832</v>
      </c>
      <c r="AB35" s="59">
        <v>43639.05205211678</v>
      </c>
      <c r="AC35" s="59"/>
      <c r="AD35" s="59"/>
      <c r="AE35" s="59">
        <v>43639.05205211678</v>
      </c>
      <c r="AF35" s="59">
        <v>3.1144341981926797</v>
      </c>
      <c r="AG35" s="59">
        <v>15.170050228960086</v>
      </c>
      <c r="AH35" s="59">
        <v>1.5195224347256018</v>
      </c>
      <c r="AI35" s="59">
        <v>14003.0</v>
      </c>
      <c r="AJ35" s="59">
        <v>26107.658970818902</v>
      </c>
    </row>
    <row r="36" ht="15.75" customHeight="1">
      <c r="A36" s="58" t="s">
        <v>178</v>
      </c>
      <c r="B36" s="58">
        <v>210045.0</v>
      </c>
      <c r="C36" s="58" t="s">
        <v>124</v>
      </c>
      <c r="D36" s="58" t="s">
        <v>179</v>
      </c>
      <c r="E36" s="58" t="s">
        <v>180</v>
      </c>
      <c r="F36" s="59">
        <v>0.0</v>
      </c>
      <c r="G36" s="59">
        <v>0.0</v>
      </c>
      <c r="H36" s="59">
        <v>0.0</v>
      </c>
      <c r="I36" s="59">
        <v>5787.875</v>
      </c>
      <c r="J36" s="59">
        <v>5787.875</v>
      </c>
      <c r="K36" s="59">
        <v>146.3</v>
      </c>
      <c r="L36" s="59">
        <v>144.0</v>
      </c>
      <c r="M36" s="59">
        <v>437.4</v>
      </c>
      <c r="N36" s="59">
        <v>0.0</v>
      </c>
      <c r="O36" s="59">
        <v>278.4</v>
      </c>
      <c r="P36" s="59">
        <v>0.0</v>
      </c>
      <c r="Q36" s="59">
        <v>1006.1</v>
      </c>
      <c r="R36" s="59">
        <v>0.0</v>
      </c>
      <c r="S36" s="59">
        <v>4781.775</v>
      </c>
      <c r="T36" s="59">
        <v>0.0</v>
      </c>
      <c r="U36" s="59">
        <v>4781.775</v>
      </c>
      <c r="V36" s="59">
        <v>4585.3</v>
      </c>
      <c r="W36" s="59">
        <v>62.9</v>
      </c>
      <c r="X36" s="59">
        <v>264.2000000000007</v>
      </c>
      <c r="Y36" s="59">
        <v>627.8</v>
      </c>
      <c r="Z36" s="59">
        <v>1536.6</v>
      </c>
      <c r="AA36" s="59">
        <v>7076.800000000001</v>
      </c>
      <c r="AB36" s="59">
        <v>-2295.0250000000015</v>
      </c>
      <c r="AC36" s="59"/>
      <c r="AD36" s="59"/>
      <c r="AE36" s="59">
        <v>-2295.0250000000015</v>
      </c>
      <c r="AF36" s="59">
        <v>0.0</v>
      </c>
      <c r="AG36" s="59">
        <v>0.0</v>
      </c>
      <c r="AH36" s="59">
        <v>0.0</v>
      </c>
      <c r="AI36" s="59">
        <v>0.0</v>
      </c>
      <c r="AJ36" s="59">
        <v>0.0</v>
      </c>
    </row>
    <row r="37" ht="15.75" customHeight="1">
      <c r="A37" s="58" t="s">
        <v>178</v>
      </c>
      <c r="B37" s="58">
        <v>210048.0</v>
      </c>
      <c r="C37" s="58" t="s">
        <v>125</v>
      </c>
      <c r="D37" s="58" t="s">
        <v>179</v>
      </c>
      <c r="E37" s="58" t="s">
        <v>180</v>
      </c>
      <c r="F37" s="59">
        <v>100056.678</v>
      </c>
      <c r="G37" s="59">
        <v>32965.688</v>
      </c>
      <c r="H37" s="59">
        <v>113881.668</v>
      </c>
      <c r="I37" s="59">
        <v>98073.046</v>
      </c>
      <c r="J37" s="59">
        <v>344977.08</v>
      </c>
      <c r="K37" s="59">
        <v>7169.0</v>
      </c>
      <c r="L37" s="59">
        <v>5553.0</v>
      </c>
      <c r="M37" s="59">
        <v>28180.6</v>
      </c>
      <c r="N37" s="59">
        <v>0.0</v>
      </c>
      <c r="O37" s="59">
        <v>4260.44605</v>
      </c>
      <c r="P37" s="59">
        <v>0.0</v>
      </c>
      <c r="Q37" s="59">
        <v>45163.04605</v>
      </c>
      <c r="R37" s="59">
        <v>0.0</v>
      </c>
      <c r="S37" s="59">
        <v>299814.03395</v>
      </c>
      <c r="T37" s="59">
        <v>211.17300000000068</v>
      </c>
      <c r="U37" s="59">
        <v>300025.20695</v>
      </c>
      <c r="V37" s="59">
        <v>132053.789146</v>
      </c>
      <c r="W37" s="59">
        <v>74232.415</v>
      </c>
      <c r="X37" s="59">
        <v>41247.16</v>
      </c>
      <c r="Y37" s="59">
        <v>15253.758</v>
      </c>
      <c r="Z37" s="59">
        <v>45981.536</v>
      </c>
      <c r="AA37" s="59">
        <v>308768.658146</v>
      </c>
      <c r="AB37" s="59">
        <v>-8743.45119599998</v>
      </c>
      <c r="AC37" s="59"/>
      <c r="AD37" s="59"/>
      <c r="AE37" s="59">
        <v>-8743.45119599998</v>
      </c>
      <c r="AF37" s="59">
        <v>3.0295642463020296</v>
      </c>
      <c r="AG37" s="59">
        <v>13.381104695144641</v>
      </c>
      <c r="AH37" s="59">
        <v>0.5159389427886955</v>
      </c>
      <c r="AI37" s="59">
        <v>14310.0</v>
      </c>
      <c r="AJ37" s="59">
        <v>23074.975136995778</v>
      </c>
    </row>
    <row r="38" ht="15.75" customHeight="1">
      <c r="A38" s="58" t="s">
        <v>178</v>
      </c>
      <c r="B38" s="58">
        <v>210049.0</v>
      </c>
      <c r="C38" s="58" t="s">
        <v>126</v>
      </c>
      <c r="D38" s="58" t="s">
        <v>179</v>
      </c>
      <c r="E38" s="58" t="s">
        <v>180</v>
      </c>
      <c r="F38" s="59">
        <v>80937.46599</v>
      </c>
      <c r="G38" s="59">
        <v>28129.062670000007</v>
      </c>
      <c r="H38" s="59">
        <v>123885.87805</v>
      </c>
      <c r="I38" s="59">
        <v>133436.43326</v>
      </c>
      <c r="J38" s="59">
        <v>366388.83997</v>
      </c>
      <c r="K38" s="59">
        <v>13997.0</v>
      </c>
      <c r="L38" s="59">
        <v>4448.0</v>
      </c>
      <c r="M38" s="59">
        <v>12226.777519999998</v>
      </c>
      <c r="N38" s="59">
        <v>0.0</v>
      </c>
      <c r="O38" s="59">
        <v>9666.222480000002</v>
      </c>
      <c r="P38" s="59">
        <v>10286.518819999998</v>
      </c>
      <c r="Q38" s="59">
        <v>50624.51882</v>
      </c>
      <c r="R38" s="59">
        <v>1315.0</v>
      </c>
      <c r="S38" s="59">
        <v>317079.32115</v>
      </c>
      <c r="T38" s="59">
        <v>5380.903240602339</v>
      </c>
      <c r="U38" s="59">
        <v>322460.2243906023</v>
      </c>
      <c r="V38" s="59">
        <v>144612.1333414926</v>
      </c>
      <c r="W38" s="59">
        <v>25096.0</v>
      </c>
      <c r="X38" s="59">
        <v>45877.0</v>
      </c>
      <c r="Y38" s="59">
        <v>19657.64845255707</v>
      </c>
      <c r="Z38" s="59">
        <v>34957.994190002006</v>
      </c>
      <c r="AA38" s="59">
        <v>270200.77598405164</v>
      </c>
      <c r="AB38" s="59">
        <v>52259.448406550684</v>
      </c>
      <c r="AC38" s="59"/>
      <c r="AD38" s="59"/>
      <c r="AE38" s="59">
        <v>52259.448406550684</v>
      </c>
      <c r="AF38" s="59">
        <v>2.9013132264164194</v>
      </c>
      <c r="AG38" s="59">
        <v>13.60330245919651</v>
      </c>
      <c r="AH38" s="59">
        <v>2.3047228447000125</v>
      </c>
      <c r="AI38" s="59">
        <v>11104.0</v>
      </c>
      <c r="AJ38" s="59">
        <v>19862.88085518399</v>
      </c>
    </row>
    <row r="39" ht="15.75" customHeight="1">
      <c r="A39" s="58" t="s">
        <v>178</v>
      </c>
      <c r="B39" s="58">
        <v>210051.0</v>
      </c>
      <c r="C39" s="58" t="s">
        <v>127</v>
      </c>
      <c r="D39" s="58" t="s">
        <v>179</v>
      </c>
      <c r="E39" s="58" t="s">
        <v>180</v>
      </c>
      <c r="F39" s="59">
        <v>74004.9</v>
      </c>
      <c r="G39" s="59">
        <v>34259.6</v>
      </c>
      <c r="H39" s="59">
        <v>89063.7</v>
      </c>
      <c r="I39" s="59">
        <v>65752.8</v>
      </c>
      <c r="J39" s="59">
        <v>263081.0</v>
      </c>
      <c r="K39" s="59">
        <v>8511.088370000001</v>
      </c>
      <c r="L39" s="59">
        <v>8470.77784</v>
      </c>
      <c r="M39" s="59">
        <v>18176.27440247143</v>
      </c>
      <c r="N39" s="59">
        <v>0.0</v>
      </c>
      <c r="O39" s="59">
        <v>6162.292880000001</v>
      </c>
      <c r="P39" s="59">
        <v>7236.07587</v>
      </c>
      <c r="Q39" s="59">
        <v>48556.50936247143</v>
      </c>
      <c r="R39" s="59">
        <v>5659.38</v>
      </c>
      <c r="S39" s="59">
        <v>220183.87063752857</v>
      </c>
      <c r="T39" s="59">
        <v>5063.95851</v>
      </c>
      <c r="U39" s="59">
        <v>225247.82914752857</v>
      </c>
      <c r="V39" s="59">
        <v>98946.49289749184</v>
      </c>
      <c r="W39" s="59">
        <v>0.0</v>
      </c>
      <c r="X39" s="59">
        <v>37606.025</v>
      </c>
      <c r="Y39" s="59">
        <v>14635.0</v>
      </c>
      <c r="Z39" s="59">
        <v>78734.96985810246</v>
      </c>
      <c r="AA39" s="59">
        <v>229922.4877555943</v>
      </c>
      <c r="AB39" s="59">
        <v>-4674.6586080657435</v>
      </c>
      <c r="AC39" s="59"/>
      <c r="AD39" s="59"/>
      <c r="AE39" s="59">
        <v>-4674.6586080657435</v>
      </c>
      <c r="AF39" s="59">
        <v>2.7424771612003864</v>
      </c>
      <c r="AG39" s="59">
        <v>15.78944916451798</v>
      </c>
      <c r="AH39" s="59">
        <v>0.9969164252275168</v>
      </c>
      <c r="AI39" s="59">
        <v>9026.0</v>
      </c>
      <c r="AJ39" s="59">
        <v>14561.78017104458</v>
      </c>
    </row>
    <row r="40" ht="15.75" customHeight="1">
      <c r="A40" s="58" t="s">
        <v>178</v>
      </c>
      <c r="B40" s="58">
        <v>210055.0</v>
      </c>
      <c r="C40" s="58" t="s">
        <v>128</v>
      </c>
      <c r="D40" s="58" t="s">
        <v>179</v>
      </c>
      <c r="E40" s="58" t="s">
        <v>180</v>
      </c>
      <c r="F40" s="59">
        <v>0.0</v>
      </c>
      <c r="G40" s="59">
        <v>12948.643370000002</v>
      </c>
      <c r="H40" s="59">
        <v>0.0</v>
      </c>
      <c r="I40" s="59">
        <v>21465.941260000007</v>
      </c>
      <c r="J40" s="59">
        <v>34414.58463000001</v>
      </c>
      <c r="K40" s="59">
        <v>4020.0</v>
      </c>
      <c r="L40" s="59">
        <v>862.0</v>
      </c>
      <c r="M40" s="59">
        <v>3314.1376899999996</v>
      </c>
      <c r="N40" s="59">
        <v>0.0</v>
      </c>
      <c r="O40" s="59">
        <v>1943.8623100000004</v>
      </c>
      <c r="P40" s="59">
        <v>1003.57661</v>
      </c>
      <c r="Q40" s="59">
        <v>11143.57661</v>
      </c>
      <c r="R40" s="59">
        <v>0.0</v>
      </c>
      <c r="S40" s="59">
        <v>23271.008020000012</v>
      </c>
      <c r="T40" s="59">
        <v>51.0</v>
      </c>
      <c r="U40" s="59">
        <v>23322.008020000012</v>
      </c>
      <c r="V40" s="59">
        <v>11686.05566815846</v>
      </c>
      <c r="W40" s="59">
        <v>6583.029192250023</v>
      </c>
      <c r="X40" s="59">
        <v>3962.0</v>
      </c>
      <c r="Y40" s="59">
        <v>71.94368736435248</v>
      </c>
      <c r="Z40" s="59">
        <v>9489.968804931854</v>
      </c>
      <c r="AA40" s="59">
        <v>31792.99735270469</v>
      </c>
      <c r="AB40" s="59">
        <v>-8470.989332704678</v>
      </c>
      <c r="AC40" s="59"/>
      <c r="AD40" s="59"/>
      <c r="AE40" s="59">
        <v>-8470.989332704678</v>
      </c>
      <c r="AF40" s="59">
        <v>0.0</v>
      </c>
      <c r="AG40" s="59">
        <v>0.0</v>
      </c>
      <c r="AH40" s="59">
        <v>0.3974449233305287</v>
      </c>
      <c r="AI40" s="59">
        <v>0.0</v>
      </c>
      <c r="AJ40" s="59">
        <v>0.0</v>
      </c>
    </row>
    <row r="41" ht="15.75" customHeight="1">
      <c r="A41" s="58" t="s">
        <v>178</v>
      </c>
      <c r="B41" s="58">
        <v>210056.0</v>
      </c>
      <c r="C41" s="58" t="s">
        <v>76</v>
      </c>
      <c r="D41" s="58" t="s">
        <v>179</v>
      </c>
      <c r="E41" s="58" t="s">
        <v>180</v>
      </c>
      <c r="F41" s="59">
        <v>77331.74622</v>
      </c>
      <c r="G41" s="59">
        <v>26256.8609</v>
      </c>
      <c r="H41" s="59">
        <v>106382.90871999996</v>
      </c>
      <c r="I41" s="59">
        <v>80157.07085999998</v>
      </c>
      <c r="J41" s="59">
        <v>290128.5866999999</v>
      </c>
      <c r="K41" s="59">
        <v>4750.3476900000005</v>
      </c>
      <c r="L41" s="59">
        <v>7206.551450000001</v>
      </c>
      <c r="M41" s="59">
        <v>22729.501700000023</v>
      </c>
      <c r="N41" s="59">
        <v>364.272</v>
      </c>
      <c r="O41" s="59">
        <v>6163.379919999999</v>
      </c>
      <c r="P41" s="59">
        <v>605.72331</v>
      </c>
      <c r="Q41" s="59">
        <v>41819.77607000002</v>
      </c>
      <c r="R41" s="59">
        <v>0.0</v>
      </c>
      <c r="S41" s="59">
        <v>248308.8106299999</v>
      </c>
      <c r="T41" s="59">
        <v>3757.2005499999977</v>
      </c>
      <c r="U41" s="59">
        <v>252066.0111799999</v>
      </c>
      <c r="V41" s="59">
        <v>155110.74726840708</v>
      </c>
      <c r="W41" s="59">
        <v>0.0</v>
      </c>
      <c r="X41" s="59">
        <v>29979.19996000002</v>
      </c>
      <c r="Y41" s="59">
        <v>14661.205167076781</v>
      </c>
      <c r="Z41" s="59">
        <v>36729.5989073758</v>
      </c>
      <c r="AA41" s="59">
        <v>236480.7513028597</v>
      </c>
      <c r="AB41" s="59">
        <v>15585.259877140226</v>
      </c>
      <c r="AC41" s="59"/>
      <c r="AD41" s="59"/>
      <c r="AE41" s="59">
        <v>15585.259877140226</v>
      </c>
      <c r="AF41" s="59">
        <v>2.9609451243554834</v>
      </c>
      <c r="AG41" s="59">
        <v>18.80968192111919</v>
      </c>
      <c r="AH41" s="59">
        <v>0.38643715918256316</v>
      </c>
      <c r="AI41" s="59">
        <v>7961.0</v>
      </c>
      <c r="AJ41" s="59">
        <v>12572.28869124805</v>
      </c>
    </row>
    <row r="42" ht="15.75" customHeight="1">
      <c r="A42" s="58" t="s">
        <v>178</v>
      </c>
      <c r="B42" s="58">
        <v>210057.0</v>
      </c>
      <c r="C42" s="58" t="s">
        <v>77</v>
      </c>
      <c r="D42" s="58" t="s">
        <v>179</v>
      </c>
      <c r="E42" s="58" t="s">
        <v>180</v>
      </c>
      <c r="F42" s="59">
        <v>159348.75289</v>
      </c>
      <c r="G42" s="59">
        <v>40023.54457</v>
      </c>
      <c r="H42" s="59">
        <v>164145.55212</v>
      </c>
      <c r="I42" s="59">
        <v>143663.18677999996</v>
      </c>
      <c r="J42" s="59">
        <v>507181.03636</v>
      </c>
      <c r="K42" s="59">
        <v>18407.284</v>
      </c>
      <c r="L42" s="59">
        <v>12924.519999999997</v>
      </c>
      <c r="M42" s="59">
        <v>39062.70999999999</v>
      </c>
      <c r="N42" s="59">
        <v>0.0</v>
      </c>
      <c r="O42" s="59">
        <v>10994.659</v>
      </c>
      <c r="P42" s="59">
        <v>694.549</v>
      </c>
      <c r="Q42" s="59">
        <v>82083.722</v>
      </c>
      <c r="R42" s="59">
        <v>6861.851999999999</v>
      </c>
      <c r="S42" s="59">
        <v>431959.16636000003</v>
      </c>
      <c r="T42" s="59">
        <v>3482.9079999999994</v>
      </c>
      <c r="U42" s="59">
        <v>435442.07436</v>
      </c>
      <c r="V42" s="59">
        <v>209054.07714</v>
      </c>
      <c r="W42" s="59">
        <v>39687.422000000006</v>
      </c>
      <c r="X42" s="59">
        <v>56495.689999999995</v>
      </c>
      <c r="Y42" s="59">
        <v>28377.707000000002</v>
      </c>
      <c r="Z42" s="59">
        <v>69474.99900000001</v>
      </c>
      <c r="AA42" s="59">
        <v>403089.89514000004</v>
      </c>
      <c r="AB42" s="59">
        <v>32352.17921999999</v>
      </c>
      <c r="AC42" s="59"/>
      <c r="AD42" s="59"/>
      <c r="AE42" s="59">
        <v>32352.17921999999</v>
      </c>
      <c r="AF42" s="59">
        <v>2.59094489215992</v>
      </c>
      <c r="AG42" s="59">
        <v>15.196054884681189</v>
      </c>
      <c r="AH42" s="59">
        <v>4.1758380153386625</v>
      </c>
      <c r="AI42" s="59">
        <v>16664.0</v>
      </c>
      <c r="AJ42" s="59">
        <v>26126.16252901818</v>
      </c>
    </row>
    <row r="43" ht="15.75" customHeight="1">
      <c r="A43" s="58" t="s">
        <v>178</v>
      </c>
      <c r="B43" s="58">
        <v>210058.0</v>
      </c>
      <c r="C43" s="58" t="s">
        <v>129</v>
      </c>
      <c r="D43" s="58" t="s">
        <v>179</v>
      </c>
      <c r="E43" s="58" t="s">
        <v>180</v>
      </c>
      <c r="F43" s="59">
        <v>45638.00924</v>
      </c>
      <c r="G43" s="59">
        <v>8814.225339999999</v>
      </c>
      <c r="H43" s="59">
        <v>28386.65375</v>
      </c>
      <c r="I43" s="59">
        <v>52288.84529</v>
      </c>
      <c r="J43" s="59">
        <v>135127.73362</v>
      </c>
      <c r="K43" s="59">
        <v>4085.0</v>
      </c>
      <c r="L43" s="59">
        <v>1022.9999999999999</v>
      </c>
      <c r="M43" s="59">
        <v>4422.692140000001</v>
      </c>
      <c r="N43" s="59">
        <v>996.0</v>
      </c>
      <c r="O43" s="59">
        <v>3665.3078599999994</v>
      </c>
      <c r="P43" s="59">
        <v>4202.0</v>
      </c>
      <c r="Q43" s="59">
        <v>18394.0</v>
      </c>
      <c r="R43" s="59">
        <v>0.0</v>
      </c>
      <c r="S43" s="59">
        <v>116733.73362000001</v>
      </c>
      <c r="T43" s="59">
        <v>2458.76781</v>
      </c>
      <c r="U43" s="59">
        <v>119192.50143000002</v>
      </c>
      <c r="V43" s="59">
        <v>58254.80329838708</v>
      </c>
      <c r="W43" s="59">
        <v>11172.0</v>
      </c>
      <c r="X43" s="59">
        <v>13846.0</v>
      </c>
      <c r="Y43" s="59">
        <v>8070.43144</v>
      </c>
      <c r="Z43" s="59">
        <v>12017.471021815221</v>
      </c>
      <c r="AA43" s="59">
        <v>103360.7057602023</v>
      </c>
      <c r="AB43" s="59">
        <v>15831.79566979772</v>
      </c>
      <c r="AC43" s="59"/>
      <c r="AD43" s="59"/>
      <c r="AE43" s="59">
        <v>15831.79566979772</v>
      </c>
      <c r="AF43" s="59">
        <v>1.9130443850124892</v>
      </c>
      <c r="AG43" s="59">
        <v>33.170643062448534</v>
      </c>
      <c r="AH43" s="59">
        <v>1.0359006067163892</v>
      </c>
      <c r="AI43" s="59">
        <v>1707.0</v>
      </c>
      <c r="AJ43" s="59">
        <v>3116.029603815965</v>
      </c>
    </row>
    <row r="44" ht="15.75" customHeight="1">
      <c r="A44" s="58" t="s">
        <v>178</v>
      </c>
      <c r="B44" s="58">
        <v>210060.0</v>
      </c>
      <c r="C44" s="58" t="s">
        <v>130</v>
      </c>
      <c r="D44" s="58" t="s">
        <v>179</v>
      </c>
      <c r="E44" s="58" t="s">
        <v>180</v>
      </c>
      <c r="F44" s="59">
        <v>15804.61963</v>
      </c>
      <c r="G44" s="59">
        <v>9517.38448</v>
      </c>
      <c r="H44" s="59">
        <v>23722.808499999992</v>
      </c>
      <c r="I44" s="59">
        <v>25070.783799999997</v>
      </c>
      <c r="J44" s="59">
        <v>74115.59641</v>
      </c>
      <c r="K44" s="59">
        <v>4560.427</v>
      </c>
      <c r="L44" s="59">
        <v>657.1089999999998</v>
      </c>
      <c r="M44" s="59">
        <v>13094.569</v>
      </c>
      <c r="N44" s="59">
        <v>0.0</v>
      </c>
      <c r="O44" s="59">
        <v>692.168</v>
      </c>
      <c r="P44" s="59">
        <v>414.556</v>
      </c>
      <c r="Q44" s="59">
        <v>19418.829</v>
      </c>
      <c r="R44" s="59">
        <v>1960.8</v>
      </c>
      <c r="S44" s="59">
        <v>56657.567409999996</v>
      </c>
      <c r="T44" s="59">
        <v>1906.86</v>
      </c>
      <c r="U44" s="59">
        <v>58564.42741</v>
      </c>
      <c r="V44" s="59">
        <v>30823.472980000002</v>
      </c>
      <c r="W44" s="59">
        <v>8728.362000000001</v>
      </c>
      <c r="X44" s="59">
        <v>5832.089</v>
      </c>
      <c r="Y44" s="59">
        <v>2698.3469999999998</v>
      </c>
      <c r="Z44" s="59">
        <v>7694.295999999998</v>
      </c>
      <c r="AA44" s="59">
        <v>55776.566979999996</v>
      </c>
      <c r="AB44" s="59">
        <v>2787.8604300000006</v>
      </c>
      <c r="AC44" s="59"/>
      <c r="AD44" s="59"/>
      <c r="AE44" s="59">
        <v>2787.8604300000006</v>
      </c>
      <c r="AF44" s="59">
        <v>3.336342826709478</v>
      </c>
      <c r="AG44" s="59">
        <v>15.270447968655905</v>
      </c>
      <c r="AH44" s="59">
        <v>0.22481017189055133</v>
      </c>
      <c r="AI44" s="59">
        <v>1948.0</v>
      </c>
      <c r="AJ44" s="59">
        <v>3652.582235602183</v>
      </c>
    </row>
    <row r="45" ht="15.75" customHeight="1">
      <c r="A45" s="58" t="s">
        <v>178</v>
      </c>
      <c r="B45" s="58">
        <v>210061.0</v>
      </c>
      <c r="C45" s="58" t="s">
        <v>80</v>
      </c>
      <c r="D45" s="58" t="s">
        <v>179</v>
      </c>
      <c r="E45" s="58" t="s">
        <v>180</v>
      </c>
      <c r="F45" s="59">
        <v>19240.83098</v>
      </c>
      <c r="G45" s="59">
        <v>32311.120779999994</v>
      </c>
      <c r="H45" s="59">
        <v>26968.42774999999</v>
      </c>
      <c r="I45" s="59">
        <v>46420.535160000014</v>
      </c>
      <c r="J45" s="59">
        <v>124940.91467</v>
      </c>
      <c r="K45" s="59">
        <v>1973.1</v>
      </c>
      <c r="L45" s="59">
        <v>1461.2133999999999</v>
      </c>
      <c r="M45" s="59">
        <v>9483.00074</v>
      </c>
      <c r="N45" s="59">
        <v>929.5</v>
      </c>
      <c r="O45" s="59">
        <v>2584.5</v>
      </c>
      <c r="P45" s="59">
        <v>1104.1</v>
      </c>
      <c r="Q45" s="59">
        <v>17535.414139999997</v>
      </c>
      <c r="R45" s="59">
        <v>0.0</v>
      </c>
      <c r="S45" s="59">
        <v>107405.50053</v>
      </c>
      <c r="T45" s="59">
        <v>5459.316150000001</v>
      </c>
      <c r="U45" s="59">
        <v>112864.81668</v>
      </c>
      <c r="V45" s="59">
        <v>43815.17161478338</v>
      </c>
      <c r="W45" s="59">
        <v>10435.94821</v>
      </c>
      <c r="X45" s="59">
        <v>26088.53819</v>
      </c>
      <c r="Y45" s="59">
        <v>7188.288</v>
      </c>
      <c r="Z45" s="59">
        <v>4469.848939346889</v>
      </c>
      <c r="AA45" s="59">
        <v>91997.79495413027</v>
      </c>
      <c r="AB45" s="59">
        <v>20867.021725869738</v>
      </c>
      <c r="AC45" s="59"/>
      <c r="AD45" s="59"/>
      <c r="AE45" s="59">
        <v>20867.021725869738</v>
      </c>
      <c r="AF45" s="59">
        <v>2.8127041776744948</v>
      </c>
      <c r="AG45" s="59">
        <v>13.167678961814383</v>
      </c>
      <c r="AH45" s="59">
        <v>2.3673930891031585</v>
      </c>
      <c r="AI45" s="59">
        <v>2584.0</v>
      </c>
      <c r="AJ45" s="59">
        <v>6986.637145461954</v>
      </c>
    </row>
    <row r="46" ht="15.75" customHeight="1">
      <c r="A46" s="58" t="s">
        <v>178</v>
      </c>
      <c r="B46" s="58">
        <v>210062.0</v>
      </c>
      <c r="C46" s="58" t="s">
        <v>131</v>
      </c>
      <c r="D46" s="58" t="s">
        <v>179</v>
      </c>
      <c r="E46" s="58" t="s">
        <v>180</v>
      </c>
      <c r="F46" s="59">
        <v>86450.22586</v>
      </c>
      <c r="G46" s="59">
        <v>25932.411690000004</v>
      </c>
      <c r="H46" s="59">
        <v>103679.62008000001</v>
      </c>
      <c r="I46" s="59">
        <v>83123.38292999999</v>
      </c>
      <c r="J46" s="59">
        <v>299185.64055999997</v>
      </c>
      <c r="K46" s="59">
        <v>4474.00526</v>
      </c>
      <c r="L46" s="59">
        <v>8131.772830000001</v>
      </c>
      <c r="M46" s="59">
        <v>22773.677020000003</v>
      </c>
      <c r="N46" s="59">
        <v>0.0</v>
      </c>
      <c r="O46" s="59">
        <v>9497.23531</v>
      </c>
      <c r="P46" s="59">
        <v>157.36976000000007</v>
      </c>
      <c r="Q46" s="59">
        <v>45034.06018</v>
      </c>
      <c r="R46" s="59">
        <v>711.96</v>
      </c>
      <c r="S46" s="59">
        <v>254863.54037999996</v>
      </c>
      <c r="T46" s="59">
        <v>5607.027889999999</v>
      </c>
      <c r="U46" s="59">
        <v>260470.56826999996</v>
      </c>
      <c r="V46" s="59">
        <v>157664.40407976654</v>
      </c>
      <c r="W46" s="59">
        <v>0.0</v>
      </c>
      <c r="X46" s="59">
        <v>34206.22376000002</v>
      </c>
      <c r="Y46" s="59">
        <v>15488.685725554808</v>
      </c>
      <c r="Z46" s="59">
        <v>50902.56143097931</v>
      </c>
      <c r="AA46" s="59">
        <v>258261.87499630067</v>
      </c>
      <c r="AB46" s="59">
        <v>2208.6932736992894</v>
      </c>
      <c r="AC46" s="59"/>
      <c r="AD46" s="59"/>
      <c r="AE46" s="59">
        <v>2208.6932736992894</v>
      </c>
      <c r="AF46" s="59">
        <v>3.302210266980959</v>
      </c>
      <c r="AG46" s="59">
        <v>17.265216966044672</v>
      </c>
      <c r="AH46" s="59">
        <v>0.8410365274154821</v>
      </c>
      <c r="AI46" s="59">
        <v>9686.0</v>
      </c>
      <c r="AJ46" s="59">
        <v>15241.752814435375</v>
      </c>
    </row>
    <row r="47" ht="15.75" customHeight="1">
      <c r="A47" s="58" t="s">
        <v>178</v>
      </c>
      <c r="B47" s="58">
        <v>210063.0</v>
      </c>
      <c r="C47" s="58" t="s">
        <v>132</v>
      </c>
      <c r="D47" s="58" t="s">
        <v>179</v>
      </c>
      <c r="E47" s="58" t="s">
        <v>180</v>
      </c>
      <c r="F47" s="59">
        <v>104184.20642</v>
      </c>
      <c r="G47" s="59">
        <v>29019.129780000003</v>
      </c>
      <c r="H47" s="59">
        <v>165177.67294999998</v>
      </c>
      <c r="I47" s="59">
        <v>133121.92419000002</v>
      </c>
      <c r="J47" s="59">
        <v>431502.93334</v>
      </c>
      <c r="K47" s="59">
        <v>11514.94891</v>
      </c>
      <c r="L47" s="59">
        <v>4433.16057</v>
      </c>
      <c r="M47" s="59">
        <v>22560.0016</v>
      </c>
      <c r="N47" s="59">
        <v>3653.0</v>
      </c>
      <c r="O47" s="59">
        <v>5253.998400000001</v>
      </c>
      <c r="P47" s="59">
        <v>12338.21105000002</v>
      </c>
      <c r="Q47" s="59">
        <v>59753.320530000026</v>
      </c>
      <c r="R47" s="59">
        <v>0.0</v>
      </c>
      <c r="S47" s="59">
        <v>371749.61280999996</v>
      </c>
      <c r="T47" s="59">
        <v>2366.320462162582</v>
      </c>
      <c r="U47" s="59">
        <v>374115.93327216257</v>
      </c>
      <c r="V47" s="59">
        <v>156340.4982767164</v>
      </c>
      <c r="W47" s="59">
        <v>26299.0</v>
      </c>
      <c r="X47" s="59">
        <v>63925.0</v>
      </c>
      <c r="Y47" s="59">
        <v>24676.214475314628</v>
      </c>
      <c r="Z47" s="59">
        <v>56062.102189146295</v>
      </c>
      <c r="AA47" s="59">
        <v>327302.8149411773</v>
      </c>
      <c r="AB47" s="59">
        <v>46813.11833098525</v>
      </c>
      <c r="AC47" s="59"/>
      <c r="AD47" s="59"/>
      <c r="AE47" s="59">
        <v>46813.11833098525</v>
      </c>
      <c r="AF47" s="59">
        <v>3.630475133344401</v>
      </c>
      <c r="AG47" s="59">
        <v>16.96130496051438</v>
      </c>
      <c r="AH47" s="59">
        <v>0.4323633880829453</v>
      </c>
      <c r="AI47" s="59">
        <v>12046.0</v>
      </c>
      <c r="AJ47" s="59">
        <v>19297.030252279084</v>
      </c>
    </row>
    <row r="48" ht="15.75" customHeight="1">
      <c r="A48" s="58" t="s">
        <v>178</v>
      </c>
      <c r="B48" s="58">
        <v>210064.0</v>
      </c>
      <c r="C48" s="58" t="s">
        <v>86</v>
      </c>
      <c r="D48" s="58" t="s">
        <v>179</v>
      </c>
      <c r="E48" s="58" t="s">
        <v>180</v>
      </c>
      <c r="F48" s="59">
        <v>37008.599010000005</v>
      </c>
      <c r="G48" s="59">
        <v>2695.0224900000003</v>
      </c>
      <c r="H48" s="59">
        <v>34534.293079999996</v>
      </c>
      <c r="I48" s="59">
        <v>0.0</v>
      </c>
      <c r="J48" s="59">
        <v>74237.91458000001</v>
      </c>
      <c r="K48" s="59">
        <v>2917.515</v>
      </c>
      <c r="L48" s="59">
        <v>876.784</v>
      </c>
      <c r="M48" s="59">
        <v>6653.869000000001</v>
      </c>
      <c r="N48" s="59">
        <v>0.0</v>
      </c>
      <c r="O48" s="59">
        <v>886.418</v>
      </c>
      <c r="P48" s="59">
        <v>0.0</v>
      </c>
      <c r="Q48" s="59">
        <v>11334.586000000001</v>
      </c>
      <c r="R48" s="59">
        <v>0.0</v>
      </c>
      <c r="S48" s="59">
        <v>62903.32858000001</v>
      </c>
      <c r="T48" s="59">
        <v>1227.272</v>
      </c>
      <c r="U48" s="59">
        <v>64130.600580000006</v>
      </c>
      <c r="V48" s="59">
        <v>28266.269762264998</v>
      </c>
      <c r="W48" s="59">
        <v>0.0</v>
      </c>
      <c r="X48" s="59">
        <v>6976.871</v>
      </c>
      <c r="Y48" s="59">
        <v>2640.517</v>
      </c>
      <c r="Z48" s="59">
        <v>9068.287999999995</v>
      </c>
      <c r="AA48" s="59">
        <v>46951.94576226499</v>
      </c>
      <c r="AB48" s="59">
        <v>17178.654817735012</v>
      </c>
      <c r="AC48" s="59"/>
      <c r="AD48" s="59"/>
      <c r="AE48" s="59">
        <v>17178.654817735012</v>
      </c>
      <c r="AF48" s="59">
        <v>1.4457909117559538</v>
      </c>
      <c r="AG48" s="59">
        <v>42.68629469274937</v>
      </c>
      <c r="AH48" s="59">
        <v>1.9082459046567275</v>
      </c>
      <c r="AI48" s="59">
        <v>1060.0</v>
      </c>
      <c r="AJ48" s="59">
        <v>1099.9302258539713</v>
      </c>
    </row>
    <row r="49" ht="15.75" customHeight="1">
      <c r="A49" s="58" t="s">
        <v>178</v>
      </c>
      <c r="B49" s="58">
        <v>210065.0</v>
      </c>
      <c r="C49" s="58" t="s">
        <v>133</v>
      </c>
      <c r="D49" s="58" t="s">
        <v>179</v>
      </c>
      <c r="E49" s="58" t="s">
        <v>180</v>
      </c>
      <c r="F49" s="59">
        <v>36369.8</v>
      </c>
      <c r="G49" s="59">
        <v>18169.6</v>
      </c>
      <c r="H49" s="59">
        <v>46362.0</v>
      </c>
      <c r="I49" s="59">
        <v>41002.5</v>
      </c>
      <c r="J49" s="59">
        <v>141903.9</v>
      </c>
      <c r="K49" s="59">
        <v>4933.646</v>
      </c>
      <c r="L49" s="59">
        <v>3242.781</v>
      </c>
      <c r="M49" s="59">
        <v>12820.262999999999</v>
      </c>
      <c r="N49" s="59">
        <v>0.0</v>
      </c>
      <c r="O49" s="59">
        <v>2778.58</v>
      </c>
      <c r="P49" s="59">
        <v>-388.29599999999994</v>
      </c>
      <c r="Q49" s="59">
        <v>23386.974</v>
      </c>
      <c r="R49" s="59">
        <v>5835.632</v>
      </c>
      <c r="S49" s="59">
        <v>124352.55799999999</v>
      </c>
      <c r="T49" s="59">
        <v>284.326</v>
      </c>
      <c r="U49" s="59">
        <v>124636.88399999999</v>
      </c>
      <c r="V49" s="59">
        <v>58322.249101990106</v>
      </c>
      <c r="W49" s="59">
        <v>15936.0</v>
      </c>
      <c r="X49" s="59">
        <v>20087.3</v>
      </c>
      <c r="Y49" s="59">
        <v>8268.947958624654</v>
      </c>
      <c r="Z49" s="59">
        <v>22982.343840332836</v>
      </c>
      <c r="AA49" s="59">
        <v>125596.8409009476</v>
      </c>
      <c r="AB49" s="59">
        <v>-959.9569009476108</v>
      </c>
      <c r="AC49" s="59"/>
      <c r="AD49" s="59"/>
      <c r="AE49" s="59">
        <v>-959.9569009476108</v>
      </c>
      <c r="AF49" s="59">
        <v>3.289809267399083</v>
      </c>
      <c r="AG49" s="59">
        <v>13.26772507225381</v>
      </c>
      <c r="AH49" s="59">
        <v>-82.04499999999999</v>
      </c>
      <c r="AI49" s="59">
        <v>5519.0</v>
      </c>
      <c r="AJ49" s="59">
        <v>9466.343341979746</v>
      </c>
    </row>
    <row r="50" ht="15.75" customHeight="1">
      <c r="A50" s="58" t="s">
        <v>178</v>
      </c>
      <c r="B50" s="58">
        <v>210087.0</v>
      </c>
      <c r="C50" s="58" t="s">
        <v>135</v>
      </c>
      <c r="D50" s="58" t="s">
        <v>179</v>
      </c>
      <c r="E50" s="58" t="s">
        <v>180</v>
      </c>
      <c r="F50" s="59">
        <v>0.0</v>
      </c>
      <c r="G50" s="59">
        <v>9939.1</v>
      </c>
      <c r="H50" s="59">
        <v>0.0</v>
      </c>
      <c r="I50" s="59">
        <v>7522.4</v>
      </c>
      <c r="J50" s="59">
        <v>17461.5</v>
      </c>
      <c r="K50" s="59">
        <v>1461.427</v>
      </c>
      <c r="L50" s="59">
        <v>1602.314</v>
      </c>
      <c r="M50" s="59">
        <v>2032.677</v>
      </c>
      <c r="N50" s="59">
        <v>0.0</v>
      </c>
      <c r="O50" s="59">
        <v>143.389</v>
      </c>
      <c r="P50" s="59">
        <v>0.0</v>
      </c>
      <c r="Q50" s="59">
        <v>5239.807</v>
      </c>
      <c r="R50" s="59">
        <v>0.0</v>
      </c>
      <c r="S50" s="59">
        <v>12221.693</v>
      </c>
      <c r="T50" s="59">
        <v>22.131999999999987</v>
      </c>
      <c r="U50" s="59">
        <v>12243.824999999999</v>
      </c>
      <c r="V50" s="59">
        <v>5738.793</v>
      </c>
      <c r="W50" s="59">
        <v>961.556</v>
      </c>
      <c r="X50" s="59">
        <v>468.36400000000003</v>
      </c>
      <c r="Y50" s="59">
        <v>1277.1</v>
      </c>
      <c r="Z50" s="59">
        <v>4118.819</v>
      </c>
      <c r="AA50" s="59">
        <v>12564.632000000001</v>
      </c>
      <c r="AB50" s="59">
        <v>-320.8070000000025</v>
      </c>
      <c r="AC50" s="59"/>
      <c r="AD50" s="59"/>
      <c r="AE50" s="59">
        <v>-320.8070000000025</v>
      </c>
      <c r="AF50" s="59">
        <v>0.0</v>
      </c>
      <c r="AG50" s="59">
        <v>0.0</v>
      </c>
      <c r="AH50" s="59">
        <v>-6.933234316632134</v>
      </c>
      <c r="AI50" s="59">
        <v>0.0</v>
      </c>
      <c r="AJ50" s="59">
        <v>0.0</v>
      </c>
    </row>
    <row r="51" ht="15.75" customHeight="1">
      <c r="A51" s="58" t="s">
        <v>178</v>
      </c>
      <c r="B51" s="58">
        <v>210088.0</v>
      </c>
      <c r="C51" s="58" t="s">
        <v>136</v>
      </c>
      <c r="D51" s="58" t="s">
        <v>179</v>
      </c>
      <c r="E51" s="58" t="s">
        <v>180</v>
      </c>
      <c r="F51" s="59">
        <v>0.0</v>
      </c>
      <c r="G51" s="59">
        <v>5070.179039999999</v>
      </c>
      <c r="H51" s="59">
        <v>0.0</v>
      </c>
      <c r="I51" s="59">
        <v>3055.8150600000004</v>
      </c>
      <c r="J51" s="59">
        <v>8125.9941</v>
      </c>
      <c r="K51" s="59">
        <v>832.64693</v>
      </c>
      <c r="L51" s="59">
        <v>129.37126</v>
      </c>
      <c r="M51" s="59">
        <v>6.1358894410846005</v>
      </c>
      <c r="N51" s="59">
        <v>0.0</v>
      </c>
      <c r="O51" s="59">
        <v>385.50002000000006</v>
      </c>
      <c r="P51" s="59">
        <v>25.340000558915193</v>
      </c>
      <c r="Q51" s="59">
        <v>1378.9941</v>
      </c>
      <c r="R51" s="59">
        <v>0.0</v>
      </c>
      <c r="S51" s="59">
        <v>6747.0</v>
      </c>
      <c r="T51" s="59">
        <v>135.0</v>
      </c>
      <c r="U51" s="59">
        <v>6882.0</v>
      </c>
      <c r="V51" s="59">
        <v>4832.1</v>
      </c>
      <c r="W51" s="59">
        <v>780.0</v>
      </c>
      <c r="X51" s="59">
        <v>804.0</v>
      </c>
      <c r="Y51" s="59">
        <v>449.90000000000003</v>
      </c>
      <c r="Z51" s="59">
        <v>770.9999999999999</v>
      </c>
      <c r="AA51" s="59">
        <v>7637.0</v>
      </c>
      <c r="AB51" s="59">
        <v>-755.0</v>
      </c>
      <c r="AC51" s="59"/>
      <c r="AD51" s="59"/>
      <c r="AE51" s="59">
        <v>-755.0</v>
      </c>
      <c r="AF51" s="59">
        <v>0.0</v>
      </c>
      <c r="AG51" s="59">
        <v>0.0</v>
      </c>
      <c r="AH51" s="59">
        <v>1.26566085076179</v>
      </c>
      <c r="AI51" s="59">
        <v>0.0</v>
      </c>
      <c r="AJ51" s="59">
        <v>0.0</v>
      </c>
    </row>
    <row r="52" ht="15.75" customHeight="1">
      <c r="A52" s="58" t="s">
        <v>178</v>
      </c>
      <c r="B52" s="58">
        <v>210333.0</v>
      </c>
      <c r="C52" s="58" t="s">
        <v>137</v>
      </c>
      <c r="D52" s="58" t="s">
        <v>179</v>
      </c>
      <c r="E52" s="58" t="s">
        <v>180</v>
      </c>
      <c r="F52" s="59">
        <v>0.0</v>
      </c>
      <c r="G52" s="59">
        <v>0.0</v>
      </c>
      <c r="H52" s="59">
        <v>0.0</v>
      </c>
      <c r="I52" s="59">
        <v>18495.626439999996</v>
      </c>
      <c r="J52" s="59">
        <v>18495.626439999996</v>
      </c>
      <c r="K52" s="59">
        <v>2689.0</v>
      </c>
      <c r="L52" s="59">
        <v>325.0</v>
      </c>
      <c r="M52" s="59">
        <v>1317.5658899999999</v>
      </c>
      <c r="N52" s="59">
        <v>0.0</v>
      </c>
      <c r="O52" s="59">
        <v>1252.43411</v>
      </c>
      <c r="P52" s="59">
        <v>44.62947000000001</v>
      </c>
      <c r="Q52" s="59">
        <v>5628.62947</v>
      </c>
      <c r="R52" s="59">
        <v>0.0</v>
      </c>
      <c r="S52" s="59">
        <v>12866.996969999997</v>
      </c>
      <c r="T52" s="59">
        <v>28.0</v>
      </c>
      <c r="U52" s="59">
        <v>12894.996969999997</v>
      </c>
      <c r="V52" s="59">
        <v>6984.7</v>
      </c>
      <c r="W52" s="59">
        <v>1336.3849691324415</v>
      </c>
      <c r="X52" s="59">
        <v>2034.0</v>
      </c>
      <c r="Y52" s="59">
        <v>99.91430929066249</v>
      </c>
      <c r="Z52" s="59">
        <v>4147.485690709338</v>
      </c>
      <c r="AA52" s="59">
        <v>14602.484969132443</v>
      </c>
      <c r="AB52" s="59">
        <v>-1707.487999132447</v>
      </c>
      <c r="AC52" s="59"/>
      <c r="AD52" s="59"/>
      <c r="AE52" s="59">
        <v>-1707.487999132447</v>
      </c>
      <c r="AF52" s="59">
        <v>0.0</v>
      </c>
      <c r="AG52" s="59">
        <v>0.0</v>
      </c>
      <c r="AH52" s="59">
        <v>0.3974449233305287</v>
      </c>
      <c r="AI52" s="59">
        <v>0.0</v>
      </c>
      <c r="AJ52" s="59">
        <v>0.0</v>
      </c>
    </row>
    <row r="53" ht="15.75" customHeight="1">
      <c r="A53" s="58" t="s">
        <v>178</v>
      </c>
      <c r="B53" s="58">
        <v>213300.0</v>
      </c>
      <c r="C53" s="58" t="s">
        <v>138</v>
      </c>
      <c r="D53" s="58" t="s">
        <v>179</v>
      </c>
      <c r="E53" s="58" t="s">
        <v>180</v>
      </c>
      <c r="F53" s="59">
        <v>23023.986019999997</v>
      </c>
      <c r="G53" s="59">
        <v>1225.36762</v>
      </c>
      <c r="H53" s="59">
        <v>19691.16098</v>
      </c>
      <c r="I53" s="59">
        <v>16385.421380000003</v>
      </c>
      <c r="J53" s="59">
        <v>60325.936</v>
      </c>
      <c r="K53" s="59">
        <v>621.1406800000001</v>
      </c>
      <c r="L53" s="59">
        <v>5.4129999999999985</v>
      </c>
      <c r="M53" s="59">
        <v>956.7066099999993</v>
      </c>
      <c r="N53" s="59">
        <v>0.0</v>
      </c>
      <c r="O53" s="59">
        <v>2101.04225</v>
      </c>
      <c r="P53" s="59">
        <v>0.0</v>
      </c>
      <c r="Q53" s="59">
        <v>3684.302539999999</v>
      </c>
      <c r="R53" s="59">
        <v>0.0</v>
      </c>
      <c r="S53" s="59">
        <v>56641.633460000005</v>
      </c>
      <c r="T53" s="59">
        <v>1592.786</v>
      </c>
      <c r="U53" s="59">
        <v>58234.419460000005</v>
      </c>
      <c r="V53" s="59">
        <v>35728.89304879115</v>
      </c>
      <c r="W53" s="59">
        <v>3915.7908800000005</v>
      </c>
      <c r="X53" s="59">
        <v>5324.73</v>
      </c>
      <c r="Y53" s="59">
        <v>5396.996383720349</v>
      </c>
      <c r="Z53" s="59">
        <v>6515.0523794284245</v>
      </c>
      <c r="AA53" s="59">
        <v>56881.46269193992</v>
      </c>
      <c r="AB53" s="59">
        <v>1352.9567680600812</v>
      </c>
      <c r="AC53" s="59"/>
      <c r="AD53" s="59"/>
      <c r="AE53" s="59">
        <v>1352.9567680600812</v>
      </c>
      <c r="AF53" s="59">
        <v>2.42467097487697</v>
      </c>
      <c r="AG53" s="59">
        <v>98.23465747239355</v>
      </c>
      <c r="AH53" s="59">
        <v>1.1546080678389488</v>
      </c>
      <c r="AI53" s="59">
        <v>410.0</v>
      </c>
      <c r="AJ53" s="59">
        <v>579.0366063822747</v>
      </c>
    </row>
    <row r="54" ht="15.75" customHeight="1">
      <c r="A54" s="58" t="s">
        <v>178</v>
      </c>
      <c r="B54" s="58">
        <v>214000.0</v>
      </c>
      <c r="C54" s="58" t="s">
        <v>139</v>
      </c>
      <c r="D54" s="58" t="s">
        <v>179</v>
      </c>
      <c r="E54" s="58" t="s">
        <v>180</v>
      </c>
      <c r="F54" s="59">
        <v>139227.512</v>
      </c>
      <c r="G54" s="59">
        <v>9371.05049</v>
      </c>
      <c r="H54" s="59">
        <v>16527.235419999997</v>
      </c>
      <c r="I54" s="59">
        <v>1052.18636</v>
      </c>
      <c r="J54" s="59">
        <v>166177.98426999996</v>
      </c>
      <c r="K54" s="59">
        <v>401.8858</v>
      </c>
      <c r="L54" s="59">
        <v>6720.91438</v>
      </c>
      <c r="M54" s="59">
        <v>17620.984080000002</v>
      </c>
      <c r="N54" s="59">
        <v>0.0</v>
      </c>
      <c r="O54" s="59">
        <v>2301.5919599999997</v>
      </c>
      <c r="P54" s="59">
        <v>0.0</v>
      </c>
      <c r="Q54" s="59">
        <v>27045.37622</v>
      </c>
      <c r="R54" s="59">
        <v>0.0</v>
      </c>
      <c r="S54" s="59">
        <v>139132.60804999995</v>
      </c>
      <c r="T54" s="59">
        <v>14829.908240000019</v>
      </c>
      <c r="U54" s="59">
        <v>153962.51628999997</v>
      </c>
      <c r="V54" s="59">
        <v>108323.62106482273</v>
      </c>
      <c r="W54" s="59">
        <v>5381.64055</v>
      </c>
      <c r="X54" s="59">
        <v>8969.49885</v>
      </c>
      <c r="Y54" s="59">
        <v>18782.510819999996</v>
      </c>
      <c r="Z54" s="59">
        <v>21764.850786426025</v>
      </c>
      <c r="AA54" s="59">
        <v>163222.12207124874</v>
      </c>
      <c r="AB54" s="59">
        <v>-9259.60578124877</v>
      </c>
      <c r="AC54" s="59"/>
      <c r="AD54" s="59"/>
      <c r="AE54" s="59">
        <v>-9259.60578124877</v>
      </c>
      <c r="AF54" s="59">
        <v>1.499669516789996</v>
      </c>
      <c r="AG54" s="59">
        <v>19.55070757147362</v>
      </c>
      <c r="AH54" s="59">
        <v>1.1847741978818416</v>
      </c>
      <c r="AI54" s="59">
        <v>7825.0</v>
      </c>
      <c r="AJ54" s="59">
        <v>8348.655488531047</v>
      </c>
    </row>
    <row r="55" ht="15.75" customHeight="1">
      <c r="A55" s="58" t="s">
        <v>178</v>
      </c>
      <c r="B55" s="58">
        <v>214003.0</v>
      </c>
      <c r="C55" s="58" t="s">
        <v>140</v>
      </c>
      <c r="D55" s="58" t="s">
        <v>179</v>
      </c>
      <c r="E55" s="58" t="s">
        <v>180</v>
      </c>
      <c r="F55" s="59">
        <v>17194.8</v>
      </c>
      <c r="G55" s="59">
        <v>1042.0</v>
      </c>
      <c r="H55" s="59">
        <v>4975.1</v>
      </c>
      <c r="I55" s="59">
        <v>963.7</v>
      </c>
      <c r="J55" s="59">
        <v>24175.600000000002</v>
      </c>
      <c r="K55" s="59">
        <v>769.5</v>
      </c>
      <c r="L55" s="59">
        <v>445.3</v>
      </c>
      <c r="M55" s="59">
        <v>2321.0</v>
      </c>
      <c r="N55" s="59">
        <v>0.0</v>
      </c>
      <c r="O55" s="59">
        <v>42.4</v>
      </c>
      <c r="P55" s="59">
        <v>284.5</v>
      </c>
      <c r="Q55" s="59">
        <v>3862.7000000000003</v>
      </c>
      <c r="R55" s="59">
        <v>0.0</v>
      </c>
      <c r="S55" s="59">
        <v>20312.9</v>
      </c>
      <c r="T55" s="59">
        <v>286.6</v>
      </c>
      <c r="U55" s="59">
        <v>20599.5</v>
      </c>
      <c r="V55" s="59">
        <v>15086.9</v>
      </c>
      <c r="W55" s="59">
        <v>0.0</v>
      </c>
      <c r="X55" s="59">
        <v>1901.3</v>
      </c>
      <c r="Y55" s="59">
        <v>1286.2</v>
      </c>
      <c r="Z55" s="59">
        <v>4237.4</v>
      </c>
      <c r="AA55" s="59">
        <v>22511.800000000003</v>
      </c>
      <c r="AB55" s="59">
        <v>-1912.300000000003</v>
      </c>
      <c r="AC55" s="59"/>
      <c r="AD55" s="59"/>
      <c r="AE55" s="59">
        <v>-1912.300000000003</v>
      </c>
      <c r="AF55" s="59">
        <v>1.3565603361144694</v>
      </c>
      <c r="AG55" s="59">
        <v>14.034082389524128</v>
      </c>
      <c r="AH55" s="59">
        <v>1.712</v>
      </c>
      <c r="AI55" s="59">
        <v>1471.0</v>
      </c>
      <c r="AJ55" s="59">
        <v>1604.0806498901663</v>
      </c>
    </row>
    <row r="56" ht="15.75" customHeight="1">
      <c r="A56" s="58" t="s">
        <v>178</v>
      </c>
      <c r="B56" s="58">
        <v>214020.0</v>
      </c>
      <c r="C56" s="58" t="s">
        <v>141</v>
      </c>
      <c r="D56" s="58" t="s">
        <v>179</v>
      </c>
      <c r="E56" s="58" t="s">
        <v>180</v>
      </c>
      <c r="F56" s="59">
        <v>7625.5</v>
      </c>
      <c r="G56" s="59">
        <v>845.8</v>
      </c>
      <c r="H56" s="59">
        <v>697.2</v>
      </c>
      <c r="I56" s="59">
        <v>0.0</v>
      </c>
      <c r="J56" s="59">
        <v>9168.5</v>
      </c>
      <c r="K56" s="59">
        <v>1051.5</v>
      </c>
      <c r="L56" s="59">
        <v>70.3</v>
      </c>
      <c r="M56" s="59">
        <v>1409.6</v>
      </c>
      <c r="N56" s="59">
        <v>0.0</v>
      </c>
      <c r="O56" s="59">
        <v>30.6</v>
      </c>
      <c r="P56" s="59">
        <v>0.0</v>
      </c>
      <c r="Q56" s="59">
        <v>2561.9999999999995</v>
      </c>
      <c r="R56" s="59">
        <v>0.0</v>
      </c>
      <c r="S56" s="59">
        <v>6606.5</v>
      </c>
      <c r="T56" s="59">
        <v>671.5</v>
      </c>
      <c r="U56" s="59">
        <v>7278.0</v>
      </c>
      <c r="V56" s="59">
        <v>5254.430415853944</v>
      </c>
      <c r="W56" s="59">
        <v>24.799999999999955</v>
      </c>
      <c r="X56" s="59">
        <v>245.9</v>
      </c>
      <c r="Y56" s="59">
        <v>955.7</v>
      </c>
      <c r="Z56" s="59">
        <v>1407.3488583333333</v>
      </c>
      <c r="AA56" s="59">
        <v>7888.179274187279</v>
      </c>
      <c r="AB56" s="59">
        <v>-610.1792741872778</v>
      </c>
      <c r="AC56" s="59"/>
      <c r="AD56" s="59"/>
      <c r="AE56" s="59">
        <v>-610.1792741872778</v>
      </c>
      <c r="AF56" s="59">
        <v>1.3551267376132878</v>
      </c>
      <c r="AG56" s="59">
        <v>9.239341524578856</v>
      </c>
      <c r="AH56" s="59">
        <v>2.49</v>
      </c>
      <c r="AI56" s="59">
        <v>775.0</v>
      </c>
      <c r="AJ56" s="59">
        <v>853.759897629375</v>
      </c>
    </row>
    <row r="57" ht="15.75" customHeight="1">
      <c r="A57" s="58" t="s">
        <v>178</v>
      </c>
      <c r="B57" s="58">
        <v>218992.0</v>
      </c>
      <c r="C57" s="58" t="s">
        <v>134</v>
      </c>
      <c r="D57" s="58" t="s">
        <v>179</v>
      </c>
      <c r="E57" s="58" t="s">
        <v>180</v>
      </c>
      <c r="F57" s="59">
        <v>96404.22769999999</v>
      </c>
      <c r="G57" s="59">
        <v>8194.21364</v>
      </c>
      <c r="H57" s="59">
        <v>131344.41747</v>
      </c>
      <c r="I57" s="59">
        <v>19102.70929</v>
      </c>
      <c r="J57" s="59">
        <v>255045.56809999995</v>
      </c>
      <c r="K57" s="59">
        <v>11836.0</v>
      </c>
      <c r="L57" s="59">
        <v>4333.0</v>
      </c>
      <c r="M57" s="59">
        <v>19115.0</v>
      </c>
      <c r="N57" s="59">
        <v>0.0</v>
      </c>
      <c r="O57" s="59">
        <v>6628.116181002502</v>
      </c>
      <c r="P57" s="59">
        <v>1251.9149889974742</v>
      </c>
      <c r="Q57" s="59">
        <v>43164.03116999997</v>
      </c>
      <c r="R57" s="59">
        <v>4104.0</v>
      </c>
      <c r="S57" s="59">
        <v>215985.53693</v>
      </c>
      <c r="T57" s="59">
        <v>4076.0</v>
      </c>
      <c r="U57" s="59">
        <v>220061.53693</v>
      </c>
      <c r="V57" s="59">
        <v>90458.8</v>
      </c>
      <c r="W57" s="59">
        <v>15919.0</v>
      </c>
      <c r="X57" s="59">
        <v>30008.0</v>
      </c>
      <c r="Y57" s="59">
        <v>7419.4981</v>
      </c>
      <c r="Z57" s="59">
        <v>46763.801900000006</v>
      </c>
      <c r="AA57" s="59">
        <v>190569.1</v>
      </c>
      <c r="AB57" s="59">
        <v>29492.436930000025</v>
      </c>
      <c r="AC57" s="59"/>
      <c r="AD57" s="59"/>
      <c r="AE57" s="59">
        <v>29492.436930000025</v>
      </c>
      <c r="AF57" s="59">
        <v>4.948182393670836</v>
      </c>
      <c r="AG57" s="59">
        <v>53.88630167850973</v>
      </c>
      <c r="AH57" s="59">
        <v>1.5958990672100133</v>
      </c>
      <c r="AI57" s="59">
        <v>3158.0</v>
      </c>
      <c r="AJ57" s="59">
        <v>3536.5036022874883</v>
      </c>
    </row>
    <row r="58" ht="15.7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</row>
    <row r="59" ht="15.75" customHeight="1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</row>
    <row r="60" ht="15.75" customHeight="1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</row>
    <row r="61" ht="15.75" customHeight="1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</row>
    <row r="62" ht="15.75" customHeight="1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</row>
    <row r="63" ht="15.75" customHeight="1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</row>
    <row r="64" ht="15.75" customHeight="1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ht="15.7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ht="15.75" customHeight="1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</row>
    <row r="67" ht="15.75" customHeight="1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</row>
    <row r="68" ht="15.75" customHeight="1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</row>
    <row r="69" ht="15.75" customHeight="1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</row>
    <row r="70" ht="15.75" customHeight="1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</row>
    <row r="71" ht="15.75" customHeight="1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</row>
    <row r="72" ht="15.75" customHeight="1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</row>
    <row r="73" ht="15.7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</row>
    <row r="74" ht="15.75" customHeight="1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</row>
    <row r="75" ht="15.75" customHeight="1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</row>
    <row r="76" ht="15.7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</row>
    <row r="77" ht="15.75" customHeight="1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</row>
    <row r="78" ht="15.75" customHeight="1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</row>
    <row r="79" ht="15.75" customHeight="1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</row>
    <row r="80" ht="15.75" customHeight="1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</row>
    <row r="81" ht="15.75" customHeight="1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</row>
    <row r="82" ht="15.75" customHeight="1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</row>
    <row r="83" ht="15.75" customHeight="1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</row>
    <row r="84" ht="15.75" customHeight="1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</row>
    <row r="85" ht="15.75" customHeight="1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</row>
    <row r="86" ht="15.75" customHeight="1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</row>
    <row r="87" ht="15.75" customHeight="1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</row>
    <row r="88" ht="15.75" customHeight="1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</row>
    <row r="89" ht="15.75" customHeight="1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</row>
    <row r="90" ht="15.75" customHeight="1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</row>
    <row r="91" ht="15.75" customHeight="1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</row>
    <row r="92" ht="15.75" customHeight="1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</row>
    <row r="93" ht="15.75" customHeight="1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</row>
    <row r="94" ht="15.7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</row>
    <row r="95" ht="15.75" customHeight="1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</row>
    <row r="96" ht="15.75" customHeight="1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</row>
    <row r="97" ht="15.75" customHeight="1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</row>
    <row r="98" ht="15.7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</row>
    <row r="99" ht="15.75" customHeight="1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</row>
    <row r="100" ht="15.75" customHeight="1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</row>
    <row r="101" ht="15.75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</row>
    <row r="102" ht="15.75" customHeight="1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</row>
    <row r="103" ht="15.75" customHeight="1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</row>
    <row r="104" ht="15.7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</row>
    <row r="105" ht="15.75" customHeight="1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</row>
    <row r="106" ht="15.75" customHeight="1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</row>
    <row r="107" ht="15.75" customHeight="1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</row>
    <row r="108" ht="15.75" customHeight="1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</row>
    <row r="109" ht="15.75" customHeight="1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</row>
    <row r="110" ht="15.75" customHeight="1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</row>
    <row r="111" ht="15.75" customHeight="1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</row>
    <row r="112" ht="15.75" customHeight="1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</row>
    <row r="113" ht="15.7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</row>
    <row r="114" ht="15.75" customHeight="1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</row>
    <row r="115" ht="15.75" customHeight="1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</row>
    <row r="116" ht="15.75" customHeight="1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</row>
    <row r="117" ht="15.75" customHeight="1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</row>
    <row r="118" ht="15.75" customHeight="1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</row>
    <row r="119" ht="15.75" customHeight="1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</row>
    <row r="120" ht="15.75" customHeight="1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</row>
    <row r="121" ht="15.75" customHeight="1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</row>
    <row r="122" ht="15.75" customHeight="1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</row>
    <row r="123" ht="15.75" customHeight="1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</row>
    <row r="124" ht="15.75" customHeight="1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</row>
    <row r="125" ht="15.75" customHeight="1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</row>
    <row r="126" ht="15.75" customHeight="1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</row>
    <row r="127" ht="15.75" customHeight="1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</row>
    <row r="128" ht="15.75" customHeight="1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</row>
    <row r="129" ht="15.75" customHeight="1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</row>
    <row r="130" ht="15.75" customHeight="1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</row>
    <row r="131" ht="15.75" customHeight="1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</row>
    <row r="132" ht="15.75" customHeight="1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</row>
    <row r="133" ht="15.75" customHeight="1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</row>
    <row r="134" ht="15.75" customHeight="1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</row>
    <row r="135" ht="15.75" customHeight="1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</row>
    <row r="136" ht="15.75" customHeight="1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</row>
    <row r="137" ht="15.75" customHeight="1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</row>
    <row r="138" ht="15.75" customHeight="1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</row>
    <row r="139" ht="15.75" customHeight="1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</row>
    <row r="140" ht="15.75" customHeight="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</row>
    <row r="141" ht="15.75" customHeight="1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</row>
    <row r="142" ht="15.75" customHeight="1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</row>
    <row r="143" ht="15.75" customHeight="1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</row>
    <row r="144" ht="15.75" customHeight="1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</row>
    <row r="145" ht="15.75" customHeight="1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</row>
    <row r="146" ht="15.75" customHeight="1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</row>
    <row r="147" ht="15.75" customHeight="1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</row>
    <row r="148" ht="15.75" customHeight="1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</row>
    <row r="149" ht="15.75" customHeight="1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</row>
    <row r="150" ht="15.75" customHeigh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</row>
    <row r="151" ht="15.75" customHeight="1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</row>
    <row r="152" ht="15.75" customHeight="1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</row>
    <row r="153" ht="15.75" customHeight="1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</row>
    <row r="154" ht="15.75" customHeight="1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</row>
    <row r="155" ht="15.75" customHeight="1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</row>
    <row r="156" ht="15.75" customHeight="1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</row>
    <row r="157" ht="15.75" customHeight="1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</row>
    <row r="158" ht="15.75" customHeight="1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</row>
    <row r="159" ht="15.75" customHeight="1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</row>
    <row r="160" ht="15.75" customHeight="1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</row>
    <row r="161" ht="15.75" customHeight="1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</row>
    <row r="162" ht="15.75" customHeight="1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</row>
    <row r="163" ht="15.75" customHeight="1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</row>
    <row r="164" ht="15.75" customHeight="1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</row>
    <row r="165" ht="15.75" customHeight="1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</row>
    <row r="166" ht="15.75" customHeight="1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</row>
    <row r="167" ht="15.75" customHeight="1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</row>
    <row r="168" ht="15.75" customHeight="1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</row>
    <row r="169" ht="15.75" customHeight="1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</row>
    <row r="170" ht="15.75" customHeight="1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</row>
    <row r="171" ht="15.75" customHeight="1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</row>
    <row r="172" ht="15.75" customHeight="1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</row>
    <row r="173" ht="15.75" customHeight="1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</row>
    <row r="174" ht="15.75" customHeight="1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</row>
    <row r="175" ht="15.75" customHeight="1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</row>
    <row r="176" ht="15.75" customHeight="1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</row>
    <row r="177" ht="15.75" customHeight="1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</row>
    <row r="178" ht="15.75" customHeight="1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</row>
    <row r="179" ht="15.75" customHeight="1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</row>
    <row r="180" ht="15.75" customHeight="1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</row>
    <row r="181" ht="15.75" customHeight="1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</row>
    <row r="182" ht="15.75" customHeight="1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</row>
    <row r="183" ht="15.75" customHeight="1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</row>
    <row r="184" ht="15.75" customHeight="1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</row>
    <row r="185" ht="15.75" customHeight="1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</row>
    <row r="186" ht="15.75" customHeight="1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</row>
    <row r="187" ht="15.75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</row>
    <row r="188" ht="15.75" customHeight="1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</row>
    <row r="189" ht="15.75" customHeight="1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</row>
    <row r="190" ht="15.75" customHeight="1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</row>
    <row r="191" ht="15.75" customHeight="1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</row>
    <row r="192" ht="15.75" customHeight="1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</row>
    <row r="193" ht="15.75" customHeight="1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</row>
    <row r="194" ht="15.75" customHeight="1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</row>
    <row r="195" ht="15.75" customHeight="1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</row>
    <row r="196" ht="15.75" customHeight="1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</row>
    <row r="197" ht="15.75" customHeight="1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</row>
    <row r="198" ht="15.75" customHeight="1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</row>
    <row r="199" ht="15.75" customHeight="1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</row>
    <row r="200" ht="15.75" customHeight="1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</row>
    <row r="201" ht="15.75" customHeight="1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</row>
    <row r="202" ht="15.75" customHeight="1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</row>
    <row r="203" ht="15.75" customHeight="1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</row>
    <row r="204" ht="15.75" customHeight="1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</row>
    <row r="205" ht="15.75" customHeight="1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</row>
    <row r="206" ht="15.7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</row>
    <row r="207" ht="15.75" customHeight="1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</row>
    <row r="208" ht="15.75" customHeight="1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</row>
    <row r="209" ht="15.75" customHeight="1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</row>
    <row r="210" ht="15.75" customHeight="1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</row>
    <row r="211" ht="15.7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</row>
    <row r="212" ht="15.75" customHeight="1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</row>
    <row r="213" ht="15.75" customHeight="1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</row>
    <row r="214" ht="15.75" customHeight="1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</row>
    <row r="215" ht="15.75" customHeight="1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</row>
    <row r="216" ht="15.75" customHeight="1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</row>
    <row r="217" ht="15.75" customHeight="1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</row>
    <row r="218" ht="15.75" customHeight="1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</row>
    <row r="219" ht="15.75" customHeight="1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</row>
    <row r="220" ht="15.75" customHeight="1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</row>
    <row r="221" ht="15.75" customHeight="1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</row>
    <row r="222" ht="15.75" customHeight="1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</row>
    <row r="223" ht="15.75" customHeight="1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</row>
    <row r="224" ht="15.7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</row>
    <row r="225" ht="15.75" customHeight="1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</row>
    <row r="226" ht="15.75" customHeight="1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</row>
    <row r="227" ht="15.75" customHeight="1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</row>
    <row r="228" ht="15.75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</row>
    <row r="229" ht="15.7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</row>
    <row r="230" ht="15.75" customHeight="1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</row>
    <row r="231" ht="15.75" customHeight="1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</row>
    <row r="232" ht="15.75" customHeight="1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</row>
    <row r="233" ht="15.75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</row>
    <row r="234" ht="15.75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</row>
    <row r="235" ht="15.75" customHeight="1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</row>
    <row r="236" ht="15.75" customHeight="1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</row>
    <row r="237" ht="15.75" customHeight="1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</row>
    <row r="238" ht="15.75" customHeight="1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</row>
    <row r="239" ht="15.75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</row>
    <row r="240" ht="15.75" customHeight="1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</row>
    <row r="241" ht="15.75" customHeight="1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</row>
    <row r="242" ht="15.75" customHeight="1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</row>
    <row r="243" ht="15.75" customHeight="1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</row>
    <row r="244" ht="15.75" customHeight="1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</row>
    <row r="245" ht="15.75" customHeight="1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</row>
    <row r="246" ht="15.75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</row>
    <row r="247" ht="15.75" customHeight="1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</row>
    <row r="248" ht="15.75" customHeight="1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</row>
    <row r="249" ht="15.75" customHeight="1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</row>
    <row r="250" ht="15.75" customHeight="1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</row>
    <row r="251" ht="15.75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</row>
    <row r="252" ht="15.75" customHeight="1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</row>
    <row r="253" ht="15.75" customHeight="1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</row>
    <row r="254" ht="15.75" customHeight="1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</row>
    <row r="255" ht="15.75" customHeight="1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</row>
    <row r="256" ht="15.75" customHeight="1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</row>
    <row r="257" ht="15.75" customHeight="1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</row>
    <row r="258" ht="15.75" customHeight="1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</row>
    <row r="259" ht="15.75" customHeight="1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</row>
    <row r="260" ht="15.75" customHeight="1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</row>
    <row r="261" ht="15.7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</row>
    <row r="262" ht="15.75" customHeight="1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</row>
    <row r="263" ht="15.75" customHeight="1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</row>
    <row r="264" ht="15.75" customHeight="1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</row>
    <row r="265" ht="15.75" customHeight="1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</row>
    <row r="266" ht="15.75" customHeight="1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</row>
    <row r="267" ht="15.75" customHeight="1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</row>
    <row r="268" ht="15.75" customHeight="1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</row>
    <row r="269" ht="15.75" customHeight="1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</row>
    <row r="270" ht="15.75" customHeight="1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</row>
    <row r="271" ht="15.75" customHeight="1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</row>
    <row r="272" ht="15.75" customHeight="1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</row>
    <row r="273" ht="15.75" customHeight="1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</row>
    <row r="274" ht="15.75" customHeight="1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</row>
    <row r="275" ht="15.75" customHeight="1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</row>
    <row r="276" ht="15.75" customHeight="1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</row>
    <row r="277" ht="15.75" customHeight="1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</row>
    <row r="278" ht="15.75" customHeight="1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</row>
    <row r="279" ht="15.75" customHeight="1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</row>
    <row r="280" ht="15.75" customHeight="1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</row>
    <row r="281" ht="15.75" customHeight="1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</row>
    <row r="282" ht="15.7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</row>
    <row r="283" ht="15.75" customHeight="1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</row>
    <row r="284" ht="15.75" customHeight="1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</row>
    <row r="285" ht="15.75" customHeight="1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</row>
    <row r="286" ht="15.75" customHeight="1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</row>
    <row r="287" ht="15.7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</row>
    <row r="288" ht="15.75" customHeight="1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</row>
    <row r="289" ht="15.75" customHeight="1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</row>
    <row r="290" ht="15.75" customHeight="1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</row>
    <row r="291" ht="15.75" customHeight="1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</row>
    <row r="292" ht="15.75" customHeight="1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</row>
    <row r="293" ht="15.75" customHeight="1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</row>
    <row r="294" ht="15.75" customHeight="1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</row>
    <row r="295" ht="15.75" customHeight="1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</row>
    <row r="296" ht="15.75" customHeight="1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</row>
    <row r="297" ht="15.75" customHeight="1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</row>
    <row r="298" ht="15.75" customHeight="1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</row>
    <row r="299" ht="15.75" customHeight="1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</row>
    <row r="300" ht="15.75" customHeight="1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</row>
    <row r="301" ht="15.75" customHeight="1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</row>
    <row r="302" ht="15.75" customHeight="1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</row>
    <row r="303" ht="15.75" customHeight="1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</row>
    <row r="304" ht="15.75" customHeight="1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</row>
    <row r="305" ht="15.75" customHeight="1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</row>
    <row r="306" ht="15.75" customHeight="1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</row>
    <row r="307" ht="15.75" customHeight="1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</row>
    <row r="308" ht="15.75" customHeight="1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</row>
    <row r="309" ht="15.75" customHeight="1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</row>
    <row r="310" ht="15.75" customHeight="1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</row>
    <row r="311" ht="15.75" customHeight="1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</row>
    <row r="312" ht="15.75" customHeight="1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</row>
    <row r="313" ht="15.75" customHeight="1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</row>
    <row r="314" ht="15.75" customHeight="1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</row>
    <row r="315" ht="15.75" customHeight="1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</row>
    <row r="316" ht="15.75" customHeight="1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</row>
    <row r="317" ht="15.75" customHeight="1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</row>
    <row r="318" ht="15.75" customHeight="1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</row>
    <row r="319" ht="15.75" customHeight="1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</row>
    <row r="320" ht="15.75" customHeight="1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</row>
    <row r="321" ht="15.75" customHeight="1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</row>
    <row r="322" ht="15.75" customHeight="1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</row>
    <row r="323" ht="15.75" customHeight="1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</row>
    <row r="324" ht="15.7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</row>
    <row r="325" ht="15.7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</row>
    <row r="326" ht="15.7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</row>
    <row r="327" ht="15.7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</row>
    <row r="328" ht="15.7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</row>
    <row r="329" ht="15.7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</row>
    <row r="330" ht="15.7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</row>
    <row r="331" ht="15.7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</row>
    <row r="332" ht="15.7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</row>
    <row r="333" ht="15.7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</row>
    <row r="334" ht="15.7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</row>
    <row r="335" ht="15.7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</row>
    <row r="336" ht="15.7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</row>
    <row r="337" ht="15.7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</row>
    <row r="338" ht="15.7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</row>
    <row r="339" ht="15.75" customHeight="1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</row>
    <row r="340" ht="15.75" customHeight="1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</row>
    <row r="341" ht="15.75" customHeight="1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</row>
    <row r="342" ht="15.75" customHeight="1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</row>
    <row r="343" ht="15.7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</row>
    <row r="344" ht="15.75" customHeight="1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</row>
    <row r="345" ht="15.75" customHeight="1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</row>
    <row r="346" ht="15.75" customHeight="1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</row>
    <row r="347" ht="15.75" customHeight="1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</row>
    <row r="348" ht="15.75" customHeight="1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</row>
    <row r="349" ht="15.75" customHeight="1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</row>
    <row r="350" ht="15.75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</row>
    <row r="351" ht="15.75" customHeight="1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</row>
    <row r="352" ht="15.75" customHeight="1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</row>
    <row r="353" ht="15.75" customHeight="1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</row>
    <row r="354" ht="15.75" customHeight="1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</row>
    <row r="355" ht="15.75" customHeight="1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</row>
    <row r="356" ht="15.75" customHeight="1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</row>
    <row r="357" ht="15.75" customHeight="1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</row>
    <row r="358" ht="15.75" customHeight="1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</row>
    <row r="359" ht="15.75" customHeight="1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</row>
    <row r="360" ht="15.75" customHeight="1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</row>
    <row r="361" ht="15.75" customHeight="1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</row>
    <row r="362" ht="15.75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</row>
    <row r="363" ht="15.75" customHeight="1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</row>
    <row r="364" ht="15.75" customHeight="1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</row>
    <row r="365" ht="15.75" customHeight="1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</row>
    <row r="366" ht="15.75" customHeight="1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</row>
    <row r="367" ht="15.75" customHeight="1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</row>
    <row r="368" ht="15.75" customHeight="1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</row>
    <row r="369" ht="15.75" customHeight="1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</row>
    <row r="370" ht="15.75" customHeight="1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</row>
    <row r="371" ht="15.75" customHeight="1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</row>
    <row r="372" ht="15.75" customHeight="1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</row>
    <row r="373" ht="15.75" customHeight="1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</row>
    <row r="374" ht="15.75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</row>
    <row r="375" ht="15.75" customHeight="1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</row>
    <row r="376" ht="15.75" customHeight="1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</row>
    <row r="377" ht="15.75" customHeight="1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</row>
    <row r="378" ht="15.75" customHeight="1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</row>
    <row r="379" ht="15.75" customHeight="1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</row>
    <row r="380" ht="15.75" customHeight="1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</row>
    <row r="381" ht="15.75" customHeight="1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</row>
    <row r="382" ht="15.75" customHeight="1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</row>
    <row r="383" ht="15.75" customHeight="1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</row>
    <row r="384" ht="15.75" customHeight="1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</row>
    <row r="385" ht="15.75" customHeight="1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</row>
    <row r="386" ht="15.75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</row>
    <row r="387" ht="15.75" customHeight="1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</row>
    <row r="388" ht="15.75" customHeight="1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</row>
    <row r="389" ht="15.75" customHeight="1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</row>
    <row r="390" ht="15.75" customHeight="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</row>
    <row r="391" ht="15.75" customHeight="1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</row>
    <row r="392" ht="15.75" customHeight="1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</row>
    <row r="393" ht="15.75" customHeight="1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</row>
    <row r="394" ht="15.75" customHeight="1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</row>
    <row r="395" ht="15.75" customHeight="1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</row>
    <row r="396" ht="15.75" customHeight="1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</row>
    <row r="397" ht="15.75" customHeight="1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</row>
    <row r="398" ht="15.75" customHeight="1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</row>
    <row r="399" ht="15.75" customHeight="1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</row>
    <row r="400" ht="15.75" customHeight="1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</row>
    <row r="401" ht="15.75" customHeight="1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</row>
    <row r="402" ht="15.75" customHeight="1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</row>
    <row r="403" ht="15.75" customHeight="1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</row>
    <row r="404" ht="15.75" customHeight="1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</row>
    <row r="405" ht="15.75" customHeight="1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</row>
    <row r="406" ht="15.75" customHeight="1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</row>
    <row r="407" ht="15.75" customHeight="1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</row>
    <row r="408" ht="15.75" customHeight="1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</row>
    <row r="409" ht="15.75" customHeight="1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</row>
    <row r="410" ht="15.75" customHeight="1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</row>
    <row r="411" ht="15.75" customHeight="1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</row>
    <row r="412" ht="15.75" customHeight="1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</row>
    <row r="413" ht="15.75" customHeight="1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</row>
    <row r="414" ht="15.75" customHeight="1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</row>
    <row r="415" ht="15.75" customHeight="1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</row>
    <row r="416" ht="15.75" customHeight="1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</row>
    <row r="417" ht="15.75" customHeight="1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</row>
    <row r="418" ht="15.75" customHeight="1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</row>
    <row r="419" ht="15.75" customHeight="1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</row>
    <row r="420" ht="15.75" customHeight="1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</row>
    <row r="421" ht="15.75" customHeight="1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</row>
    <row r="422" ht="15.75" customHeight="1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</row>
    <row r="423" ht="15.75" customHeight="1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</row>
    <row r="424" ht="15.75" customHeight="1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</row>
    <row r="425" ht="15.75" customHeight="1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</row>
    <row r="426" ht="15.75" customHeight="1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</row>
    <row r="427" ht="15.75" customHeight="1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</row>
    <row r="428" ht="15.75" customHeight="1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</row>
    <row r="429" ht="15.75" customHeight="1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</row>
    <row r="430" ht="15.75" customHeight="1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</row>
    <row r="431" ht="15.75" customHeight="1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</row>
    <row r="432" ht="15.75" customHeight="1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</row>
    <row r="433" ht="15.75" customHeight="1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</row>
    <row r="434" ht="15.75" customHeight="1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</row>
    <row r="435" ht="15.75" customHeight="1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</row>
    <row r="436" ht="15.75" customHeight="1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</row>
    <row r="437" ht="15.75" customHeight="1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</row>
    <row r="438" ht="15.75" customHeight="1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</row>
    <row r="439" ht="15.75" customHeight="1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</row>
    <row r="440" ht="15.75" customHeight="1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</row>
    <row r="441" ht="15.75" customHeight="1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</row>
    <row r="442" ht="15.75" customHeight="1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</row>
    <row r="443" ht="15.75" customHeight="1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</row>
    <row r="444" ht="15.75" customHeight="1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</row>
    <row r="445" ht="15.75" customHeight="1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</row>
    <row r="446" ht="15.75" customHeight="1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</row>
    <row r="447" ht="15.75" customHeight="1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</row>
    <row r="448" ht="15.75" customHeight="1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</row>
    <row r="449" ht="15.75" customHeight="1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</row>
    <row r="450" ht="15.75" customHeight="1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</row>
    <row r="451" ht="15.75" customHeight="1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</row>
    <row r="452" ht="15.75" customHeight="1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</row>
    <row r="453" ht="15.75" customHeight="1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</row>
    <row r="454" ht="15.75" customHeight="1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</row>
    <row r="455" ht="15.75" customHeight="1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</row>
    <row r="456" ht="15.75" customHeight="1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</row>
    <row r="457" ht="15.75" customHeight="1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</row>
    <row r="458" ht="15.75" customHeight="1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</row>
    <row r="459" ht="15.75" customHeight="1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</row>
    <row r="460" ht="15.75" customHeight="1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</row>
    <row r="461" ht="15.75" customHeight="1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</row>
    <row r="462" ht="15.75" customHeight="1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</row>
    <row r="463" ht="15.75" customHeight="1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</row>
    <row r="464" ht="15.75" customHeight="1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</row>
    <row r="465" ht="15.75" customHeight="1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</row>
    <row r="466" ht="15.75" customHeight="1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</row>
    <row r="467" ht="15.75" customHeight="1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</row>
    <row r="468" ht="15.75" customHeight="1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</row>
    <row r="469" ht="15.75" customHeight="1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</row>
    <row r="470" ht="15.75" customHeight="1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</row>
    <row r="471" ht="15.75" customHeight="1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</row>
    <row r="472" ht="15.75" customHeight="1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</row>
    <row r="473" ht="15.75" customHeight="1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</row>
    <row r="474" ht="15.75" customHeight="1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</row>
    <row r="475" ht="15.75" customHeight="1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</row>
    <row r="476" ht="15.75" customHeight="1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</row>
    <row r="477" ht="15.75" customHeight="1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</row>
    <row r="478" ht="15.75" customHeight="1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</row>
    <row r="479" ht="15.75" customHeight="1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</row>
    <row r="480" ht="15.75" customHeight="1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</row>
    <row r="481" ht="15.75" customHeight="1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</row>
    <row r="482" ht="15.75" customHeight="1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</row>
    <row r="483" ht="15.75" customHeight="1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</row>
    <row r="484" ht="15.75" customHeight="1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</row>
    <row r="485" ht="15.75" customHeight="1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</row>
    <row r="486" ht="15.75" customHeight="1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</row>
    <row r="487" ht="15.75" customHeight="1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</row>
    <row r="488" ht="15.75" customHeight="1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</row>
    <row r="489" ht="15.75" customHeight="1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</row>
    <row r="490" ht="15.75" customHeight="1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</row>
    <row r="491" ht="15.75" customHeight="1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</row>
    <row r="492" ht="15.75" customHeight="1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</row>
    <row r="493" ht="15.75" customHeight="1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</row>
    <row r="494" ht="15.75" customHeight="1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</row>
    <row r="495" ht="15.75" customHeight="1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</row>
    <row r="496" ht="15.75" customHeight="1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</row>
    <row r="497" ht="15.75" customHeight="1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</row>
    <row r="498" ht="15.75" customHeight="1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</row>
    <row r="499" ht="15.75" customHeight="1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</row>
    <row r="500" ht="15.75" customHeight="1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</row>
    <row r="501" ht="15.75" customHeight="1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</row>
    <row r="502" ht="15.75" customHeight="1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</row>
    <row r="503" ht="15.75" customHeight="1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</row>
    <row r="504" ht="15.75" customHeight="1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</row>
    <row r="505" ht="15.75" customHeight="1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</row>
    <row r="506" ht="15.75" customHeight="1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</row>
    <row r="507" ht="15.75" customHeight="1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</row>
    <row r="508" ht="15.75" customHeight="1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</row>
    <row r="509" ht="15.75" customHeight="1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</row>
    <row r="510" ht="15.75" customHeight="1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</row>
    <row r="511" ht="15.75" customHeight="1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</row>
    <row r="512" ht="15.75" customHeight="1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</row>
    <row r="513" ht="15.75" customHeight="1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</row>
    <row r="514" ht="15.75" customHeight="1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</row>
    <row r="515" ht="15.75" customHeight="1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</row>
    <row r="516" ht="15.75" customHeight="1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</row>
    <row r="517" ht="15.75" customHeight="1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</row>
    <row r="518" ht="15.75" customHeight="1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</row>
    <row r="519" ht="15.75" customHeight="1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</row>
    <row r="520" ht="15.75" customHeight="1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</row>
    <row r="521" ht="15.75" customHeight="1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</row>
    <row r="522" ht="15.75" customHeight="1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</row>
    <row r="523" ht="15.75" customHeight="1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</row>
    <row r="524" ht="15.75" customHeight="1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</row>
    <row r="525" ht="15.75" customHeight="1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</row>
    <row r="526" ht="15.75" customHeight="1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</row>
    <row r="527" ht="15.75" customHeight="1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</row>
    <row r="528" ht="15.75" customHeight="1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</row>
    <row r="529" ht="15.75" customHeight="1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</row>
    <row r="530" ht="15.75" customHeight="1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</row>
    <row r="531" ht="15.75" customHeight="1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</row>
    <row r="532" ht="15.75" customHeight="1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</row>
    <row r="533" ht="15.75" customHeight="1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</row>
    <row r="534" ht="15.75" customHeight="1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</row>
    <row r="535" ht="15.75" customHeight="1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</row>
    <row r="536" ht="15.75" customHeight="1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</row>
    <row r="537" ht="15.75" customHeight="1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</row>
    <row r="538" ht="15.75" customHeight="1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</row>
    <row r="539" ht="15.75" customHeight="1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</row>
    <row r="540" ht="15.75" customHeight="1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</row>
    <row r="541" ht="15.75" customHeight="1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</row>
    <row r="542" ht="15.75" customHeight="1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</row>
    <row r="543" ht="15.75" customHeight="1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</row>
    <row r="544" ht="15.75" customHeight="1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</row>
    <row r="545" ht="15.75" customHeight="1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</row>
    <row r="546" ht="15.75" customHeight="1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</row>
    <row r="547" ht="15.75" customHeight="1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</row>
    <row r="548" ht="15.75" customHeight="1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</row>
    <row r="549" ht="15.75" customHeight="1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</row>
    <row r="550" ht="15.75" customHeight="1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</row>
    <row r="551" ht="15.75" customHeight="1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</row>
    <row r="552" ht="15.75" customHeight="1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</row>
    <row r="553" ht="15.75" customHeight="1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</row>
    <row r="554" ht="15.75" customHeight="1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</row>
    <row r="555" ht="15.75" customHeight="1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</row>
    <row r="556" ht="15.75" customHeight="1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</row>
    <row r="557" ht="15.75" customHeight="1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</row>
    <row r="558" ht="15.75" customHeight="1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</row>
    <row r="559" ht="15.75" customHeight="1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</row>
    <row r="560" ht="15.75" customHeight="1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</row>
    <row r="561" ht="15.75" customHeight="1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</row>
    <row r="562" ht="15.75" customHeight="1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</row>
    <row r="563" ht="15.75" customHeight="1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</row>
    <row r="564" ht="15.75" customHeight="1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</row>
    <row r="565" ht="15.75" customHeight="1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</row>
    <row r="566" ht="15.75" customHeight="1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</row>
    <row r="567" ht="15.75" customHeight="1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</row>
    <row r="568" ht="15.75" customHeight="1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</row>
    <row r="569" ht="15.75" customHeight="1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</row>
    <row r="570" ht="15.75" customHeight="1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</row>
    <row r="571" ht="15.75" customHeight="1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</row>
    <row r="572" ht="15.75" customHeight="1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</row>
    <row r="573" ht="15.75" customHeight="1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</row>
    <row r="574" ht="15.75" customHeight="1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</row>
    <row r="575" ht="15.75" customHeight="1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</row>
    <row r="576" ht="15.75" customHeight="1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</row>
    <row r="577" ht="15.75" customHeight="1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</row>
    <row r="578" ht="15.75" customHeight="1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</row>
    <row r="579" ht="15.75" customHeight="1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</row>
    <row r="580" ht="15.75" customHeight="1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</row>
    <row r="581" ht="15.75" customHeight="1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</row>
    <row r="582" ht="15.75" customHeight="1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</row>
    <row r="583" ht="15.75" customHeight="1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</row>
    <row r="584" ht="15.75" customHeight="1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</row>
    <row r="585" ht="15.75" customHeight="1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</row>
    <row r="586" ht="15.75" customHeight="1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</row>
    <row r="587" ht="15.75" customHeight="1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</row>
    <row r="588" ht="15.75" customHeight="1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</row>
    <row r="589" ht="15.75" customHeight="1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</row>
    <row r="590" ht="15.75" customHeight="1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</row>
    <row r="591" ht="15.75" customHeight="1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</row>
    <row r="592" ht="15.75" customHeight="1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</row>
    <row r="593" ht="15.75" customHeight="1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</row>
    <row r="594" ht="15.75" customHeight="1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</row>
    <row r="595" ht="15.75" customHeight="1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</row>
    <row r="596" ht="15.75" customHeight="1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</row>
    <row r="597" ht="15.75" customHeight="1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</row>
    <row r="598" ht="15.75" customHeight="1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</row>
    <row r="599" ht="15.75" customHeight="1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</row>
    <row r="600" ht="15.75" customHeight="1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</row>
    <row r="601" ht="15.75" customHeight="1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</row>
    <row r="602" ht="15.75" customHeight="1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</row>
    <row r="603" ht="15.75" customHeight="1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</row>
    <row r="604" ht="15.75" customHeight="1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</row>
    <row r="605" ht="15.75" customHeight="1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</row>
    <row r="606" ht="15.75" customHeight="1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</row>
    <row r="607" ht="15.75" customHeight="1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</row>
    <row r="608" ht="15.75" customHeight="1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</row>
    <row r="609" ht="15.75" customHeight="1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</row>
    <row r="610" ht="15.75" customHeight="1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</row>
    <row r="611" ht="15.75" customHeight="1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</row>
    <row r="612" ht="15.75" customHeight="1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</row>
    <row r="613" ht="15.75" customHeight="1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</row>
    <row r="614" ht="15.75" customHeight="1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</row>
    <row r="615" ht="15.75" customHeight="1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</row>
    <row r="616" ht="15.75" customHeight="1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</row>
    <row r="617" ht="15.75" customHeight="1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</row>
    <row r="618" ht="15.75" customHeight="1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</row>
    <row r="619" ht="15.75" customHeight="1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</row>
    <row r="620" ht="15.75" customHeight="1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</row>
    <row r="621" ht="15.75" customHeight="1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</row>
    <row r="622" ht="15.75" customHeight="1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</row>
    <row r="623" ht="15.75" customHeight="1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</row>
    <row r="624" ht="15.75" customHeight="1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</row>
    <row r="625" ht="15.75" customHeight="1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</row>
    <row r="626" ht="15.75" customHeight="1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  <c r="AJ626" s="60"/>
    </row>
    <row r="627" ht="15.75" customHeight="1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</row>
    <row r="628" ht="15.75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</row>
    <row r="629" ht="15.75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</row>
    <row r="630" ht="15.75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</row>
    <row r="631" ht="15.75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</row>
    <row r="632" ht="15.75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</row>
    <row r="633" ht="15.75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</row>
    <row r="634" ht="15.75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</row>
    <row r="635" ht="15.75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</row>
    <row r="636" ht="15.75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</row>
    <row r="637" ht="15.75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</row>
    <row r="638" ht="15.7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</row>
    <row r="639" ht="15.75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</row>
    <row r="640" ht="15.75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</row>
    <row r="641" ht="15.75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</row>
    <row r="642" ht="15.75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</row>
    <row r="643" ht="15.75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</row>
    <row r="644" ht="15.75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</row>
    <row r="645" ht="15.75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</row>
    <row r="646" ht="15.75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</row>
    <row r="647" ht="15.75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</row>
    <row r="648" ht="15.75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</row>
    <row r="649" ht="15.75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</row>
    <row r="650" ht="15.75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</row>
    <row r="651" ht="15.75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</row>
    <row r="652" ht="15.75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</row>
    <row r="653" ht="15.75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</row>
    <row r="654" ht="15.75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</row>
    <row r="655" ht="15.75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</row>
    <row r="656" ht="15.75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</row>
    <row r="657" ht="15.75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</row>
    <row r="658" ht="15.75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</row>
    <row r="659" ht="15.75" customHeight="1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</row>
    <row r="660" ht="15.75" customHeight="1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</row>
    <row r="661" ht="15.75" customHeight="1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</row>
    <row r="662" ht="15.75" customHeight="1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</row>
    <row r="663" ht="15.75" customHeight="1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</row>
    <row r="664" ht="15.75" customHeight="1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</row>
    <row r="665" ht="15.75" customHeight="1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</row>
    <row r="666" ht="15.75" customHeight="1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</row>
    <row r="667" ht="15.75" customHeight="1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</row>
    <row r="668" ht="15.75" customHeight="1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</row>
    <row r="669" ht="15.75" customHeight="1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</row>
    <row r="670" ht="15.75" customHeight="1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</row>
    <row r="671" ht="15.75" customHeight="1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</row>
    <row r="672" ht="15.75" customHeight="1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</row>
    <row r="673" ht="15.75" customHeight="1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</row>
    <row r="674" ht="15.75" customHeight="1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</row>
    <row r="675" ht="15.75" customHeight="1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</row>
    <row r="676" ht="15.75" customHeight="1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</row>
    <row r="677" ht="15.75" customHeight="1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</row>
    <row r="678" ht="15.75" customHeight="1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</row>
    <row r="679" ht="15.75" customHeight="1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</row>
    <row r="680" ht="15.75" customHeight="1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</row>
    <row r="681" ht="15.75" customHeight="1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</row>
    <row r="682" ht="15.75" customHeight="1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</row>
    <row r="683" ht="15.75" customHeight="1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</row>
    <row r="684" ht="15.75" customHeight="1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</row>
    <row r="685" ht="15.75" customHeight="1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</row>
    <row r="686" ht="15.75" customHeight="1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</row>
    <row r="687" ht="15.75" customHeight="1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</row>
    <row r="688" ht="15.75" customHeight="1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</row>
    <row r="689" ht="15.75" customHeight="1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</row>
    <row r="690" ht="15.75" customHeight="1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</row>
    <row r="691" ht="15.75" customHeight="1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</row>
    <row r="692" ht="15.75" customHeight="1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</row>
    <row r="693" ht="15.75" customHeight="1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</row>
    <row r="694" ht="15.75" customHeight="1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</row>
    <row r="695" ht="15.75" customHeight="1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</row>
    <row r="696" ht="15.75" customHeight="1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</row>
    <row r="697" ht="15.75" customHeight="1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</row>
    <row r="698" ht="15.75" customHeight="1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  <c r="AJ698" s="60"/>
    </row>
    <row r="699" ht="15.75" customHeight="1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  <c r="AJ699" s="60"/>
    </row>
    <row r="700" ht="15.75" customHeight="1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  <c r="AJ700" s="60"/>
    </row>
    <row r="701" ht="15.75" customHeight="1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  <c r="AJ701" s="60"/>
    </row>
    <row r="702" ht="15.75" customHeight="1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  <c r="AJ702" s="60"/>
    </row>
    <row r="703" ht="15.75" customHeight="1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  <c r="AJ703" s="60"/>
    </row>
    <row r="704" ht="15.75" customHeight="1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  <c r="AJ704" s="60"/>
    </row>
    <row r="705" ht="15.75" customHeight="1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  <c r="AJ705" s="60"/>
    </row>
    <row r="706" ht="15.75" customHeight="1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  <c r="AJ706" s="60"/>
    </row>
    <row r="707" ht="15.75" customHeight="1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  <c r="AJ707" s="60"/>
    </row>
    <row r="708" ht="15.75" customHeight="1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</row>
    <row r="709" ht="15.75" customHeight="1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  <c r="AJ709" s="60"/>
    </row>
    <row r="710" ht="15.75" customHeight="1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  <c r="AI710" s="60"/>
      <c r="AJ710" s="60"/>
    </row>
    <row r="711" ht="15.75" customHeight="1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</row>
    <row r="712" ht="15.75" customHeight="1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</row>
    <row r="713" ht="15.75" customHeight="1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  <c r="AJ713" s="60"/>
    </row>
    <row r="714" ht="15.75" customHeight="1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  <c r="AJ714" s="60"/>
    </row>
    <row r="715" ht="15.75" customHeight="1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</row>
    <row r="716" ht="15.75" customHeight="1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  <c r="AJ716" s="60"/>
    </row>
    <row r="717" ht="15.75" customHeight="1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  <c r="AJ717" s="60"/>
    </row>
    <row r="718" ht="15.75" customHeight="1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  <c r="AJ718" s="60"/>
    </row>
    <row r="719" ht="15.75" customHeight="1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  <c r="AJ719" s="60"/>
    </row>
    <row r="720" ht="15.75" customHeight="1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  <c r="AJ720" s="60"/>
    </row>
    <row r="721" ht="15.75" customHeight="1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  <c r="AJ721" s="60"/>
    </row>
    <row r="722" ht="15.75" customHeight="1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  <c r="AJ722" s="60"/>
    </row>
    <row r="723" ht="15.75" customHeight="1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  <c r="AI723" s="60"/>
      <c r="AJ723" s="60"/>
    </row>
    <row r="724" ht="15.75" customHeight="1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  <c r="AJ724" s="60"/>
    </row>
    <row r="725" ht="15.75" customHeight="1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</row>
    <row r="726" ht="15.75" customHeight="1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  <c r="AJ726" s="60"/>
    </row>
    <row r="727" ht="15.75" customHeight="1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</row>
    <row r="728" ht="15.75" customHeight="1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  <c r="AJ728" s="60"/>
    </row>
    <row r="729" ht="15.75" customHeight="1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  <c r="AJ729" s="60"/>
    </row>
    <row r="730" ht="15.75" customHeight="1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  <c r="AJ730" s="60"/>
    </row>
    <row r="731" ht="15.75" customHeight="1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</row>
    <row r="732" ht="15.75" customHeight="1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  <c r="AJ732" s="60"/>
    </row>
    <row r="733" ht="15.75" customHeight="1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  <c r="AJ733" s="60"/>
    </row>
    <row r="734" ht="15.75" customHeight="1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</row>
    <row r="735" ht="15.75" customHeight="1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  <c r="AJ735" s="60"/>
    </row>
    <row r="736" ht="15.75" customHeight="1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</row>
    <row r="737" ht="15.75" customHeight="1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</row>
    <row r="738" ht="15.75" customHeight="1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</row>
    <row r="739" ht="15.75" customHeight="1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</row>
    <row r="740" ht="15.75" customHeight="1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</row>
    <row r="741" ht="15.75" customHeight="1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</row>
    <row r="742" ht="15.75" customHeight="1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</row>
    <row r="743" ht="15.75" customHeight="1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</row>
    <row r="744" ht="15.75" customHeight="1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</row>
    <row r="745" ht="15.75" customHeight="1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</row>
    <row r="746" ht="15.75" customHeight="1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</row>
    <row r="747" ht="15.75" customHeight="1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</row>
    <row r="748" ht="15.75" customHeight="1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</row>
    <row r="749" ht="15.75" customHeight="1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</row>
    <row r="750" ht="15.75" customHeight="1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</row>
    <row r="751" ht="15.75" customHeight="1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</row>
    <row r="752" ht="15.75" customHeight="1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</row>
    <row r="753" ht="15.75" customHeight="1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</row>
    <row r="754" ht="15.75" customHeight="1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</row>
    <row r="755" ht="15.75" customHeight="1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</row>
    <row r="756" ht="15.75" customHeight="1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</row>
    <row r="757" ht="15.75" customHeight="1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</row>
    <row r="758" ht="15.75" customHeight="1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</row>
    <row r="759" ht="15.75" customHeight="1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</row>
    <row r="760" ht="15.75" customHeight="1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</row>
    <row r="761" ht="15.75" customHeight="1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</row>
    <row r="762" ht="15.75" customHeight="1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</row>
    <row r="763" ht="15.75" customHeight="1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</row>
    <row r="764" ht="15.75" customHeight="1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</row>
    <row r="765" ht="15.75" customHeight="1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</row>
    <row r="766" ht="15.75" customHeight="1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</row>
    <row r="767" ht="15.75" customHeight="1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</row>
    <row r="768" ht="15.75" customHeight="1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</row>
    <row r="769" ht="15.75" customHeight="1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</row>
    <row r="770" ht="15.75" customHeight="1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</row>
    <row r="771" ht="15.75" customHeight="1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</row>
    <row r="772" ht="15.75" customHeight="1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</row>
    <row r="773" ht="15.75" customHeight="1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</row>
    <row r="774" ht="15.75" customHeight="1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</row>
    <row r="775" ht="15.75" customHeight="1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</row>
    <row r="776" ht="15.75" customHeight="1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</row>
    <row r="777" ht="15.75" customHeight="1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</row>
    <row r="778" ht="15.75" customHeight="1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  <c r="AI778" s="60"/>
      <c r="AJ778" s="60"/>
    </row>
    <row r="779" ht="15.75" customHeight="1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</row>
    <row r="780" ht="15.75" customHeight="1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</row>
    <row r="781" ht="15.75" customHeight="1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</row>
    <row r="782" ht="15.75" customHeight="1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</row>
    <row r="783" ht="15.75" customHeight="1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</row>
    <row r="784" ht="15.75" customHeight="1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</row>
    <row r="785" ht="15.75" customHeight="1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</row>
    <row r="786" ht="15.75" customHeight="1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</row>
    <row r="787" ht="15.75" customHeight="1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  <c r="AJ787" s="60"/>
    </row>
    <row r="788" ht="15.75" customHeight="1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</row>
    <row r="789" ht="15.75" customHeight="1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</row>
    <row r="790" ht="15.75" customHeight="1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</row>
    <row r="791" ht="15.75" customHeight="1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</row>
    <row r="792" ht="15.75" customHeight="1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</row>
    <row r="793" ht="15.75" customHeight="1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</row>
    <row r="794" ht="15.75" customHeight="1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</row>
    <row r="795" ht="15.75" customHeight="1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  <c r="AJ795" s="60"/>
    </row>
    <row r="796" ht="15.75" customHeight="1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</row>
    <row r="797" ht="15.75" customHeight="1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</row>
    <row r="798" ht="15.75" customHeight="1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</row>
    <row r="799" ht="15.75" customHeight="1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</row>
    <row r="800" ht="15.75" customHeight="1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  <c r="AJ800" s="60"/>
    </row>
    <row r="801" ht="15.75" customHeight="1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</row>
    <row r="802" ht="15.75" customHeight="1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</row>
    <row r="803" ht="15.75" customHeight="1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</row>
    <row r="804" ht="15.75" customHeight="1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</row>
    <row r="805" ht="15.75" customHeight="1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  <c r="AJ805" s="60"/>
    </row>
    <row r="806" ht="15.75" customHeight="1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</row>
    <row r="807" ht="15.75" customHeight="1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  <c r="AJ807" s="60"/>
    </row>
    <row r="808" ht="15.75" customHeight="1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</row>
    <row r="809" ht="15.75" customHeight="1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</row>
    <row r="810" ht="15.75" customHeight="1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</row>
    <row r="811" ht="15.75" customHeight="1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</row>
    <row r="812" ht="15.75" customHeight="1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</row>
    <row r="813" ht="15.75" customHeight="1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</row>
    <row r="814" ht="15.75" customHeight="1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</row>
    <row r="815" ht="15.75" customHeight="1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</row>
    <row r="816" ht="15.75" customHeight="1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</row>
    <row r="817" ht="15.75" customHeight="1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  <c r="AJ817" s="60"/>
    </row>
    <row r="818" ht="15.75" customHeight="1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</row>
    <row r="819" ht="15.75" customHeight="1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</row>
    <row r="820" ht="15.75" customHeight="1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</row>
    <row r="821" ht="15.75" customHeight="1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</row>
    <row r="822" ht="15.75" customHeight="1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</row>
    <row r="823" ht="15.75" customHeight="1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</row>
    <row r="824" ht="15.75" customHeight="1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</row>
    <row r="825" ht="15.75" customHeight="1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</row>
    <row r="826" ht="15.75" customHeight="1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</row>
    <row r="827" ht="15.75" customHeight="1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  <c r="AJ827" s="60"/>
    </row>
    <row r="828" ht="15.75" customHeight="1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  <c r="AJ828" s="60"/>
    </row>
    <row r="829" ht="15.75" customHeight="1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  <c r="AJ829" s="60"/>
    </row>
    <row r="830" ht="15.75" customHeight="1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  <c r="AJ830" s="60"/>
    </row>
    <row r="831" ht="15.75" customHeight="1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  <c r="AJ831" s="60"/>
    </row>
    <row r="832" ht="15.75" customHeight="1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</row>
    <row r="833" ht="15.75" customHeight="1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</row>
    <row r="834" ht="15.75" customHeight="1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</row>
    <row r="835" ht="15.75" customHeight="1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</row>
    <row r="836" ht="15.75" customHeight="1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</row>
    <row r="837" ht="15.75" customHeight="1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</row>
    <row r="838" ht="15.75" customHeight="1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</row>
    <row r="839" ht="15.75" customHeight="1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  <c r="AJ839" s="60"/>
    </row>
    <row r="840" ht="15.75" customHeight="1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</row>
    <row r="841" ht="15.75" customHeight="1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  <c r="AI841" s="60"/>
      <c r="AJ841" s="60"/>
    </row>
    <row r="842" ht="15.75" customHeight="1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  <c r="AI842" s="60"/>
      <c r="AJ842" s="60"/>
    </row>
    <row r="843" ht="15.75" customHeight="1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  <c r="AI843" s="60"/>
      <c r="AJ843" s="60"/>
    </row>
    <row r="844" ht="15.75" customHeight="1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  <c r="AJ844" s="60"/>
    </row>
    <row r="845" ht="15.75" customHeight="1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  <c r="AJ845" s="60"/>
    </row>
    <row r="846" ht="15.75" customHeight="1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  <c r="AJ846" s="60"/>
    </row>
    <row r="847" ht="15.75" customHeight="1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  <c r="AI847" s="60"/>
      <c r="AJ847" s="60"/>
    </row>
    <row r="848" ht="15.75" customHeight="1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  <c r="AJ848" s="60"/>
    </row>
    <row r="849" ht="15.75" customHeight="1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  <c r="AI849" s="60"/>
      <c r="AJ849" s="60"/>
    </row>
    <row r="850" ht="15.75" customHeight="1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  <c r="AJ850" s="60"/>
    </row>
    <row r="851" ht="15.75" customHeight="1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  <c r="AJ851" s="60"/>
    </row>
    <row r="852" ht="15.75" customHeight="1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  <c r="AJ852" s="60"/>
    </row>
    <row r="853" ht="15.75" customHeight="1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  <c r="AJ853" s="60"/>
    </row>
    <row r="854" ht="15.75" customHeight="1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  <c r="AJ854" s="60"/>
    </row>
    <row r="855" ht="15.75" customHeight="1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  <c r="AJ855" s="60"/>
    </row>
    <row r="856" ht="15.75" customHeight="1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  <c r="AJ856" s="60"/>
    </row>
    <row r="857" ht="15.75" customHeight="1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  <c r="AI857" s="60"/>
      <c r="AJ857" s="60"/>
    </row>
    <row r="858" ht="15.75" customHeight="1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  <c r="AI858" s="60"/>
      <c r="AJ858" s="60"/>
    </row>
    <row r="859" ht="15.75" customHeight="1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  <c r="AI859" s="60"/>
      <c r="AJ859" s="60"/>
    </row>
    <row r="860" ht="15.75" customHeight="1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  <c r="AI860" s="60"/>
      <c r="AJ860" s="60"/>
    </row>
    <row r="861" ht="15.75" customHeight="1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  <c r="AI861" s="60"/>
      <c r="AJ861" s="60"/>
    </row>
    <row r="862" ht="15.75" customHeight="1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  <c r="AJ862" s="60"/>
    </row>
    <row r="863" ht="15.75" customHeight="1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  <c r="AJ863" s="60"/>
    </row>
    <row r="864" ht="15.7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  <c r="AJ864" s="60"/>
    </row>
    <row r="865" ht="15.75" customHeight="1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  <c r="AJ865" s="60"/>
    </row>
    <row r="866" ht="15.75" customHeight="1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  <c r="AJ866" s="60"/>
    </row>
    <row r="867" ht="15.75" customHeight="1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  <c r="AJ867" s="60"/>
    </row>
    <row r="868" ht="15.75" customHeight="1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  <c r="AJ868" s="60"/>
    </row>
    <row r="869" ht="15.75" customHeight="1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  <c r="AI869" s="60"/>
      <c r="AJ869" s="60"/>
    </row>
    <row r="870" ht="15.75" customHeight="1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  <c r="AJ870" s="60"/>
    </row>
    <row r="871" ht="15.75" customHeight="1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  <c r="AI871" s="60"/>
      <c r="AJ871" s="60"/>
    </row>
    <row r="872" ht="15.75" customHeight="1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  <c r="AI872" s="60"/>
      <c r="AJ872" s="60"/>
    </row>
    <row r="873" ht="15.75" customHeight="1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  <c r="AI873" s="60"/>
      <c r="AJ873" s="60"/>
    </row>
    <row r="874" ht="15.75" customHeight="1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  <c r="AI874" s="60"/>
      <c r="AJ874" s="60"/>
    </row>
    <row r="875" ht="15.75" customHeight="1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  <c r="AI875" s="60"/>
      <c r="AJ875" s="60"/>
    </row>
    <row r="876" ht="15.75" customHeight="1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  <c r="AJ876" s="60"/>
    </row>
    <row r="877" ht="15.75" customHeight="1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  <c r="AI877" s="60"/>
      <c r="AJ877" s="60"/>
    </row>
    <row r="878" ht="15.75" customHeight="1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  <c r="AI878" s="60"/>
      <c r="AJ878" s="60"/>
    </row>
    <row r="879" ht="15.75" customHeight="1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  <c r="AI879" s="60"/>
      <c r="AJ879" s="60"/>
    </row>
    <row r="880" ht="15.75" customHeight="1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  <c r="AI880" s="60"/>
      <c r="AJ880" s="60"/>
    </row>
    <row r="881" ht="15.75" customHeight="1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  <c r="AI881" s="60"/>
      <c r="AJ881" s="60"/>
    </row>
    <row r="882" ht="15.75" customHeight="1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  <c r="AI882" s="60"/>
      <c r="AJ882" s="60"/>
    </row>
    <row r="883" ht="15.75" customHeight="1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  <c r="AI883" s="60"/>
      <c r="AJ883" s="60"/>
    </row>
    <row r="884" ht="15.75" customHeight="1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  <c r="AI884" s="60"/>
      <c r="AJ884" s="60"/>
    </row>
    <row r="885" ht="15.75" customHeight="1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  <c r="AI885" s="60"/>
      <c r="AJ885" s="60"/>
    </row>
    <row r="886" ht="15.75" customHeight="1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  <c r="AI886" s="60"/>
      <c r="AJ886" s="60"/>
    </row>
    <row r="887" ht="15.75" customHeight="1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  <c r="AI887" s="60"/>
      <c r="AJ887" s="60"/>
    </row>
    <row r="888" ht="15.75" customHeight="1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  <c r="AI888" s="60"/>
      <c r="AJ888" s="60"/>
    </row>
    <row r="889" ht="15.75" customHeight="1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  <c r="AI889" s="60"/>
      <c r="AJ889" s="60"/>
    </row>
    <row r="890" ht="15.75" customHeight="1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  <c r="AI890" s="60"/>
      <c r="AJ890" s="60"/>
    </row>
    <row r="891" ht="15.75" customHeight="1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  <c r="AI891" s="60"/>
      <c r="AJ891" s="60"/>
    </row>
    <row r="892" ht="15.75" customHeight="1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  <c r="AI892" s="60"/>
      <c r="AJ892" s="60"/>
    </row>
    <row r="893" ht="15.75" customHeight="1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  <c r="AI893" s="60"/>
      <c r="AJ893" s="60"/>
    </row>
    <row r="894" ht="15.75" customHeight="1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  <c r="AI894" s="60"/>
      <c r="AJ894" s="60"/>
    </row>
    <row r="895" ht="15.75" customHeight="1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  <c r="AI895" s="60"/>
      <c r="AJ895" s="60"/>
    </row>
    <row r="896" ht="15.75" customHeight="1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  <c r="AI896" s="60"/>
      <c r="AJ896" s="60"/>
    </row>
    <row r="897" ht="15.75" customHeight="1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  <c r="AI897" s="60"/>
      <c r="AJ897" s="60"/>
    </row>
    <row r="898" ht="15.75" customHeight="1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  <c r="AI898" s="60"/>
      <c r="AJ898" s="60"/>
    </row>
    <row r="899" ht="15.75" customHeight="1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  <c r="AI899" s="60"/>
      <c r="AJ899" s="60"/>
    </row>
    <row r="900" ht="15.75" customHeight="1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  <c r="AI900" s="60"/>
      <c r="AJ900" s="60"/>
    </row>
    <row r="901" ht="15.75" customHeight="1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  <c r="AI901" s="60"/>
      <c r="AJ901" s="60"/>
    </row>
    <row r="902" ht="15.75" customHeight="1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  <c r="AI902" s="60"/>
      <c r="AJ902" s="60"/>
    </row>
    <row r="903" ht="15.75" customHeight="1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  <c r="AI903" s="60"/>
      <c r="AJ903" s="60"/>
    </row>
    <row r="904" ht="15.75" customHeight="1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  <c r="AI904" s="60"/>
      <c r="AJ904" s="60"/>
    </row>
    <row r="905" ht="15.75" customHeight="1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  <c r="AI905" s="60"/>
      <c r="AJ905" s="60"/>
    </row>
    <row r="906" ht="15.75" customHeight="1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  <c r="AI906" s="60"/>
      <c r="AJ906" s="60"/>
    </row>
    <row r="907" ht="15.75" customHeight="1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  <c r="AI907" s="60"/>
      <c r="AJ907" s="60"/>
    </row>
    <row r="908" ht="15.75" customHeight="1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  <c r="AI908" s="60"/>
      <c r="AJ908" s="60"/>
    </row>
    <row r="909" ht="15.75" customHeight="1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  <c r="AI909" s="60"/>
      <c r="AJ909" s="60"/>
    </row>
    <row r="910" ht="15.75" customHeight="1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  <c r="AI910" s="60"/>
      <c r="AJ910" s="60"/>
    </row>
    <row r="911" ht="15.75" customHeight="1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  <c r="AI911" s="60"/>
      <c r="AJ911" s="60"/>
    </row>
    <row r="912" ht="15.75" customHeight="1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  <c r="AI912" s="60"/>
      <c r="AJ912" s="60"/>
    </row>
    <row r="913" ht="15.75" customHeight="1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  <c r="AI913" s="60"/>
      <c r="AJ913" s="60"/>
    </row>
    <row r="914" ht="15.75" customHeight="1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  <c r="AI914" s="60"/>
      <c r="AJ914" s="60"/>
    </row>
    <row r="915" ht="15.75" customHeight="1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  <c r="AI915" s="60"/>
      <c r="AJ915" s="60"/>
    </row>
    <row r="916" ht="15.75" customHeight="1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  <c r="AI916" s="60"/>
      <c r="AJ916" s="60"/>
    </row>
    <row r="917" ht="15.75" customHeight="1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  <c r="AI917" s="60"/>
      <c r="AJ917" s="60"/>
    </row>
    <row r="918" ht="15.75" customHeight="1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  <c r="AI918" s="60"/>
      <c r="AJ918" s="60"/>
    </row>
    <row r="919" ht="15.75" customHeight="1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  <c r="AI919" s="60"/>
      <c r="AJ919" s="60"/>
    </row>
    <row r="920" ht="15.75" customHeight="1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  <c r="AI920" s="60"/>
      <c r="AJ920" s="60"/>
    </row>
    <row r="921" ht="15.75" customHeight="1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  <c r="AI921" s="60"/>
      <c r="AJ921" s="60"/>
    </row>
    <row r="922" ht="15.75" customHeight="1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  <c r="AI922" s="60"/>
      <c r="AJ922" s="60"/>
    </row>
    <row r="923" ht="15.75" customHeight="1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  <c r="AI923" s="60"/>
      <c r="AJ923" s="60"/>
    </row>
    <row r="924" ht="15.75" customHeight="1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  <c r="AI924" s="60"/>
      <c r="AJ924" s="60"/>
    </row>
    <row r="925" ht="15.75" customHeight="1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  <c r="AI925" s="60"/>
      <c r="AJ925" s="60"/>
    </row>
    <row r="926" ht="15.75" customHeight="1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  <c r="AI926" s="60"/>
      <c r="AJ926" s="60"/>
    </row>
    <row r="927" ht="15.75" customHeight="1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  <c r="AI927" s="60"/>
      <c r="AJ927" s="60"/>
    </row>
    <row r="928" ht="15.75" customHeight="1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  <c r="AI928" s="60"/>
      <c r="AJ928" s="60"/>
    </row>
    <row r="929" ht="15.75" customHeight="1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  <c r="AI929" s="60"/>
      <c r="AJ929" s="60"/>
    </row>
    <row r="930" ht="15.75" customHeight="1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  <c r="AI930" s="60"/>
      <c r="AJ930" s="60"/>
    </row>
    <row r="931" ht="15.75" customHeight="1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  <c r="AI931" s="60"/>
      <c r="AJ931" s="60"/>
    </row>
    <row r="932" ht="15.75" customHeight="1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  <c r="AI932" s="60"/>
      <c r="AJ932" s="60"/>
    </row>
    <row r="933" ht="15.75" customHeight="1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  <c r="AJ933" s="60"/>
    </row>
    <row r="934" ht="15.75" customHeight="1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  <c r="AI934" s="60"/>
      <c r="AJ934" s="60"/>
    </row>
    <row r="935" ht="15.75" customHeight="1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  <c r="AI935" s="60"/>
      <c r="AJ935" s="60"/>
    </row>
    <row r="936" ht="15.75" customHeight="1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  <c r="AI936" s="60"/>
      <c r="AJ936" s="60"/>
    </row>
    <row r="937" ht="15.75" customHeight="1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  <c r="AI937" s="60"/>
      <c r="AJ937" s="60"/>
    </row>
    <row r="938" ht="15.75" customHeight="1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  <c r="AI938" s="60"/>
      <c r="AJ938" s="60"/>
    </row>
    <row r="939" ht="15.75" customHeight="1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  <c r="AI939" s="60"/>
      <c r="AJ939" s="60"/>
    </row>
    <row r="940" ht="15.75" customHeight="1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  <c r="AI940" s="60"/>
      <c r="AJ940" s="60"/>
    </row>
    <row r="941" ht="15.75" customHeight="1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  <c r="AI941" s="60"/>
      <c r="AJ941" s="60"/>
    </row>
    <row r="942" ht="15.75" customHeight="1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  <c r="AI942" s="60"/>
      <c r="AJ942" s="60"/>
    </row>
    <row r="943" ht="15.75" customHeight="1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  <c r="AI943" s="60"/>
      <c r="AJ943" s="60"/>
    </row>
    <row r="944" ht="15.75" customHeight="1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  <c r="AI944" s="60"/>
      <c r="AJ944" s="60"/>
    </row>
    <row r="945" ht="15.75" customHeight="1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  <c r="AI945" s="60"/>
      <c r="AJ945" s="60"/>
    </row>
    <row r="946" ht="15.75" customHeight="1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  <c r="AI946" s="60"/>
      <c r="AJ946" s="60"/>
    </row>
    <row r="947" ht="15.75" customHeight="1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  <c r="AE947" s="60"/>
      <c r="AF947" s="60"/>
      <c r="AG947" s="60"/>
      <c r="AH947" s="60"/>
      <c r="AI947" s="60"/>
      <c r="AJ947" s="60"/>
    </row>
    <row r="948" ht="15.75" customHeight="1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  <c r="AI948" s="60"/>
      <c r="AJ948" s="60"/>
    </row>
    <row r="949" ht="15.75" customHeight="1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  <c r="AI949" s="60"/>
      <c r="AJ949" s="60"/>
    </row>
    <row r="950" ht="15.75" customHeight="1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  <c r="AI950" s="60"/>
      <c r="AJ950" s="60"/>
    </row>
    <row r="951" ht="15.75" customHeight="1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  <c r="AI951" s="60"/>
      <c r="AJ951" s="60"/>
    </row>
    <row r="952" ht="15.75" customHeight="1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  <c r="AI952" s="60"/>
      <c r="AJ952" s="60"/>
    </row>
    <row r="953" ht="15.75" customHeight="1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  <c r="AJ953" s="60"/>
    </row>
    <row r="954" ht="15.75" customHeight="1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  <c r="AI954" s="60"/>
      <c r="AJ954" s="60"/>
    </row>
    <row r="955" ht="15.75" customHeight="1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  <c r="AI955" s="60"/>
      <c r="AJ955" s="60"/>
    </row>
    <row r="956" ht="15.75" customHeight="1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  <c r="AI956" s="60"/>
      <c r="AJ956" s="60"/>
    </row>
    <row r="957" ht="15.75" customHeight="1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  <c r="AI957" s="60"/>
      <c r="AJ957" s="60"/>
    </row>
    <row r="958" ht="15.75" customHeight="1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  <c r="AI958" s="60"/>
      <c r="AJ958" s="60"/>
    </row>
    <row r="959" ht="15.75" customHeight="1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  <c r="AI959" s="60"/>
      <c r="AJ959" s="60"/>
    </row>
    <row r="960" ht="15.75" customHeight="1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  <c r="AI960" s="60"/>
      <c r="AJ960" s="60"/>
    </row>
    <row r="961" ht="15.75" customHeight="1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  <c r="AI961" s="60"/>
      <c r="AJ961" s="60"/>
    </row>
    <row r="962" ht="15.75" customHeight="1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  <c r="AI962" s="60"/>
      <c r="AJ962" s="60"/>
    </row>
    <row r="963" ht="15.75" customHeight="1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  <c r="AI963" s="60"/>
      <c r="AJ963" s="60"/>
    </row>
    <row r="964" ht="15.75" customHeight="1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  <c r="AI964" s="60"/>
      <c r="AJ964" s="60"/>
    </row>
    <row r="965" ht="15.75" customHeight="1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  <c r="AI965" s="60"/>
      <c r="AJ965" s="60"/>
    </row>
    <row r="966" ht="15.75" customHeight="1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  <c r="AI966" s="60"/>
      <c r="AJ966" s="60"/>
    </row>
    <row r="967" ht="15.75" customHeight="1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  <c r="AI967" s="60"/>
      <c r="AJ967" s="60"/>
    </row>
    <row r="968" ht="15.75" customHeight="1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  <c r="AI968" s="60"/>
      <c r="AJ968" s="60"/>
    </row>
    <row r="969" ht="15.75" customHeight="1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  <c r="AI969" s="60"/>
      <c r="AJ969" s="60"/>
    </row>
    <row r="970" ht="15.75" customHeight="1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  <c r="AI970" s="60"/>
      <c r="AJ970" s="60"/>
    </row>
    <row r="971" ht="15.75" customHeight="1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  <c r="AI971" s="60"/>
      <c r="AJ971" s="60"/>
    </row>
    <row r="972" ht="15.75" customHeight="1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  <c r="AI972" s="60"/>
      <c r="AJ972" s="60"/>
    </row>
    <row r="973" ht="15.75" customHeight="1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  <c r="AI973" s="60"/>
      <c r="AJ973" s="60"/>
    </row>
    <row r="974" ht="15.75" customHeight="1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  <c r="AI974" s="60"/>
      <c r="AJ974" s="60"/>
    </row>
    <row r="975" ht="15.75" customHeight="1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  <c r="AI975" s="60"/>
      <c r="AJ975" s="60"/>
    </row>
    <row r="976" ht="15.75" customHeight="1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  <c r="AI976" s="60"/>
      <c r="AJ976" s="60"/>
    </row>
    <row r="977" ht="15.75" customHeight="1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  <c r="AI977" s="60"/>
      <c r="AJ977" s="60"/>
    </row>
    <row r="978" ht="15.75" customHeight="1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  <c r="AI978" s="60"/>
      <c r="AJ978" s="60"/>
    </row>
    <row r="979" ht="15.75" customHeight="1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  <c r="AI979" s="60"/>
      <c r="AJ979" s="60"/>
    </row>
    <row r="980" ht="15.75" customHeight="1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  <c r="AI980" s="60"/>
      <c r="AJ980" s="60"/>
    </row>
    <row r="981" ht="15.75" customHeight="1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  <c r="AI981" s="60"/>
      <c r="AJ981" s="60"/>
    </row>
    <row r="982" ht="15.75" customHeight="1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  <c r="AI982" s="60"/>
      <c r="AJ982" s="60"/>
    </row>
    <row r="983" ht="15.75" customHeight="1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  <c r="AJ983" s="60"/>
    </row>
    <row r="984" ht="15.75" customHeight="1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  <c r="AJ984" s="60"/>
    </row>
    <row r="985" ht="15.75" customHeight="1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  <c r="AI985" s="60"/>
      <c r="AJ985" s="60"/>
    </row>
    <row r="986" ht="15.75" customHeight="1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  <c r="AI986" s="60"/>
      <c r="AJ986" s="60"/>
    </row>
    <row r="987" ht="15.75" customHeight="1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  <c r="AI987" s="60"/>
      <c r="AJ987" s="60"/>
    </row>
    <row r="988" ht="15.75" customHeight="1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  <c r="AI988" s="60"/>
      <c r="AJ988" s="60"/>
    </row>
    <row r="989" ht="15.75" customHeight="1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  <c r="AI989" s="60"/>
      <c r="AJ989" s="60"/>
    </row>
    <row r="990" ht="15.75" customHeight="1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  <c r="AI990" s="60"/>
      <c r="AJ990" s="60"/>
    </row>
    <row r="991" ht="15.75" customHeight="1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  <c r="AI991" s="60"/>
      <c r="AJ991" s="60"/>
    </row>
    <row r="992" ht="15.75" customHeight="1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  <c r="AI992" s="60"/>
      <c r="AJ992" s="60"/>
    </row>
    <row r="993" ht="15.75" customHeight="1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  <c r="AI993" s="60"/>
      <c r="AJ993" s="60"/>
    </row>
    <row r="994" ht="15.75" customHeight="1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  <c r="AI994" s="60"/>
      <c r="AJ994" s="60"/>
    </row>
    <row r="995" ht="15.75" customHeight="1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  <c r="AI995" s="60"/>
      <c r="AJ995" s="60"/>
    </row>
    <row r="996" ht="15.75" customHeight="1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  <c r="AI996" s="60"/>
      <c r="AJ996" s="60"/>
    </row>
    <row r="997" ht="15.75" customHeight="1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  <c r="AI997" s="60"/>
      <c r="AJ997" s="60"/>
    </row>
    <row r="998" ht="15.75" customHeight="1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  <c r="AI998" s="60"/>
      <c r="AJ998" s="60"/>
    </row>
    <row r="999" ht="15.75" customHeight="1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  <c r="AI999" s="60"/>
      <c r="AJ999" s="60"/>
    </row>
    <row r="1000" ht="15.75" customHeight="1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  <c r="AI1000" s="60"/>
      <c r="AJ1000" s="60"/>
    </row>
  </sheetData>
  <printOptions/>
  <pageMargins bottom="0.75" footer="0.0" header="0.0" left="0.7" right="0.7" top="0.75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CE6E58-74F5-4FB4-B097-410E47677510}"/>
</file>

<file path=customXml/itemProps2.xml><?xml version="1.0" encoding="utf-8"?>
<ds:datastoreItem xmlns:ds="http://schemas.openxmlformats.org/officeDocument/2006/customXml" ds:itemID="{94FE8503-C36E-477D-AAF7-A0D2B959A321}"/>
</file>

<file path=customXml/itemProps3.xml><?xml version="1.0" encoding="utf-8"?>
<ds:datastoreItem xmlns:ds="http://schemas.openxmlformats.org/officeDocument/2006/customXml" ds:itemID="{A876E8DC-028F-4B5B-B605-5069CF64DB8E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Jschmith</dc:creator>
  <dcterms:created xsi:type="dcterms:W3CDTF">2013-10-01T19:39:49Z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