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90EE6333-45FD-45C5-9F58-A41E311B0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XXXXMM_MM prelim" sheetId="1" r:id="rId1"/>
    <sheet name="Sheet4" sheetId="2" state="hidden" r:id="rId2"/>
    <sheet name="PIVOT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3" l="1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I104" i="3" s="1"/>
  <c r="H69" i="3"/>
  <c r="H104" i="3" s="1"/>
  <c r="J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N27" i="2" s="1"/>
  <c r="M26" i="2"/>
  <c r="L26" i="2"/>
  <c r="K26" i="2"/>
  <c r="J26" i="2"/>
  <c r="I26" i="2"/>
  <c r="H26" i="2"/>
  <c r="G26" i="2"/>
  <c r="F26" i="2"/>
  <c r="E26" i="2"/>
  <c r="D26" i="2"/>
  <c r="C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26" i="2" s="1"/>
  <c r="AM5" i="2"/>
  <c r="AM4" i="2"/>
  <c r="AM3" i="2"/>
  <c r="AM2" i="2"/>
  <c r="L20" i="1"/>
  <c r="M20" i="1" s="1"/>
  <c r="N20" i="1" s="1"/>
  <c r="H20" i="1"/>
  <c r="I20" i="1" s="1"/>
  <c r="D20" i="1"/>
  <c r="E20" i="1" s="1"/>
  <c r="L19" i="1"/>
  <c r="M19" i="1" s="1"/>
  <c r="N19" i="1" s="1"/>
  <c r="H19" i="1"/>
  <c r="I19" i="1" s="1"/>
  <c r="D19" i="1"/>
  <c r="E19" i="1" s="1"/>
  <c r="M18" i="1"/>
  <c r="N18" i="1" s="1"/>
  <c r="H18" i="1"/>
  <c r="I18" i="1" s="1"/>
  <c r="D18" i="1"/>
  <c r="E18" i="1" s="1"/>
  <c r="L17" i="1"/>
  <c r="M17" i="1" s="1"/>
  <c r="N17" i="1" s="1"/>
  <c r="H17" i="1"/>
  <c r="I17" i="1" s="1"/>
  <c r="D17" i="1"/>
  <c r="E17" i="1" s="1"/>
  <c r="L16" i="1"/>
  <c r="M16" i="1" s="1"/>
  <c r="N16" i="1" s="1"/>
  <c r="H16" i="1"/>
  <c r="I16" i="1" s="1"/>
  <c r="D16" i="1"/>
  <c r="E16" i="1" s="1"/>
  <c r="L15" i="1"/>
  <c r="M15" i="1" s="1"/>
  <c r="N15" i="1" s="1"/>
  <c r="H15" i="1"/>
  <c r="I15" i="1" s="1"/>
  <c r="D15" i="1"/>
  <c r="E15" i="1" s="1"/>
  <c r="L13" i="1"/>
  <c r="M13" i="1" s="1"/>
  <c r="N13" i="1" s="1"/>
  <c r="H13" i="1"/>
  <c r="I13" i="1" s="1"/>
  <c r="D13" i="1"/>
  <c r="E13" i="1" s="1"/>
  <c r="L12" i="1"/>
  <c r="M12" i="1" s="1"/>
  <c r="N12" i="1" s="1"/>
  <c r="H12" i="1"/>
  <c r="I12" i="1" s="1"/>
  <c r="D12" i="1"/>
  <c r="E12" i="1" s="1"/>
  <c r="L11" i="1"/>
  <c r="M11" i="1" s="1"/>
  <c r="N11" i="1" s="1"/>
  <c r="H11" i="1"/>
  <c r="I11" i="1" s="1"/>
  <c r="D11" i="1"/>
  <c r="E11" i="1" s="1"/>
  <c r="G48" i="2"/>
  <c r="E48" i="2"/>
</calcChain>
</file>

<file path=xl/sharedStrings.xml><?xml version="1.0" encoding="utf-8"?>
<sst xmlns="http://schemas.openxmlformats.org/spreadsheetml/2006/main" count="462" uniqueCount="189">
  <si>
    <t xml:space="preserve">Quarterly Reconciliation Form for Time Period: </t>
  </si>
  <si>
    <t>Please reconcile so that Financial/Abstract differences for each category are no more than 2% for the quarter.</t>
  </si>
  <si>
    <t xml:space="preserve"> </t>
  </si>
  <si>
    <t>Submission Schedule</t>
  </si>
  <si>
    <t>Completed Reconciliation Form submitted to HSCRC by                                   Email Reconciliation Form to: HSCRC.reconciliation@Maryland.gov</t>
  </si>
  <si>
    <t>Hospital Name: &lt;Hospital Name&gt;</t>
  </si>
  <si>
    <t/>
  </si>
  <si>
    <t>Original Quarter</t>
  </si>
  <si>
    <t>Revised for Quarter</t>
  </si>
  <si>
    <t>In-House Adjustments to Case Mix</t>
  </si>
  <si>
    <t>Unexplained Variance from Revised Financial</t>
  </si>
  <si>
    <t>Category</t>
  </si>
  <si>
    <t>Financial (1)</t>
  </si>
  <si>
    <t>Case Mix (1)</t>
  </si>
  <si>
    <t>$ Diff</t>
  </si>
  <si>
    <t>% Diff</t>
  </si>
  <si>
    <t>Financial (2)</t>
  </si>
  <si>
    <t>Case Mix (2)</t>
  </si>
  <si>
    <t>Begin (3)</t>
  </si>
  <si>
    <t>End (4)</t>
  </si>
  <si>
    <t>Net (5)</t>
  </si>
  <si>
    <t>$ Difference (6)</t>
  </si>
  <si>
    <t>% Difference</t>
  </si>
  <si>
    <t>Total Charges (All Primary Expected Payer Charges)</t>
  </si>
  <si>
    <t>Maryland Charges (All Primary Expected Payer Charges and where zip code= MD zip code or invalid zip code or unknown zip code)</t>
  </si>
  <si>
    <t>Non-Maryland Charges (All Primary Expected Payer Charges and where zip code= Border state zip code or Other state zip code or international zip code or county = Foreign (89))</t>
  </si>
  <si>
    <t>Breakdown by Payer Type (Not mutually exclusive; payers may be reflected in multiple categories)</t>
  </si>
  <si>
    <t>Medicare FFS Charges (Primary Expected Payer = Medicare FFS (01))</t>
  </si>
  <si>
    <t>Medicare HMO Charges (Primary Expected Payer = HMO (15))</t>
  </si>
  <si>
    <t xml:space="preserve">Medicaid Charges (Primary Expected Payer = Medicaid FFS (02) or HMO (14)) </t>
  </si>
  <si>
    <t>Kaiser Permanente Total Charges (All Primary Expected Payer Charges)</t>
  </si>
  <si>
    <t>Kaiser Permanente Maryland Charges (All Primary Expected Payer Charges and where zip code= MD zip code or invalid zip code or unknown zip code)</t>
  </si>
  <si>
    <t>Kaiser Permanente Non-Maryland Charges (All Primary Expected Payer Charges and where zip code= Border state zip code or Other state zip code or international zip code or county = Foreign (89))</t>
  </si>
  <si>
    <t>Detailed explanation as to why variance reported in column (M) exceeds 2%:___________________________________________</t>
  </si>
  <si>
    <t xml:space="preserve">Please note: </t>
  </si>
  <si>
    <t>(1) Data reported in the "Original" Quarter is based on the most recent data HSCRC has available (Financial and Case Mix) at the time this report is produced.</t>
  </si>
  <si>
    <t>(2) Report revised figures for quarter.  Revised figures should include all corrections and revisions that have or will be submitted to HSCRC.</t>
  </si>
  <si>
    <t>(3) Report charges recorded in case mix for quarter but included in financials in prior quarter.</t>
  </si>
  <si>
    <t>(4) Report charges recorded in case mix in following quarter but included in financials this quarter.</t>
  </si>
  <si>
    <t>(5) Net = End (column K) - Begin (column J)</t>
  </si>
  <si>
    <t>(6) $Difference = Revised Case Mix (column G)+Net In-House Adjustments (column L) - Revised Financial (column F)</t>
  </si>
  <si>
    <t>(7) The Total Charges row represents the sum of Maryland and Non-Maryland charges. All subsequent rows (Medicare, Medicaid, and Kaiser Permanente) are independent sub-categories based on payer type; these are not mutually exclusive and may be refected in several payer categories.</t>
  </si>
  <si>
    <t>1_Date</t>
  </si>
  <si>
    <t>2_RateCntr</t>
  </si>
  <si>
    <t>3_IP_Vol</t>
  </si>
  <si>
    <t>4_OP_Vol</t>
  </si>
  <si>
    <t>5_IP Rev</t>
  </si>
  <si>
    <t>6_OP_Rev</t>
  </si>
  <si>
    <t>7_IP_Vol_InS</t>
  </si>
  <si>
    <t>8_IP_Vol_OutS</t>
  </si>
  <si>
    <t>9_OP_Vol_InS</t>
  </si>
  <si>
    <t>10_OP_Vol_OutS</t>
  </si>
  <si>
    <t>11_IP_Rev_In_State</t>
  </si>
  <si>
    <t>12_IP Rev_Out_State</t>
  </si>
  <si>
    <t>13_OP Rev_In_State</t>
  </si>
  <si>
    <t>14_OP Rev_Out_State</t>
  </si>
  <si>
    <t>15_IP Vol Med_InS</t>
  </si>
  <si>
    <t>16_IP Vol Med_OutS</t>
  </si>
  <si>
    <t>17_OP Vol Med_InS</t>
  </si>
  <si>
    <t>18_OP Vol Med_OutS</t>
  </si>
  <si>
    <t>19_IP Rev Med_InS</t>
  </si>
  <si>
    <t>20_IP Rev Med_OutS</t>
  </si>
  <si>
    <t>21_OP Rev Med_InS</t>
  </si>
  <si>
    <t>22_OP Rev Med_OutS</t>
  </si>
  <si>
    <t>23_IP Vol Med_FFS_InS</t>
  </si>
  <si>
    <t>24_IP Vol Med_nFFS_Ins</t>
  </si>
  <si>
    <t>25_OP Vol Med_FFS_Ins</t>
  </si>
  <si>
    <t>26_OP Vol Med_nFFS_Ins</t>
  </si>
  <si>
    <t>27_IP Vol Med_FFS_OutS</t>
  </si>
  <si>
    <t>28_IP Vol Med_nFFS_OutS</t>
  </si>
  <si>
    <t>29_OP Vol Med_FFS_OutS</t>
  </si>
  <si>
    <t>30_OP Vol Med_nFFS_OutS</t>
  </si>
  <si>
    <t>31_IP Rev Med_FFS_InS</t>
  </si>
  <si>
    <t>32_IP Rev Med_nFFS_InS</t>
  </si>
  <si>
    <t>33_OP Rev Med_FFS_InS</t>
  </si>
  <si>
    <t>34_OP Rev Med_nFFS_InS</t>
  </si>
  <si>
    <t>35_IP Rev Med_FFS_OutS</t>
  </si>
  <si>
    <t>36_IP Rev Med_nFFS_OutS</t>
  </si>
  <si>
    <t>37_OP Rev Med_FFS_OutS</t>
  </si>
  <si>
    <t>38_OP Rev Med_nFFS_OutS</t>
  </si>
  <si>
    <t>Foot Across</t>
  </si>
  <si>
    <t>POST_DATE</t>
  </si>
  <si>
    <t>SERVICE_DATE</t>
  </si>
  <si>
    <t>CHARGE_CODE</t>
  </si>
  <si>
    <t>HAR_ID</t>
  </si>
  <si>
    <t>ACCOUNT_CLASS</t>
  </si>
  <si>
    <t>COST_CENTER</t>
  </si>
  <si>
    <t>IP_OP</t>
  </si>
  <si>
    <t>CODING_STATUS_C</t>
  </si>
  <si>
    <t>Discharge Date</t>
  </si>
  <si>
    <t>Charge Amount</t>
  </si>
  <si>
    <t>Expected Primary Payor</t>
  </si>
  <si>
    <t>ZIP</t>
  </si>
  <si>
    <t>State_NAME</t>
  </si>
  <si>
    <t>44EEG [500044]</t>
  </si>
  <si>
    <t>74044025</t>
  </si>
  <si>
    <t>Outpatient</t>
  </si>
  <si>
    <t>GBM CENTER FOR NEUROLOGY [100744]</t>
  </si>
  <si>
    <t>OP</t>
  </si>
  <si>
    <t>MEDICARE</t>
  </si>
  <si>
    <t>21030</t>
  </si>
  <si>
    <t>Maryland</t>
  </si>
  <si>
    <t>74044019</t>
  </si>
  <si>
    <t>GBM SLEEP CENTER [100515]</t>
  </si>
  <si>
    <t>CAREFIRST BLUE CHOICE HMO</t>
  </si>
  <si>
    <t>21286</t>
  </si>
  <si>
    <t>74044020</t>
  </si>
  <si>
    <t>21053</t>
  </si>
  <si>
    <t>74044023</t>
  </si>
  <si>
    <t>Inpatient</t>
  </si>
  <si>
    <t>IP</t>
  </si>
  <si>
    <t>21204-3742</t>
  </si>
  <si>
    <t>CAREFIRST</t>
  </si>
  <si>
    <t>20886</t>
  </si>
  <si>
    <t>MEDICAID</t>
  </si>
  <si>
    <t>21234</t>
  </si>
  <si>
    <t>74044001</t>
  </si>
  <si>
    <t>AETNA</t>
  </si>
  <si>
    <t>21050</t>
  </si>
  <si>
    <t>21224</t>
  </si>
  <si>
    <t>UHC COMMUNITY PLAN MCO</t>
  </si>
  <si>
    <t>KAISER PERMANENTE</t>
  </si>
  <si>
    <t>Row Labels</t>
  </si>
  <si>
    <t>_OP_Vol</t>
  </si>
  <si>
    <t>_OP_Rev</t>
  </si>
  <si>
    <t>_OP_Vol_InS</t>
  </si>
  <si>
    <t>_OP_Vol_OutS</t>
  </si>
  <si>
    <t>_OP Rev_In_State</t>
  </si>
  <si>
    <t>_OP Rev_Out_State</t>
  </si>
  <si>
    <t>_OP Vol Med_InS</t>
  </si>
  <si>
    <t>_OP Rev Med_InS</t>
  </si>
  <si>
    <t>_OP Rev Med_OutS</t>
  </si>
  <si>
    <t>_OP Vol Med_FFS_Ins</t>
  </si>
  <si>
    <t>_OP Rev Med_FFS_InS</t>
  </si>
  <si>
    <t>OP Rev Med_nFFS_InS</t>
  </si>
  <si>
    <t>_OP Rev Med_FFS_OutS</t>
  </si>
  <si>
    <t>_OP Rev Med_nFFS_OutS</t>
  </si>
  <si>
    <t>Grand Total</t>
  </si>
  <si>
    <t>(Multiple Items)</t>
  </si>
  <si>
    <t>Sum of 5_IP Rev</t>
  </si>
  <si>
    <t>Sum of 6_OP_Rev</t>
  </si>
  <si>
    <t>04OBS [500004]</t>
  </si>
  <si>
    <t>14NUR [500014]</t>
  </si>
  <si>
    <t>28EMG [500028]</t>
  </si>
  <si>
    <t>29CL [500029]</t>
  </si>
  <si>
    <t>33SDS [500033]</t>
  </si>
  <si>
    <t>39DEL [500039]</t>
  </si>
  <si>
    <t>40OR [500040]</t>
  </si>
  <si>
    <t>41ANS [500041]</t>
  </si>
  <si>
    <t>42LAB [500042]</t>
  </si>
  <si>
    <t>43EKG [500043]</t>
  </si>
  <si>
    <t>45RAD [500045]</t>
  </si>
  <si>
    <t>48CAT [500048]</t>
  </si>
  <si>
    <t>49RES [500049]</t>
  </si>
  <si>
    <t>52PTH [500052]</t>
  </si>
  <si>
    <t>58HYP [500058]</t>
  </si>
  <si>
    <t>59AUD [500059]</t>
  </si>
  <si>
    <t>65MSS [542]</t>
  </si>
  <si>
    <t>67CDS [500068]</t>
  </si>
  <si>
    <t>80OBV [500080]</t>
  </si>
  <si>
    <t>Medicare HMO Charges(Primary Expected Payer = HMO (15))</t>
  </si>
  <si>
    <t>POSTED Q3</t>
  </si>
  <si>
    <t>Sum of Calculated NON FFS</t>
  </si>
  <si>
    <t>01MSG [500001]</t>
  </si>
  <si>
    <t>05DEF [500005]</t>
  </si>
  <si>
    <t>06MIS [500006]</t>
  </si>
  <si>
    <t>46RAT [500046]</t>
  </si>
  <si>
    <t>47NUC [500047]</t>
  </si>
  <si>
    <t>51RDL [500051]</t>
  </si>
  <si>
    <t>53OTH [500053]</t>
  </si>
  <si>
    <t>54STH [500054]</t>
  </si>
  <si>
    <t>61MRI [500061]</t>
  </si>
  <si>
    <t>64ADM [500064]</t>
  </si>
  <si>
    <t>78IVC [500078]</t>
  </si>
  <si>
    <t>79ORC [500079]</t>
  </si>
  <si>
    <t>99HSPC [500081]</t>
  </si>
  <si>
    <t>(All)</t>
  </si>
  <si>
    <t>_IP Rev</t>
  </si>
  <si>
    <t>_IP Rev_In_State</t>
  </si>
  <si>
    <t>IP Rev_Out_State</t>
  </si>
  <si>
    <t>Per PIVOT ABOVE IP vs Left</t>
  </si>
  <si>
    <t>Per PIVOT ABOVE OP vs Left</t>
  </si>
  <si>
    <t>02PED [500002]</t>
  </si>
  <si>
    <t>09NEO [500009]</t>
  </si>
  <si>
    <t xml:space="preserve">MD zip included in out of state </t>
  </si>
  <si>
    <t>Sum of 32_IP Rev Med_nFFS_InS</t>
  </si>
  <si>
    <t>Sum of 34_OP Rev Med_nFFS_InS</t>
  </si>
  <si>
    <t>Sum of 36_IP Rev Med_nFFS_OutS</t>
  </si>
  <si>
    <t>Sum of 38_OP Rev Med_nFFS_OutS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</si>
</sst>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#,###,###,##0.00"/>
    <numFmt numFmtId="165" formatCode="_(* #,##0_);_(* \(#,##0\);_(* &quot;-&quot;??_);_(@_)"/>
  </numFmts>
  <fonts count="24">
    <font>
      <sz val="10"/>
      <color rgb="FF000000"/>
      <name val="Arial"/>
      <scheme val="minor"/>
    </font>
    <font>
      <b/>
      <sz val="11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i/>
      <sz val="10"/>
      <color theme="1"/>
      <name val="Bold"/>
    </font>
    <font>
      <b/>
      <u/>
      <sz val="10"/>
      <color theme="1"/>
      <name val="Arial"/>
    </font>
    <font>
      <b/>
      <sz val="10"/>
      <color theme="1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theme="1"/>
      <name val="Calibri"/>
    </font>
    <font>
      <sz val="10"/>
      <color rgb="FF000000"/>
      <name val="Arial"/>
    </font>
    <font>
      <sz val="10"/>
      <color rgb="FFFF0000"/>
      <name val="Arial"/>
    </font>
    <font>
      <sz val="11"/>
      <color theme="1"/>
      <name val="Arial"/>
    </font>
    <font>
      <sz val="11"/>
      <color rgb="FFD8D8D8"/>
      <name val="Arial"/>
    </font>
    <font>
      <i/>
      <sz val="10"/>
      <color rgb="FFFF0000"/>
      <name val="Arial"/>
    </font>
    <font>
      <sz val="8"/>
      <color rgb="FF000000"/>
      <name val="Arial"/>
    </font>
    <font>
      <sz val="6"/>
      <color rgb="FF000000"/>
      <name val="Arial"/>
    </font>
    <font>
      <b/>
      <sz val="10"/>
      <color rgb="FFFF0000"/>
      <name val="Arial"/>
    </font>
    <font>
      <sz val="9"/>
      <color rgb="FF000000"/>
      <name val="Calibri"/>
    </font>
    <font>
      <sz val="10"/>
      <color rgb="FF000000"/>
      <name val="Bodoni"/>
    </font>
    <font>
      <b/>
      <sz val="10"/>
      <color rgb="FFC00000"/>
      <name val="Arial Black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5EA"/>
        <bgColor rgb="FFF6F5EA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CCD6BE"/>
      </right>
      <top style="thin">
        <color rgb="FF000000"/>
      </top>
      <bottom style="thin">
        <color rgb="FFCCD6BE"/>
      </bottom>
      <diagonal/>
    </border>
    <border>
      <left/>
      <right/>
      <top style="thin">
        <color rgb="FF000000"/>
      </top>
      <bottom style="thin">
        <color rgb="FFCCD6BE"/>
      </bottom>
      <diagonal/>
    </border>
    <border>
      <left/>
      <right/>
      <top style="thin">
        <color rgb="FF000000"/>
      </top>
      <bottom style="thin">
        <color rgb="FFCCD6BE"/>
      </bottom>
      <diagonal/>
    </border>
    <border>
      <left/>
      <right style="thin">
        <color rgb="FFCCD6BE"/>
      </right>
      <top style="thin">
        <color rgb="FF000000"/>
      </top>
      <bottom style="thin">
        <color rgb="FFCCD6BE"/>
      </bottom>
      <diagonal/>
    </border>
    <border>
      <left/>
      <right style="thin">
        <color rgb="FF000000"/>
      </right>
      <top style="thin">
        <color rgb="FF000000"/>
      </top>
      <bottom style="thin">
        <color rgb="FFCCD6BE"/>
      </bottom>
      <diagonal/>
    </border>
    <border>
      <left style="thin">
        <color rgb="FF000000"/>
      </left>
      <right style="thin">
        <color rgb="FFCCD6BE"/>
      </right>
      <top/>
      <bottom style="thin">
        <color rgb="FF000000"/>
      </bottom>
      <diagonal/>
    </border>
    <border>
      <left/>
      <right style="thin">
        <color rgb="FFCCD6BE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CD6BE"/>
      </right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 style="thin">
        <color rgb="FF000000"/>
      </right>
      <top/>
      <bottom style="thin">
        <color rgb="FFCCD6BE"/>
      </bottom>
      <diagonal/>
    </border>
    <border>
      <left style="thin">
        <color rgb="FF000000"/>
      </left>
      <right style="thin">
        <color rgb="FFCCD6BE"/>
      </right>
      <top/>
      <bottom/>
      <diagonal/>
    </border>
    <border>
      <left/>
      <right style="thin">
        <color rgb="FFCCD6BE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 style="thin">
        <color rgb="FF8EAADB"/>
      </right>
      <top style="thin">
        <color rgb="FF8EAADB"/>
      </top>
      <bottom style="thin">
        <color rgb="FF8EAADB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wrapText="1"/>
    </xf>
    <xf numFmtId="164" fontId="10" fillId="4" borderId="11" xfId="0" applyNumberFormat="1" applyFont="1" applyFill="1" applyBorder="1" applyAlignment="1">
      <alignment horizontal="right" wrapText="1"/>
    </xf>
    <xf numFmtId="10" fontId="10" fillId="4" borderId="11" xfId="0" applyNumberFormat="1" applyFont="1" applyFill="1" applyBorder="1" applyAlignment="1">
      <alignment horizontal="right" wrapText="1"/>
    </xf>
    <xf numFmtId="10" fontId="10" fillId="4" borderId="11" xfId="0" applyNumberFormat="1" applyFont="1" applyFill="1" applyBorder="1" applyAlignment="1">
      <alignment horizontal="center" wrapText="1"/>
    </xf>
    <xf numFmtId="43" fontId="10" fillId="4" borderId="11" xfId="0" applyNumberFormat="1" applyFont="1" applyFill="1" applyBorder="1" applyAlignment="1">
      <alignment horizontal="center" wrapText="1"/>
    </xf>
    <xf numFmtId="10" fontId="10" fillId="4" borderId="12" xfId="0" applyNumberFormat="1" applyFont="1" applyFill="1" applyBorder="1" applyAlignment="1">
      <alignment horizontal="center" wrapText="1"/>
    </xf>
    <xf numFmtId="0" fontId="11" fillId="4" borderId="1" xfId="0" applyFont="1" applyFill="1" applyBorder="1"/>
    <xf numFmtId="0" fontId="10" fillId="4" borderId="13" xfId="0" applyFont="1" applyFill="1" applyBorder="1" applyAlignment="1">
      <alignment horizontal="left" wrapText="1"/>
    </xf>
    <xf numFmtId="164" fontId="10" fillId="4" borderId="14" xfId="0" applyNumberFormat="1" applyFont="1" applyFill="1" applyBorder="1" applyAlignment="1">
      <alignment horizontal="right" wrapText="1"/>
    </xf>
    <xf numFmtId="10" fontId="10" fillId="4" borderId="14" xfId="0" applyNumberFormat="1" applyFont="1" applyFill="1" applyBorder="1" applyAlignment="1">
      <alignment horizontal="right" wrapText="1"/>
    </xf>
    <xf numFmtId="10" fontId="10" fillId="4" borderId="14" xfId="0" applyNumberFormat="1" applyFont="1" applyFill="1" applyBorder="1" applyAlignment="1">
      <alignment horizontal="center" wrapText="1"/>
    </xf>
    <xf numFmtId="43" fontId="10" fillId="4" borderId="14" xfId="0" applyNumberFormat="1" applyFont="1" applyFill="1" applyBorder="1" applyAlignment="1">
      <alignment horizontal="center" wrapText="1"/>
    </xf>
    <xf numFmtId="10" fontId="10" fillId="4" borderId="15" xfId="0" applyNumberFormat="1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left" wrapText="1"/>
    </xf>
    <xf numFmtId="0" fontId="13" fillId="4" borderId="10" xfId="0" applyFont="1" applyFill="1" applyBorder="1" applyAlignment="1">
      <alignment horizontal="left" wrapText="1"/>
    </xf>
    <xf numFmtId="164" fontId="13" fillId="4" borderId="11" xfId="0" applyNumberFormat="1" applyFont="1" applyFill="1" applyBorder="1" applyAlignment="1">
      <alignment horizontal="right" wrapText="1"/>
    </xf>
    <xf numFmtId="10" fontId="13" fillId="4" borderId="11" xfId="0" applyNumberFormat="1" applyFont="1" applyFill="1" applyBorder="1" applyAlignment="1">
      <alignment horizontal="right" wrapText="1"/>
    </xf>
    <xf numFmtId="10" fontId="13" fillId="4" borderId="11" xfId="0" applyNumberFormat="1" applyFont="1" applyFill="1" applyBorder="1" applyAlignment="1">
      <alignment horizontal="center" wrapText="1"/>
    </xf>
    <xf numFmtId="43" fontId="13" fillId="4" borderId="11" xfId="0" applyNumberFormat="1" applyFont="1" applyFill="1" applyBorder="1" applyAlignment="1">
      <alignment horizontal="center" wrapText="1"/>
    </xf>
    <xf numFmtId="10" fontId="13" fillId="4" borderId="12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 wrapText="1"/>
    </xf>
    <xf numFmtId="164" fontId="13" fillId="4" borderId="8" xfId="0" applyNumberFormat="1" applyFont="1" applyFill="1" applyBorder="1" applyAlignment="1">
      <alignment horizontal="right" wrapText="1"/>
    </xf>
    <xf numFmtId="10" fontId="13" fillId="4" borderId="8" xfId="0" applyNumberFormat="1" applyFont="1" applyFill="1" applyBorder="1" applyAlignment="1">
      <alignment horizontal="right" wrapText="1"/>
    </xf>
    <xf numFmtId="10" fontId="13" fillId="4" borderId="8" xfId="0" applyNumberFormat="1" applyFont="1" applyFill="1" applyBorder="1" applyAlignment="1">
      <alignment horizontal="center" wrapText="1"/>
    </xf>
    <xf numFmtId="43" fontId="13" fillId="4" borderId="8" xfId="0" applyNumberFormat="1" applyFont="1" applyFill="1" applyBorder="1" applyAlignment="1">
      <alignment horizontal="center" wrapText="1"/>
    </xf>
    <xf numFmtId="10" fontId="13" fillId="4" borderId="9" xfId="0" applyNumberFormat="1" applyFont="1" applyFill="1" applyBorder="1" applyAlignment="1">
      <alignment horizontal="center" wrapText="1"/>
    </xf>
    <xf numFmtId="43" fontId="15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3" fontId="14" fillId="2" borderId="1" xfId="0" applyNumberFormat="1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43" fontId="17" fillId="0" borderId="0" xfId="0" applyNumberFormat="1" applyFont="1" applyAlignment="1">
      <alignment wrapText="1"/>
    </xf>
    <xf numFmtId="14" fontId="12" fillId="0" borderId="0" xfId="0" applyNumberFormat="1" applyFont="1"/>
    <xf numFmtId="0" fontId="18" fillId="0" borderId="0" xfId="0" applyFont="1"/>
    <xf numFmtId="43" fontId="12" fillId="0" borderId="0" xfId="0" applyNumberFormat="1" applyFont="1"/>
    <xf numFmtId="43" fontId="10" fillId="5" borderId="1" xfId="0" applyNumberFormat="1" applyFont="1" applyFill="1" applyBorder="1"/>
    <xf numFmtId="43" fontId="12" fillId="5" borderId="1" xfId="0" applyNumberFormat="1" applyFont="1" applyFill="1" applyBorder="1"/>
    <xf numFmtId="0" fontId="12" fillId="0" borderId="0" xfId="0" applyFont="1"/>
    <xf numFmtId="22" fontId="12" fillId="0" borderId="0" xfId="0" applyNumberFormat="1" applyFont="1"/>
    <xf numFmtId="43" fontId="6" fillId="5" borderId="1" xfId="0" applyNumberFormat="1" applyFont="1" applyFill="1" applyBorder="1"/>
    <xf numFmtId="43" fontId="19" fillId="0" borderId="0" xfId="0" applyNumberFormat="1" applyFont="1"/>
    <xf numFmtId="0" fontId="20" fillId="0" borderId="0" xfId="0" applyFont="1" applyAlignment="1">
      <alignment wrapText="1"/>
    </xf>
    <xf numFmtId="4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20" fillId="0" borderId="0" xfId="0" applyFont="1" applyAlignment="1">
      <alignment horizontal="left"/>
    </xf>
    <xf numFmtId="165" fontId="20" fillId="0" borderId="0" xfId="0" applyNumberFormat="1" applyFont="1"/>
    <xf numFmtId="0" fontId="20" fillId="5" borderId="1" xfId="0" applyFont="1" applyFill="1" applyBorder="1" applyAlignment="1">
      <alignment horizontal="left"/>
    </xf>
    <xf numFmtId="165" fontId="20" fillId="5" borderId="1" xfId="0" applyNumberFormat="1" applyFont="1" applyFill="1" applyBorder="1"/>
    <xf numFmtId="0" fontId="10" fillId="0" borderId="19" xfId="0" applyFont="1" applyBorder="1"/>
    <xf numFmtId="0" fontId="10" fillId="0" borderId="20" xfId="0" applyFont="1" applyBorder="1"/>
    <xf numFmtId="0" fontId="21" fillId="0" borderId="0" xfId="0" applyFont="1"/>
    <xf numFmtId="165" fontId="21" fillId="0" borderId="0" xfId="0" applyNumberFormat="1" applyFont="1"/>
    <xf numFmtId="165" fontId="12" fillId="0" borderId="0" xfId="0" applyNumberFormat="1" applyFont="1"/>
    <xf numFmtId="0" fontId="17" fillId="2" borderId="11" xfId="0" applyFont="1" applyFill="1" applyBorder="1" applyAlignment="1">
      <alignment horizontal="left" wrapText="1"/>
    </xf>
    <xf numFmtId="0" fontId="22" fillId="0" borderId="0" xfId="0" applyFont="1"/>
    <xf numFmtId="43" fontId="23" fillId="0" borderId="0" xfId="0" applyNumberFormat="1" applyFont="1"/>
    <xf numFmtId="0" fontId="23" fillId="0" borderId="0" xfId="0" applyFont="1"/>
    <xf numFmtId="165" fontId="23" fillId="0" borderId="0" xfId="0" applyNumberFormat="1" applyFont="1"/>
    <xf numFmtId="43" fontId="23" fillId="6" borderId="1" xfId="0" applyNumberFormat="1" applyFont="1" applyFill="1" applyBorder="1"/>
    <xf numFmtId="43" fontId="23" fillId="0" borderId="21" xfId="0" applyNumberFormat="1" applyFont="1" applyBorder="1"/>
    <xf numFmtId="0" fontId="6" fillId="3" borderId="3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8" fillId="3" borderId="3" xfId="0" applyFont="1" applyFill="1" applyBorder="1" applyAlignment="1">
      <alignment horizontal="center" vertical="center" wrapText="1"/>
    </xf>
    <xf numFmtId="0" fontId="9" fillId="0" borderId="6" xfId="0" applyFont="1" applyBorder="1"/>
  </cellXfs>
  <cellStyles count="1">
    <cellStyle name="Normal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4-style" pivot="0" count="4" xr9:uid="{00000000-0011-0000-FFFF-FFFF00000000}">
      <tableStyleElement type="headerRow" dxfId="3"/>
      <tableStyleElement type="totalRow" dxfId="0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Z26" totalsRowCount="1">
  <tableColumns count="52">
    <tableColumn id="1" xr3:uid="{00000000-0010-0000-0000-000001000000}" name="1_Date"/>
    <tableColumn id="2" xr3:uid="{00000000-0010-0000-0000-000002000000}" name="2_RateCntr"/>
    <tableColumn id="3" xr3:uid="{00000000-0010-0000-0000-000003000000}" name="3_IP_Vol" totalsRowFunction="custom">
      <totalsRowFormula>SUM(C2:C25)</totalsRowFormula>
    </tableColumn>
    <tableColumn id="4" xr3:uid="{00000000-0010-0000-0000-000004000000}" name="4_OP_Vol" totalsRowFunction="custom">
      <totalsRowFormula>SUM(D2:D25)</totalsRowFormula>
    </tableColumn>
    <tableColumn id="5" xr3:uid="{00000000-0010-0000-0000-000005000000}" name="5_IP Rev" totalsRowFunction="custom">
      <totalsRowFormula>SUM(E2:E25)</totalsRowFormula>
    </tableColumn>
    <tableColumn id="6" xr3:uid="{00000000-0010-0000-0000-000006000000}" name="6_OP_Rev" totalsRowFunction="custom">
      <totalsRowFormula>SUM(F2:F25)</totalsRowFormula>
    </tableColumn>
    <tableColumn id="7" xr3:uid="{00000000-0010-0000-0000-000007000000}" name="7_IP_Vol_InS" totalsRowFunction="custom">
      <totalsRowFormula>SUM(G2:G25)</totalsRowFormula>
    </tableColumn>
    <tableColumn id="8" xr3:uid="{00000000-0010-0000-0000-000008000000}" name="8_IP_Vol_OutS" totalsRowFunction="custom">
      <totalsRowFormula>SUM(H2:H25)</totalsRowFormula>
    </tableColumn>
    <tableColumn id="9" xr3:uid="{00000000-0010-0000-0000-000009000000}" name="9_OP_Vol_InS" totalsRowFunction="custom">
      <totalsRowFormula>SUM(I2:I25)</totalsRowFormula>
    </tableColumn>
    <tableColumn id="10" xr3:uid="{00000000-0010-0000-0000-00000A000000}" name="10_OP_Vol_OutS" totalsRowFunction="custom">
      <totalsRowFormula>SUM(J2:J25)</totalsRowFormula>
    </tableColumn>
    <tableColumn id="11" xr3:uid="{00000000-0010-0000-0000-00000B000000}" name="11_IP_Rev_In_State" totalsRowFunction="custom">
      <totalsRowFormula>SUM(K2:K25)</totalsRowFormula>
    </tableColumn>
    <tableColumn id="12" xr3:uid="{00000000-0010-0000-0000-00000C000000}" name="12_IP Rev_Out_State" totalsRowFunction="custom">
      <totalsRowFormula>SUM(L2:L25)</totalsRowFormula>
    </tableColumn>
    <tableColumn id="13" xr3:uid="{00000000-0010-0000-0000-00000D000000}" name="13_OP Rev_In_State" totalsRowFunction="custom">
      <totalsRowFormula>SUM(M2:M25)</totalsRowFormula>
    </tableColumn>
    <tableColumn id="14" xr3:uid="{00000000-0010-0000-0000-00000E000000}" name="14_OP Rev_Out_State" totalsRowFunction="custom">
      <totalsRowFormula>SUM(N2:N25)</totalsRowFormula>
    </tableColumn>
    <tableColumn id="15" xr3:uid="{00000000-0010-0000-0000-00000F000000}" name="15_IP Vol Med_InS" totalsRowFunction="custom">
      <totalsRowFormula>SUM(O2:O25)</totalsRowFormula>
    </tableColumn>
    <tableColumn id="16" xr3:uid="{00000000-0010-0000-0000-000010000000}" name="16_IP Vol Med_OutS" totalsRowFunction="custom">
      <totalsRowFormula>SUM(P2:P25)</totalsRowFormula>
    </tableColumn>
    <tableColumn id="17" xr3:uid="{00000000-0010-0000-0000-000011000000}" name="17_OP Vol Med_InS" totalsRowFunction="custom">
      <totalsRowFormula>SUM(Q2:Q25)</totalsRowFormula>
    </tableColumn>
    <tableColumn id="18" xr3:uid="{00000000-0010-0000-0000-000012000000}" name="18_OP Vol Med_OutS" totalsRowFunction="custom">
      <totalsRowFormula>SUM(R2:R25)</totalsRowFormula>
    </tableColumn>
    <tableColumn id="19" xr3:uid="{00000000-0010-0000-0000-000013000000}" name="19_IP Rev Med_InS" totalsRowFunction="custom">
      <totalsRowFormula>SUM(S2:S25)</totalsRowFormula>
    </tableColumn>
    <tableColumn id="20" xr3:uid="{00000000-0010-0000-0000-000014000000}" name="20_IP Rev Med_OutS" totalsRowFunction="custom">
      <totalsRowFormula>SUM(T2:T25)</totalsRowFormula>
    </tableColumn>
    <tableColumn id="21" xr3:uid="{00000000-0010-0000-0000-000015000000}" name="21_OP Rev Med_InS" totalsRowFunction="custom">
      <totalsRowFormula>SUM(U2:U25)</totalsRowFormula>
    </tableColumn>
    <tableColumn id="22" xr3:uid="{00000000-0010-0000-0000-000016000000}" name="22_OP Rev Med_OutS" totalsRowFunction="custom">
      <totalsRowFormula>SUM(V2:V25)</totalsRowFormula>
    </tableColumn>
    <tableColumn id="23" xr3:uid="{00000000-0010-0000-0000-000017000000}" name="23_IP Vol Med_FFS_InS" totalsRowFunction="custom">
      <totalsRowFormula>SUM(W2:W25)</totalsRowFormula>
    </tableColumn>
    <tableColumn id="24" xr3:uid="{00000000-0010-0000-0000-000018000000}" name="24_IP Vol Med_nFFS_Ins" totalsRowFunction="custom">
      <totalsRowFormula>SUM(X2:X25)</totalsRowFormula>
    </tableColumn>
    <tableColumn id="25" xr3:uid="{00000000-0010-0000-0000-000019000000}" name="25_OP Vol Med_FFS_Ins" totalsRowFunction="custom">
      <totalsRowFormula>SUM(Y2:Y25)</totalsRowFormula>
    </tableColumn>
    <tableColumn id="26" xr3:uid="{00000000-0010-0000-0000-00001A000000}" name="26_OP Vol Med_nFFS_Ins" totalsRowFunction="custom">
      <totalsRowFormula>SUM(Z2:Z25)</totalsRowFormula>
    </tableColumn>
    <tableColumn id="27" xr3:uid="{00000000-0010-0000-0000-00001B000000}" name="27_IP Vol Med_FFS_OutS" totalsRowFunction="custom">
      <totalsRowFormula>SUM(AA2:AA25)</totalsRowFormula>
    </tableColumn>
    <tableColumn id="28" xr3:uid="{00000000-0010-0000-0000-00001C000000}" name="28_IP Vol Med_nFFS_OutS" totalsRowFunction="custom">
      <totalsRowFormula>SUM(AB2:AB25)</totalsRowFormula>
    </tableColumn>
    <tableColumn id="29" xr3:uid="{00000000-0010-0000-0000-00001D000000}" name="29_OP Vol Med_FFS_OutS" totalsRowFunction="custom">
      <totalsRowFormula>SUM(AC2:AC25)</totalsRowFormula>
    </tableColumn>
    <tableColumn id="30" xr3:uid="{00000000-0010-0000-0000-00001E000000}" name="30_OP Vol Med_nFFS_OutS" totalsRowFunction="custom">
      <totalsRowFormula>SUM(AD2:AD25)</totalsRowFormula>
    </tableColumn>
    <tableColumn id="31" xr3:uid="{00000000-0010-0000-0000-00001F000000}" name="31_IP Rev Med_FFS_InS" totalsRowFunction="custom">
      <totalsRowFormula>SUM(AE2:AE25)</totalsRowFormula>
    </tableColumn>
    <tableColumn id="32" xr3:uid="{00000000-0010-0000-0000-000020000000}" name="32_IP Rev Med_nFFS_InS" totalsRowFunction="custom">
      <totalsRowFormula>SUM(AF2:AF25)</totalsRowFormula>
    </tableColumn>
    <tableColumn id="33" xr3:uid="{00000000-0010-0000-0000-000021000000}" name="33_OP Rev Med_FFS_InS" totalsRowFunction="custom">
      <totalsRowFormula>SUM(AG2:AG25)</totalsRowFormula>
    </tableColumn>
    <tableColumn id="34" xr3:uid="{00000000-0010-0000-0000-000022000000}" name="34_OP Rev Med_nFFS_InS" totalsRowFunction="custom">
      <totalsRowFormula>SUM(AH2:AH25)</totalsRowFormula>
    </tableColumn>
    <tableColumn id="35" xr3:uid="{00000000-0010-0000-0000-000023000000}" name="35_IP Rev Med_FFS_OutS" totalsRowFunction="custom">
      <totalsRowFormula>SUM(AI2:AI25)</totalsRowFormula>
    </tableColumn>
    <tableColumn id="36" xr3:uid="{00000000-0010-0000-0000-000024000000}" name="36_IP Rev Med_nFFS_OutS" totalsRowFunction="custom">
      <totalsRowFormula>SUM(AJ2:AJ25)</totalsRowFormula>
    </tableColumn>
    <tableColumn id="37" xr3:uid="{00000000-0010-0000-0000-000025000000}" name="37_OP Rev Med_FFS_OutS" totalsRowFunction="custom">
      <totalsRowFormula>SUM(AK2:AK25)</totalsRowFormula>
    </tableColumn>
    <tableColumn id="38" xr3:uid="{00000000-0010-0000-0000-000026000000}" name="38_OP Rev Med_nFFS_OutS" totalsRowFunction="custom">
      <totalsRowFormula>SUM(AL2:AL25)</totalsRowFormula>
    </tableColumn>
    <tableColumn id="39" xr3:uid="{00000000-0010-0000-0000-000027000000}" name="Foot Across" totalsRowFunction="custom">
      <totalsRowFormula>SUBTOTAL(109,Sheet4!$AM$2:$AM$25)</totalsRowFormula>
    </tableColumn>
    <tableColumn id="40" xr3:uid="{00000000-0010-0000-0000-000028000000}" name="POST_DATE" totalsRowFunction="custom">
      <totalsRowFormula>SUM(AN2:AN25)</totalsRowFormula>
    </tableColumn>
    <tableColumn id="41" xr3:uid="{00000000-0010-0000-0000-000029000000}" name="SERVICE_DATE" totalsRowFunction="custom">
      <totalsRowFormula>SUM(AO2:AO25)</totalsRowFormula>
    </tableColumn>
    <tableColumn id="42" xr3:uid="{00000000-0010-0000-0000-00002A000000}" name="CHARGE_CODE" totalsRowFunction="custom">
      <totalsRowFormula>SUM(AP2:AP25)</totalsRowFormula>
    </tableColumn>
    <tableColumn id="43" xr3:uid="{00000000-0010-0000-0000-00002B000000}" name="HAR_ID" totalsRowFunction="custom">
      <totalsRowFormula>SUM(AQ2:AQ25)</totalsRowFormula>
    </tableColumn>
    <tableColumn id="44" xr3:uid="{00000000-0010-0000-0000-00002C000000}" name="ACCOUNT_CLASS" totalsRowFunction="custom">
      <totalsRowFormula>SUM(AR2:AR25)</totalsRowFormula>
    </tableColumn>
    <tableColumn id="45" xr3:uid="{00000000-0010-0000-0000-00002D000000}" name="COST_CENTER" totalsRowFunction="custom">
      <totalsRowFormula>SUM(AS2:AS25)</totalsRowFormula>
    </tableColumn>
    <tableColumn id="46" xr3:uid="{00000000-0010-0000-0000-00002E000000}" name="IP_OP" totalsRowFunction="custom">
      <totalsRowFormula>SUM(AT2:AT25)</totalsRowFormula>
    </tableColumn>
    <tableColumn id="47" xr3:uid="{00000000-0010-0000-0000-00002F000000}" name="CODING_STATUS_C" totalsRowFunction="custom">
      <totalsRowFormula>SUM(AU2:AU25)</totalsRowFormula>
    </tableColumn>
    <tableColumn id="48" xr3:uid="{00000000-0010-0000-0000-000030000000}" name="Discharge Date" totalsRowFunction="custom">
      <totalsRowFormula>SUM(AV2:AV25)</totalsRowFormula>
    </tableColumn>
    <tableColumn id="49" xr3:uid="{00000000-0010-0000-0000-000031000000}" name="Charge Amount" totalsRowFunction="custom">
      <totalsRowFormula>SUM(AW2:AW25)</totalsRowFormula>
    </tableColumn>
    <tableColumn id="50" xr3:uid="{00000000-0010-0000-0000-000032000000}" name="Expected Primary Payor" totalsRowFunction="custom">
      <totalsRowFormula>SUM(AX2:AX25)</totalsRowFormula>
    </tableColumn>
    <tableColumn id="51" xr3:uid="{00000000-0010-0000-0000-000033000000}" name="ZIP" totalsRowFunction="custom">
      <totalsRowFormula>SUM(AY2:AY25)</totalsRowFormula>
    </tableColumn>
    <tableColumn id="52" xr3:uid="{00000000-0010-0000-0000-000034000000}" name="State_NAME" totalsRowFunction="custom">
      <totalsRowFormula>SUM(AZ2:AZ25)</totalsRowFormula>
    </tableColumn>
  </tableColumns>
  <tableStyleInfo name="Sheet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/>
  </sheetViews>
  <sheetFormatPr defaultColWidth="12.5703125" defaultRowHeight="15" customHeight="1"/>
  <cols>
    <col min="1" max="1" width="89" customWidth="1"/>
    <col min="2" max="5" width="12.85546875" customWidth="1"/>
    <col min="6" max="6" width="15.42578125" customWidth="1"/>
    <col min="7" max="7" width="13.7109375" customWidth="1"/>
    <col min="8" max="8" width="14.85546875" customWidth="1"/>
    <col min="9" max="12" width="12.85546875" customWidth="1"/>
    <col min="13" max="13" width="17.85546875" customWidth="1"/>
    <col min="14" max="14" width="30.7109375" customWidth="1"/>
    <col min="15" max="26" width="9.140625" customWidth="1"/>
  </cols>
  <sheetData>
    <row r="1" spans="1:26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5" t="s">
        <v>3</v>
      </c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6" t="s">
        <v>4</v>
      </c>
      <c r="B5" s="6"/>
      <c r="C5" s="6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6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>
      <c r="A9" s="8" t="s">
        <v>6</v>
      </c>
      <c r="B9" s="78" t="s">
        <v>7</v>
      </c>
      <c r="C9" s="79"/>
      <c r="D9" s="79"/>
      <c r="E9" s="80"/>
      <c r="F9" s="78" t="s">
        <v>8</v>
      </c>
      <c r="G9" s="79"/>
      <c r="H9" s="79"/>
      <c r="I9" s="80"/>
      <c r="J9" s="81" t="s">
        <v>9</v>
      </c>
      <c r="K9" s="79"/>
      <c r="L9" s="80"/>
      <c r="M9" s="81" t="s">
        <v>10</v>
      </c>
      <c r="N9" s="8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>
      <c r="A10" s="9" t="s">
        <v>11</v>
      </c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14</v>
      </c>
      <c r="I10" s="10" t="s">
        <v>15</v>
      </c>
      <c r="J10" s="10" t="s">
        <v>18</v>
      </c>
      <c r="K10" s="10" t="s">
        <v>19</v>
      </c>
      <c r="L10" s="10" t="s">
        <v>20</v>
      </c>
      <c r="M10" s="10" t="s">
        <v>21</v>
      </c>
      <c r="N10" s="11" t="s">
        <v>22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customHeight="1">
      <c r="A11" s="12" t="s">
        <v>23</v>
      </c>
      <c r="B11" s="13"/>
      <c r="C11" s="13"/>
      <c r="D11" s="13">
        <f t="shared" ref="D11:D13" si="0">B11-C11</f>
        <v>0</v>
      </c>
      <c r="E11" s="14" t="e">
        <f t="shared" ref="E11:E13" si="1">D11/B11</f>
        <v>#DIV/0!</v>
      </c>
      <c r="F11" s="13"/>
      <c r="G11" s="13"/>
      <c r="H11" s="13">
        <f t="shared" ref="H11:H13" si="2">F11-G11</f>
        <v>0</v>
      </c>
      <c r="I11" s="15" t="e">
        <f t="shared" ref="I11:I13" si="3">H11/F11</f>
        <v>#DIV/0!</v>
      </c>
      <c r="J11" s="16"/>
      <c r="K11" s="16"/>
      <c r="L11" s="16">
        <f t="shared" ref="L11:L13" si="4">K11-J11</f>
        <v>0</v>
      </c>
      <c r="M11" s="16">
        <f t="shared" ref="M11:M13" si="5">G11+(L11-F11)</f>
        <v>0</v>
      </c>
      <c r="N11" s="17" t="e">
        <f t="shared" ref="N11:N13" si="6">M11/F11</f>
        <v>#DIV/0!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.75" customHeight="1">
      <c r="A12" s="12" t="s">
        <v>24</v>
      </c>
      <c r="B12" s="13"/>
      <c r="C12" s="13"/>
      <c r="D12" s="13">
        <f t="shared" si="0"/>
        <v>0</v>
      </c>
      <c r="E12" s="14" t="e">
        <f t="shared" si="1"/>
        <v>#DIV/0!</v>
      </c>
      <c r="F12" s="13"/>
      <c r="G12" s="13"/>
      <c r="H12" s="13">
        <f t="shared" si="2"/>
        <v>0</v>
      </c>
      <c r="I12" s="15" t="e">
        <f t="shared" si="3"/>
        <v>#DIV/0!</v>
      </c>
      <c r="J12" s="16"/>
      <c r="K12" s="16"/>
      <c r="L12" s="16">
        <f t="shared" si="4"/>
        <v>0</v>
      </c>
      <c r="M12" s="16">
        <f t="shared" si="5"/>
        <v>0</v>
      </c>
      <c r="N12" s="17" t="e">
        <f t="shared" si="6"/>
        <v>#DIV/0!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.75" customHeight="1">
      <c r="A13" s="19" t="s">
        <v>25</v>
      </c>
      <c r="B13" s="20"/>
      <c r="C13" s="20"/>
      <c r="D13" s="20">
        <f t="shared" si="0"/>
        <v>0</v>
      </c>
      <c r="E13" s="21" t="e">
        <f t="shared" si="1"/>
        <v>#DIV/0!</v>
      </c>
      <c r="F13" s="20"/>
      <c r="G13" s="20"/>
      <c r="H13" s="20">
        <f t="shared" si="2"/>
        <v>0</v>
      </c>
      <c r="I13" s="22" t="e">
        <f t="shared" si="3"/>
        <v>#DIV/0!</v>
      </c>
      <c r="J13" s="23"/>
      <c r="K13" s="23"/>
      <c r="L13" s="23">
        <f t="shared" si="4"/>
        <v>0</v>
      </c>
      <c r="M13" s="23">
        <f t="shared" si="5"/>
        <v>0</v>
      </c>
      <c r="N13" s="24" t="e">
        <f t="shared" si="6"/>
        <v>#DIV/0!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.75" customHeight="1">
      <c r="A14" s="25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.75" customHeight="1">
      <c r="A15" s="12" t="s">
        <v>27</v>
      </c>
      <c r="B15" s="13"/>
      <c r="C15" s="13"/>
      <c r="D15" s="13">
        <f t="shared" ref="D15:D20" si="7">B15-C15</f>
        <v>0</v>
      </c>
      <c r="E15" s="14" t="e">
        <f t="shared" ref="E15:E20" si="8">D15/B15</f>
        <v>#DIV/0!</v>
      </c>
      <c r="F15" s="13"/>
      <c r="G15" s="13"/>
      <c r="H15" s="13">
        <f t="shared" ref="H15:H20" si="9">F15-G15</f>
        <v>0</v>
      </c>
      <c r="I15" s="15" t="e">
        <f t="shared" ref="I15:I20" si="10">H15/F15</f>
        <v>#DIV/0!</v>
      </c>
      <c r="J15" s="16"/>
      <c r="K15" s="16"/>
      <c r="L15" s="16">
        <f t="shared" ref="L15:L17" si="11">K15-J15</f>
        <v>0</v>
      </c>
      <c r="M15" s="16">
        <f t="shared" ref="M15:M20" si="12">G15+(L15-F15)</f>
        <v>0</v>
      </c>
      <c r="N15" s="17" t="e">
        <f t="shared" ref="N15:N20" si="13">M15/F15</f>
        <v>#DIV/0!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.75" customHeight="1">
      <c r="A16" s="28" t="s">
        <v>28</v>
      </c>
      <c r="B16" s="13"/>
      <c r="C16" s="13"/>
      <c r="D16" s="13">
        <f t="shared" si="7"/>
        <v>0</v>
      </c>
      <c r="E16" s="14" t="e">
        <f t="shared" si="8"/>
        <v>#DIV/0!</v>
      </c>
      <c r="F16" s="13"/>
      <c r="G16" s="13"/>
      <c r="H16" s="13">
        <f t="shared" si="9"/>
        <v>0</v>
      </c>
      <c r="I16" s="15" t="e">
        <f t="shared" si="10"/>
        <v>#DIV/0!</v>
      </c>
      <c r="J16" s="16"/>
      <c r="K16" s="16"/>
      <c r="L16" s="16">
        <f t="shared" si="11"/>
        <v>0</v>
      </c>
      <c r="M16" s="16">
        <f t="shared" si="12"/>
        <v>0</v>
      </c>
      <c r="N16" s="17" t="e">
        <f t="shared" si="13"/>
        <v>#DIV/0!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2.75" customHeight="1">
      <c r="A17" s="29" t="s">
        <v>29</v>
      </c>
      <c r="B17" s="30"/>
      <c r="C17" s="30"/>
      <c r="D17" s="30">
        <f t="shared" si="7"/>
        <v>0</v>
      </c>
      <c r="E17" s="31" t="e">
        <f t="shared" si="8"/>
        <v>#DIV/0!</v>
      </c>
      <c r="F17" s="30"/>
      <c r="G17" s="30"/>
      <c r="H17" s="30">
        <f t="shared" si="9"/>
        <v>0</v>
      </c>
      <c r="I17" s="32" t="e">
        <f t="shared" si="10"/>
        <v>#DIV/0!</v>
      </c>
      <c r="J17" s="33"/>
      <c r="K17" s="33"/>
      <c r="L17" s="33">
        <f t="shared" si="11"/>
        <v>0</v>
      </c>
      <c r="M17" s="33">
        <f t="shared" si="12"/>
        <v>0</v>
      </c>
      <c r="N17" s="34" t="e">
        <f t="shared" si="13"/>
        <v>#DIV/0!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2.75" customHeight="1">
      <c r="A18" s="29" t="s">
        <v>30</v>
      </c>
      <c r="B18" s="30"/>
      <c r="C18" s="30"/>
      <c r="D18" s="30">
        <f t="shared" si="7"/>
        <v>0</v>
      </c>
      <c r="E18" s="31" t="e">
        <f t="shared" si="8"/>
        <v>#DIV/0!</v>
      </c>
      <c r="F18" s="30"/>
      <c r="G18" s="30"/>
      <c r="H18" s="30">
        <f t="shared" si="9"/>
        <v>0</v>
      </c>
      <c r="I18" s="32" t="e">
        <f t="shared" si="10"/>
        <v>#DIV/0!</v>
      </c>
      <c r="J18" s="33"/>
      <c r="K18" s="33"/>
      <c r="L18" s="33"/>
      <c r="M18" s="33">
        <f t="shared" si="12"/>
        <v>0</v>
      </c>
      <c r="N18" s="34" t="e">
        <f t="shared" si="13"/>
        <v>#DIV/0!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2.75" customHeight="1">
      <c r="A19" s="29" t="s">
        <v>31</v>
      </c>
      <c r="B19" s="30"/>
      <c r="C19" s="30"/>
      <c r="D19" s="30">
        <f t="shared" si="7"/>
        <v>0</v>
      </c>
      <c r="E19" s="31" t="e">
        <f t="shared" si="8"/>
        <v>#DIV/0!</v>
      </c>
      <c r="F19" s="30"/>
      <c r="G19" s="30"/>
      <c r="H19" s="30">
        <f t="shared" si="9"/>
        <v>0</v>
      </c>
      <c r="I19" s="32" t="e">
        <f t="shared" si="10"/>
        <v>#DIV/0!</v>
      </c>
      <c r="J19" s="33"/>
      <c r="K19" s="33"/>
      <c r="L19" s="33">
        <f t="shared" ref="L19:L20" si="14">K19-J19</f>
        <v>0</v>
      </c>
      <c r="M19" s="33">
        <f t="shared" si="12"/>
        <v>0</v>
      </c>
      <c r="N19" s="34" t="e">
        <f t="shared" si="13"/>
        <v>#DIV/0!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2.75" customHeight="1">
      <c r="A20" s="36" t="s">
        <v>32</v>
      </c>
      <c r="B20" s="37"/>
      <c r="C20" s="37"/>
      <c r="D20" s="37">
        <f t="shared" si="7"/>
        <v>0</v>
      </c>
      <c r="E20" s="38" t="e">
        <f t="shared" si="8"/>
        <v>#DIV/0!</v>
      </c>
      <c r="F20" s="37"/>
      <c r="G20" s="37"/>
      <c r="H20" s="37">
        <f t="shared" si="9"/>
        <v>0</v>
      </c>
      <c r="I20" s="39" t="e">
        <f t="shared" si="10"/>
        <v>#DIV/0!</v>
      </c>
      <c r="J20" s="40"/>
      <c r="K20" s="40"/>
      <c r="L20" s="40">
        <f t="shared" si="14"/>
        <v>0</v>
      </c>
      <c r="M20" s="40">
        <f t="shared" si="12"/>
        <v>0</v>
      </c>
      <c r="N20" s="41" t="e">
        <f t="shared" si="13"/>
        <v>#DIV/0!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2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2.7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2.75" customHeight="1">
      <c r="A23" s="6" t="s">
        <v>33</v>
      </c>
      <c r="B23" s="35"/>
      <c r="C23" s="35"/>
      <c r="D23" s="35"/>
      <c r="E23" s="35"/>
      <c r="F23" s="35"/>
      <c r="G23" s="35"/>
      <c r="H23" s="35"/>
      <c r="I23" s="35"/>
      <c r="J23" s="42"/>
      <c r="K23" s="42"/>
      <c r="L23" s="42"/>
      <c r="M23" s="42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2.75" customHeight="1">
      <c r="A24" s="43" t="s">
        <v>2</v>
      </c>
      <c r="B24" s="35"/>
      <c r="C24" s="35"/>
      <c r="D24" s="35"/>
      <c r="E24" s="35"/>
      <c r="F24" s="35"/>
      <c r="G24" s="35"/>
      <c r="H24" s="35"/>
      <c r="I24" s="35"/>
      <c r="J24" s="42"/>
      <c r="K24" s="42"/>
      <c r="L24" s="42"/>
      <c r="M24" s="42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2.75" customHeight="1">
      <c r="A25" s="44" t="s">
        <v>34</v>
      </c>
      <c r="B25" s="35"/>
      <c r="C25" s="35"/>
      <c r="D25" s="35"/>
      <c r="E25" s="35"/>
      <c r="F25" s="35"/>
      <c r="G25" s="35"/>
      <c r="H25" s="35"/>
      <c r="I25" s="35"/>
      <c r="J25" s="45"/>
      <c r="K25" s="45"/>
      <c r="L25" s="45"/>
      <c r="M25" s="4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2.75" customHeight="1">
      <c r="A26" s="44" t="s">
        <v>35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2.75" customHeight="1">
      <c r="A27" s="44" t="s">
        <v>36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75" customHeight="1">
      <c r="A28" s="44" t="s">
        <v>37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75" customHeight="1">
      <c r="A29" s="44" t="s">
        <v>38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 customHeight="1">
      <c r="A30" s="44" t="s">
        <v>39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75" customHeight="1">
      <c r="A31" s="44" t="s">
        <v>40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75" customHeight="1">
      <c r="A32" s="46" t="s">
        <v>41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</row>
    <row r="996" spans="1:2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</row>
    <row r="997" spans="1:26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</row>
    <row r="998" spans="1:26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</row>
    <row r="999" spans="1:26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</row>
  </sheetData>
  <mergeCells count="4">
    <mergeCell ref="B9:E9"/>
    <mergeCell ref="F9:I9"/>
    <mergeCell ref="J9:L9"/>
    <mergeCell ref="M9:N9"/>
  </mergeCell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"/>
  <sheetViews>
    <sheetView workbookViewId="0"/>
  </sheetViews>
  <sheetFormatPr defaultColWidth="12.5703125" defaultRowHeight="15" customHeight="1" outlineLevelCol="1"/>
  <cols>
    <col min="1" max="1" width="11.42578125" customWidth="1"/>
    <col min="2" max="2" width="7" customWidth="1"/>
    <col min="3" max="3" width="7.42578125" customWidth="1"/>
    <col min="4" max="4" width="10" customWidth="1"/>
    <col min="5" max="5" width="11.28515625" customWidth="1"/>
    <col min="6" max="6" width="13.85546875" customWidth="1"/>
    <col min="7" max="7" width="15.140625" customWidth="1"/>
    <col min="8" max="8" width="13.28515625" customWidth="1"/>
    <col min="9" max="9" width="13.7109375" customWidth="1"/>
    <col min="10" max="10" width="15" customWidth="1"/>
    <col min="11" max="11" width="16.42578125" customWidth="1"/>
    <col min="12" max="12" width="17.28515625" customWidth="1"/>
    <col min="13" max="13" width="17.28515625" hidden="1" customWidth="1"/>
    <col min="14" max="14" width="18.42578125" hidden="1" customWidth="1"/>
    <col min="15" max="15" width="19.42578125" hidden="1" customWidth="1"/>
    <col min="16" max="16" width="7.42578125" customWidth="1"/>
    <col min="17" max="17" width="8.28515625" customWidth="1"/>
    <col min="18" max="18" width="22.28515625" customWidth="1"/>
    <col min="19" max="19" width="20.42578125" customWidth="1"/>
    <col min="20" max="20" width="21.85546875" customWidth="1"/>
    <col min="21" max="21" width="21.28515625" customWidth="1"/>
    <col min="22" max="22" width="22.7109375" customWidth="1"/>
    <col min="23" max="23" width="24.42578125" customWidth="1"/>
    <col min="24" max="24" width="25.28515625" customWidth="1"/>
    <col min="25" max="25" width="13.42578125" customWidth="1"/>
    <col min="26" max="26" width="26.140625" customWidth="1"/>
    <col min="27" max="27" width="26" customWidth="1"/>
    <col min="28" max="28" width="27.140625" customWidth="1"/>
    <col min="29" max="29" width="26.85546875" customWidth="1"/>
    <col min="30" max="30" width="28" customWidth="1"/>
    <col min="31" max="31" width="25" customWidth="1"/>
    <col min="32" max="32" width="26.140625" customWidth="1"/>
    <col min="33" max="33" width="16.42578125" customWidth="1"/>
    <col min="34" max="34" width="27" customWidth="1"/>
    <col min="35" max="35" width="26.42578125" customWidth="1"/>
    <col min="36" max="36" width="27.42578125" customWidth="1"/>
    <col min="37" max="37" width="27.28515625" customWidth="1"/>
    <col min="38" max="38" width="28.42578125" customWidth="1"/>
    <col min="39" max="39" width="16.85546875" customWidth="1" outlineLevel="1"/>
    <col min="40" max="40" width="14.140625" customWidth="1" outlineLevel="1"/>
    <col min="41" max="42" width="17" customWidth="1" outlineLevel="1"/>
    <col min="43" max="43" width="17.7109375" customWidth="1" outlineLevel="1"/>
    <col min="44" max="44" width="19.42578125" customWidth="1" outlineLevel="1"/>
    <col min="45" max="45" width="16.42578125" customWidth="1" outlineLevel="1"/>
    <col min="46" max="46" width="9.140625" customWidth="1" outlineLevel="1"/>
    <col min="47" max="47" width="21.140625" customWidth="1" outlineLevel="1"/>
    <col min="48" max="48" width="16.85546875" customWidth="1" outlineLevel="1"/>
    <col min="49" max="49" width="17.28515625" customWidth="1" outlineLevel="1"/>
    <col min="50" max="50" width="25.140625" customWidth="1" outlineLevel="1"/>
    <col min="51" max="51" width="9.140625" customWidth="1" outlineLevel="1"/>
    <col min="52" max="52" width="10" customWidth="1"/>
  </cols>
  <sheetData>
    <row r="1" spans="1:52" ht="33.75" customHeight="1">
      <c r="A1" s="47" t="s">
        <v>42</v>
      </c>
      <c r="B1" s="48" t="s">
        <v>43</v>
      </c>
      <c r="C1" s="49" t="s">
        <v>44</v>
      </c>
      <c r="D1" s="49" t="s">
        <v>45</v>
      </c>
      <c r="E1" s="49" t="s">
        <v>46</v>
      </c>
      <c r="F1" s="49" t="s">
        <v>47</v>
      </c>
      <c r="G1" s="49" t="s">
        <v>48</v>
      </c>
      <c r="H1" s="49" t="s">
        <v>49</v>
      </c>
      <c r="I1" s="49" t="s">
        <v>50</v>
      </c>
      <c r="J1" s="49" t="s">
        <v>51</v>
      </c>
      <c r="K1" s="49" t="s">
        <v>52</v>
      </c>
      <c r="L1" s="49" t="s">
        <v>53</v>
      </c>
      <c r="M1" s="49" t="s">
        <v>54</v>
      </c>
      <c r="N1" s="49" t="s">
        <v>55</v>
      </c>
      <c r="O1" s="49" t="s">
        <v>56</v>
      </c>
      <c r="P1" s="49" t="s">
        <v>57</v>
      </c>
      <c r="Q1" s="49" t="s">
        <v>58</v>
      </c>
      <c r="R1" s="49" t="s">
        <v>59</v>
      </c>
      <c r="S1" s="49" t="s">
        <v>60</v>
      </c>
      <c r="T1" s="49" t="s">
        <v>61</v>
      </c>
      <c r="U1" s="49" t="s">
        <v>62</v>
      </c>
      <c r="V1" s="49" t="s">
        <v>63</v>
      </c>
      <c r="W1" s="49" t="s">
        <v>64</v>
      </c>
      <c r="X1" s="49" t="s">
        <v>65</v>
      </c>
      <c r="Y1" s="49" t="s">
        <v>66</v>
      </c>
      <c r="Z1" s="49" t="s">
        <v>67</v>
      </c>
      <c r="AA1" s="49" t="s">
        <v>68</v>
      </c>
      <c r="AB1" s="49" t="s">
        <v>69</v>
      </c>
      <c r="AC1" s="49" t="s">
        <v>70</v>
      </c>
      <c r="AD1" s="49" t="s">
        <v>71</v>
      </c>
      <c r="AE1" s="49" t="s">
        <v>72</v>
      </c>
      <c r="AF1" s="49" t="s">
        <v>73</v>
      </c>
      <c r="AG1" s="49" t="s">
        <v>74</v>
      </c>
      <c r="AH1" s="49" t="s">
        <v>75</v>
      </c>
      <c r="AI1" s="49" t="s">
        <v>76</v>
      </c>
      <c r="AJ1" s="49" t="s">
        <v>77</v>
      </c>
      <c r="AK1" s="49" t="s">
        <v>78</v>
      </c>
      <c r="AL1" s="49" t="s">
        <v>79</v>
      </c>
      <c r="AM1" s="49" t="s">
        <v>80</v>
      </c>
      <c r="AN1" s="47" t="s">
        <v>81</v>
      </c>
      <c r="AO1" s="47" t="s">
        <v>82</v>
      </c>
      <c r="AP1" s="47" t="s">
        <v>83</v>
      </c>
      <c r="AQ1" s="47" t="s">
        <v>84</v>
      </c>
      <c r="AR1" s="47" t="s">
        <v>85</v>
      </c>
      <c r="AS1" s="47" t="s">
        <v>86</v>
      </c>
      <c r="AT1" s="47" t="s">
        <v>87</v>
      </c>
      <c r="AU1" s="47" t="s">
        <v>88</v>
      </c>
      <c r="AV1" s="47" t="s">
        <v>89</v>
      </c>
      <c r="AW1" s="47" t="s">
        <v>90</v>
      </c>
      <c r="AX1" s="47" t="s">
        <v>91</v>
      </c>
      <c r="AY1" s="47" t="s">
        <v>92</v>
      </c>
      <c r="AZ1" s="47" t="s">
        <v>93</v>
      </c>
    </row>
    <row r="2" spans="1:52" ht="12" hidden="1" customHeight="1">
      <c r="A2" s="50">
        <v>43132</v>
      </c>
      <c r="B2" s="51" t="s">
        <v>94</v>
      </c>
      <c r="C2" s="52"/>
      <c r="D2" s="52">
        <v>101</v>
      </c>
      <c r="E2" s="52">
        <v>0</v>
      </c>
      <c r="F2" s="52">
        <v>1596.81</v>
      </c>
      <c r="G2" s="52"/>
      <c r="H2" s="52"/>
      <c r="I2" s="53">
        <v>101</v>
      </c>
      <c r="J2" s="52"/>
      <c r="K2" s="52"/>
      <c r="L2" s="52">
        <v>0</v>
      </c>
      <c r="M2" s="52">
        <v>1596.81</v>
      </c>
      <c r="N2" s="52">
        <v>0</v>
      </c>
      <c r="O2" s="52"/>
      <c r="P2" s="52"/>
      <c r="Q2" s="54">
        <v>101</v>
      </c>
      <c r="R2" s="52"/>
      <c r="S2" s="52">
        <v>0</v>
      </c>
      <c r="T2" s="52">
        <v>0</v>
      </c>
      <c r="U2" s="52">
        <v>1596.81</v>
      </c>
      <c r="V2" s="52">
        <v>0</v>
      </c>
      <c r="W2" s="52"/>
      <c r="X2" s="52"/>
      <c r="Y2" s="54">
        <v>101</v>
      </c>
      <c r="Z2" s="52"/>
      <c r="AA2" s="52"/>
      <c r="AB2" s="52"/>
      <c r="AC2" s="52"/>
      <c r="AD2" s="52"/>
      <c r="AE2" s="52">
        <v>0</v>
      </c>
      <c r="AF2" s="52">
        <v>0</v>
      </c>
      <c r="AG2" s="52">
        <v>1596.81</v>
      </c>
      <c r="AH2" s="52">
        <v>0</v>
      </c>
      <c r="AI2" s="52">
        <v>0</v>
      </c>
      <c r="AJ2" s="52">
        <v>0</v>
      </c>
      <c r="AK2" s="52">
        <v>0</v>
      </c>
      <c r="AL2" s="52">
        <v>0</v>
      </c>
      <c r="AM2" s="52">
        <f>+Sheet4!$D2-Sheet4!$Q2</f>
        <v>0</v>
      </c>
      <c r="AN2" s="50">
        <v>43139</v>
      </c>
      <c r="AO2" s="50">
        <v>43084</v>
      </c>
      <c r="AP2" s="55" t="s">
        <v>95</v>
      </c>
      <c r="AQ2" s="55">
        <v>1000590611</v>
      </c>
      <c r="AR2" s="55" t="s">
        <v>96</v>
      </c>
      <c r="AS2" s="55" t="s">
        <v>97</v>
      </c>
      <c r="AT2" s="55" t="s">
        <v>98</v>
      </c>
      <c r="AU2" s="55">
        <v>4</v>
      </c>
      <c r="AV2" s="56">
        <v>43087.999305555553</v>
      </c>
      <c r="AW2" s="55">
        <v>1596.81</v>
      </c>
      <c r="AX2" s="55" t="s">
        <v>99</v>
      </c>
      <c r="AY2" s="55" t="s">
        <v>100</v>
      </c>
      <c r="AZ2" s="55" t="s">
        <v>101</v>
      </c>
    </row>
    <row r="3" spans="1:52" ht="12" hidden="1" customHeight="1">
      <c r="A3" s="50">
        <v>43101</v>
      </c>
      <c r="B3" s="51" t="s">
        <v>94</v>
      </c>
      <c r="C3" s="52"/>
      <c r="D3" s="52">
        <v>140</v>
      </c>
      <c r="E3" s="52">
        <v>0</v>
      </c>
      <c r="F3" s="52">
        <v>2129.65</v>
      </c>
      <c r="G3" s="52"/>
      <c r="H3" s="52"/>
      <c r="I3" s="57">
        <v>140</v>
      </c>
      <c r="J3" s="52"/>
      <c r="K3" s="52"/>
      <c r="L3" s="52">
        <v>0</v>
      </c>
      <c r="M3" s="52">
        <v>2129.65</v>
      </c>
      <c r="N3" s="52">
        <v>0</v>
      </c>
      <c r="O3" s="52"/>
      <c r="P3" s="52"/>
      <c r="Q3" s="54"/>
      <c r="R3" s="52"/>
      <c r="S3" s="52">
        <v>0</v>
      </c>
      <c r="T3" s="52">
        <v>0</v>
      </c>
      <c r="U3" s="52">
        <v>0</v>
      </c>
      <c r="V3" s="52">
        <v>0</v>
      </c>
      <c r="W3" s="52"/>
      <c r="X3" s="52"/>
      <c r="Y3" s="54"/>
      <c r="Z3" s="52"/>
      <c r="AA3" s="52"/>
      <c r="AB3" s="52"/>
      <c r="AC3" s="52"/>
      <c r="AD3" s="52"/>
      <c r="AE3" s="52">
        <v>0</v>
      </c>
      <c r="AF3" s="52">
        <v>0</v>
      </c>
      <c r="AG3" s="52">
        <v>0</v>
      </c>
      <c r="AH3" s="52">
        <v>0</v>
      </c>
      <c r="AI3" s="52">
        <v>0</v>
      </c>
      <c r="AJ3" s="52">
        <v>0</v>
      </c>
      <c r="AK3" s="52">
        <v>0</v>
      </c>
      <c r="AL3" s="52">
        <v>0</v>
      </c>
      <c r="AM3" s="52">
        <f>+Sheet4!$D3-Sheet4!$Q3</f>
        <v>140</v>
      </c>
      <c r="AN3" s="50">
        <v>43102</v>
      </c>
      <c r="AO3" s="50">
        <v>43099</v>
      </c>
      <c r="AP3" s="55" t="s">
        <v>102</v>
      </c>
      <c r="AQ3" s="55">
        <v>1000600867</v>
      </c>
      <c r="AR3" s="55" t="s">
        <v>96</v>
      </c>
      <c r="AS3" s="55" t="s">
        <v>103</v>
      </c>
      <c r="AT3" s="55" t="s">
        <v>98</v>
      </c>
      <c r="AU3" s="55">
        <v>4</v>
      </c>
      <c r="AV3" s="56">
        <v>43099.999305555553</v>
      </c>
      <c r="AW3" s="55">
        <v>2129.65</v>
      </c>
      <c r="AX3" s="55" t="s">
        <v>104</v>
      </c>
      <c r="AY3" s="55" t="s">
        <v>105</v>
      </c>
      <c r="AZ3" s="55" t="s">
        <v>101</v>
      </c>
    </row>
    <row r="4" spans="1:52" ht="12" hidden="1" customHeight="1">
      <c r="A4" s="50">
        <v>43132</v>
      </c>
      <c r="B4" s="51" t="s">
        <v>94</v>
      </c>
      <c r="C4" s="52"/>
      <c r="D4" s="52">
        <v>-148</v>
      </c>
      <c r="E4" s="52">
        <v>0</v>
      </c>
      <c r="F4" s="52">
        <v>-2339.88</v>
      </c>
      <c r="G4" s="52"/>
      <c r="H4" s="52"/>
      <c r="I4" s="53">
        <v>-148</v>
      </c>
      <c r="J4" s="52"/>
      <c r="K4" s="52"/>
      <c r="L4" s="52">
        <v>0</v>
      </c>
      <c r="M4" s="52">
        <v>-2339.88</v>
      </c>
      <c r="N4" s="52">
        <v>0</v>
      </c>
      <c r="O4" s="52"/>
      <c r="P4" s="52"/>
      <c r="Q4" s="54">
        <v>-148</v>
      </c>
      <c r="R4" s="52"/>
      <c r="S4" s="52">
        <v>0</v>
      </c>
      <c r="T4" s="52">
        <v>0</v>
      </c>
      <c r="U4" s="52">
        <v>-2339.88</v>
      </c>
      <c r="V4" s="52">
        <v>0</v>
      </c>
      <c r="W4" s="52"/>
      <c r="X4" s="52"/>
      <c r="Y4" s="54">
        <v>-148</v>
      </c>
      <c r="Z4" s="52"/>
      <c r="AA4" s="52"/>
      <c r="AB4" s="52"/>
      <c r="AC4" s="52"/>
      <c r="AD4" s="52"/>
      <c r="AE4" s="52">
        <v>0</v>
      </c>
      <c r="AF4" s="52">
        <v>0</v>
      </c>
      <c r="AG4" s="52">
        <v>-2339.88</v>
      </c>
      <c r="AH4" s="52">
        <v>0</v>
      </c>
      <c r="AI4" s="52">
        <v>0</v>
      </c>
      <c r="AJ4" s="52">
        <v>0</v>
      </c>
      <c r="AK4" s="52">
        <v>0</v>
      </c>
      <c r="AL4" s="52">
        <v>0</v>
      </c>
      <c r="AM4" s="52">
        <f>+Sheet4!$D4-Sheet4!$Q4</f>
        <v>0</v>
      </c>
      <c r="AN4" s="50">
        <v>43138</v>
      </c>
      <c r="AO4" s="50">
        <v>43067</v>
      </c>
      <c r="AP4" s="55" t="s">
        <v>106</v>
      </c>
      <c r="AQ4" s="55">
        <v>1000574319</v>
      </c>
      <c r="AR4" s="55" t="s">
        <v>96</v>
      </c>
      <c r="AS4" s="55" t="s">
        <v>103</v>
      </c>
      <c r="AT4" s="55" t="s">
        <v>98</v>
      </c>
      <c r="AU4" s="55">
        <v>4</v>
      </c>
      <c r="AV4" s="56">
        <v>43067.999305555553</v>
      </c>
      <c r="AW4" s="55">
        <v>-2339.88</v>
      </c>
      <c r="AX4" s="55" t="s">
        <v>99</v>
      </c>
      <c r="AY4" s="55" t="s">
        <v>107</v>
      </c>
      <c r="AZ4" s="55" t="s">
        <v>101</v>
      </c>
    </row>
    <row r="5" spans="1:52" ht="12" hidden="1" customHeight="1">
      <c r="A5" s="50">
        <v>43132</v>
      </c>
      <c r="B5" s="51" t="s">
        <v>94</v>
      </c>
      <c r="C5" s="52">
        <v>-85</v>
      </c>
      <c r="D5" s="52"/>
      <c r="E5" s="52">
        <v>-1379.55</v>
      </c>
      <c r="F5" s="52">
        <v>0</v>
      </c>
      <c r="G5" s="52">
        <v>-85</v>
      </c>
      <c r="H5" s="52"/>
      <c r="I5" s="53"/>
      <c r="J5" s="52"/>
      <c r="K5" s="52">
        <v>-1379.55</v>
      </c>
      <c r="L5" s="52">
        <v>0</v>
      </c>
      <c r="M5" s="52">
        <v>0</v>
      </c>
      <c r="N5" s="52">
        <v>0</v>
      </c>
      <c r="O5" s="52">
        <v>-85</v>
      </c>
      <c r="P5" s="52"/>
      <c r="Q5" s="54"/>
      <c r="R5" s="52"/>
      <c r="S5" s="52">
        <v>-1379.55</v>
      </c>
      <c r="T5" s="52">
        <v>0</v>
      </c>
      <c r="U5" s="52">
        <v>0</v>
      </c>
      <c r="V5" s="52">
        <v>0</v>
      </c>
      <c r="W5" s="52">
        <v>-85</v>
      </c>
      <c r="X5" s="52"/>
      <c r="Y5" s="54"/>
      <c r="Z5" s="52"/>
      <c r="AA5" s="52"/>
      <c r="AB5" s="52"/>
      <c r="AC5" s="52"/>
      <c r="AD5" s="52"/>
      <c r="AE5" s="52">
        <v>-1379.55</v>
      </c>
      <c r="AF5" s="52">
        <v>0</v>
      </c>
      <c r="AG5" s="52">
        <v>0</v>
      </c>
      <c r="AH5" s="52">
        <v>0</v>
      </c>
      <c r="AI5" s="52">
        <v>0</v>
      </c>
      <c r="AJ5" s="52">
        <v>0</v>
      </c>
      <c r="AK5" s="52">
        <v>0</v>
      </c>
      <c r="AL5" s="52">
        <v>0</v>
      </c>
      <c r="AM5" s="52">
        <f>+Sheet4!$D5-Sheet4!$Q5</f>
        <v>0</v>
      </c>
      <c r="AN5" s="50">
        <v>43151</v>
      </c>
      <c r="AO5" s="50">
        <v>43054</v>
      </c>
      <c r="AP5" s="55" t="s">
        <v>108</v>
      </c>
      <c r="AQ5" s="55">
        <v>1000561664</v>
      </c>
      <c r="AR5" s="55" t="s">
        <v>109</v>
      </c>
      <c r="AS5" s="55" t="s">
        <v>97</v>
      </c>
      <c r="AT5" s="55" t="s">
        <v>110</v>
      </c>
      <c r="AU5" s="55">
        <v>4</v>
      </c>
      <c r="AV5" s="56">
        <v>43056.681944444441</v>
      </c>
      <c r="AW5" s="55">
        <v>-1379.55</v>
      </c>
      <c r="AX5" s="55" t="s">
        <v>99</v>
      </c>
      <c r="AY5" s="55" t="s">
        <v>111</v>
      </c>
      <c r="AZ5" s="55" t="s">
        <v>101</v>
      </c>
    </row>
    <row r="6" spans="1:52" ht="12" customHeight="1">
      <c r="A6" s="50">
        <v>43101</v>
      </c>
      <c r="B6" s="51" t="s">
        <v>94</v>
      </c>
      <c r="C6" s="52"/>
      <c r="D6" s="52">
        <v>140</v>
      </c>
      <c r="E6" s="52">
        <v>0</v>
      </c>
      <c r="F6" s="52">
        <v>2129.65</v>
      </c>
      <c r="G6" s="52"/>
      <c r="H6" s="52"/>
      <c r="I6" s="53"/>
      <c r="J6" s="52">
        <v>140</v>
      </c>
      <c r="K6" s="52"/>
      <c r="L6" s="52">
        <v>0</v>
      </c>
      <c r="M6" s="52">
        <v>0</v>
      </c>
      <c r="N6" s="52">
        <v>2129.65</v>
      </c>
      <c r="O6" s="52"/>
      <c r="P6" s="52"/>
      <c r="Q6" s="54"/>
      <c r="R6" s="52"/>
      <c r="S6" s="52">
        <v>0</v>
      </c>
      <c r="T6" s="52">
        <v>0</v>
      </c>
      <c r="U6" s="52">
        <v>0</v>
      </c>
      <c r="V6" s="52">
        <v>0</v>
      </c>
      <c r="W6" s="52"/>
      <c r="X6" s="52"/>
      <c r="Y6" s="54"/>
      <c r="Z6" s="52"/>
      <c r="AA6" s="52"/>
      <c r="AB6" s="52"/>
      <c r="AC6" s="52"/>
      <c r="AD6" s="52"/>
      <c r="AE6" s="52">
        <v>0</v>
      </c>
      <c r="AF6" s="52">
        <v>0</v>
      </c>
      <c r="AG6" s="52">
        <v>0</v>
      </c>
      <c r="AH6" s="52">
        <v>0</v>
      </c>
      <c r="AI6" s="52">
        <v>0</v>
      </c>
      <c r="AJ6" s="52">
        <v>0</v>
      </c>
      <c r="AK6" s="52">
        <v>0</v>
      </c>
      <c r="AL6" s="52">
        <v>0</v>
      </c>
      <c r="AM6" s="52">
        <f>+Sheet4!$D6-Sheet4!$Q6</f>
        <v>140</v>
      </c>
      <c r="AN6" s="50">
        <v>43102</v>
      </c>
      <c r="AO6" s="50">
        <v>43099</v>
      </c>
      <c r="AP6" s="55" t="s">
        <v>102</v>
      </c>
      <c r="AQ6" s="55">
        <v>1000600782</v>
      </c>
      <c r="AR6" s="55" t="s">
        <v>96</v>
      </c>
      <c r="AS6" s="55" t="s">
        <v>103</v>
      </c>
      <c r="AT6" s="55" t="s">
        <v>98</v>
      </c>
      <c r="AU6" s="55">
        <v>4</v>
      </c>
      <c r="AV6" s="56">
        <v>43099.999305555553</v>
      </c>
      <c r="AW6" s="55">
        <v>2129.65</v>
      </c>
      <c r="AX6" s="55" t="s">
        <v>112</v>
      </c>
      <c r="AY6" s="55" t="s">
        <v>113</v>
      </c>
      <c r="AZ6" s="55" t="s">
        <v>101</v>
      </c>
    </row>
    <row r="7" spans="1:52" ht="12" hidden="1" customHeight="1">
      <c r="A7" s="50">
        <v>43101</v>
      </c>
      <c r="B7" s="51" t="s">
        <v>94</v>
      </c>
      <c r="C7" s="52">
        <v>-85</v>
      </c>
      <c r="D7" s="52"/>
      <c r="E7" s="52">
        <v>-1379.55</v>
      </c>
      <c r="F7" s="52">
        <v>0</v>
      </c>
      <c r="G7" s="52">
        <v>-85</v>
      </c>
      <c r="H7" s="52"/>
      <c r="I7" s="53"/>
      <c r="J7" s="52"/>
      <c r="K7" s="52">
        <v>-1379.55</v>
      </c>
      <c r="L7" s="52">
        <v>0</v>
      </c>
      <c r="M7" s="52">
        <v>0</v>
      </c>
      <c r="N7" s="52">
        <v>0</v>
      </c>
      <c r="O7" s="52"/>
      <c r="P7" s="52"/>
      <c r="Q7" s="54"/>
      <c r="R7" s="52"/>
      <c r="S7" s="52">
        <v>0</v>
      </c>
      <c r="T7" s="52">
        <v>0</v>
      </c>
      <c r="U7" s="52">
        <v>0</v>
      </c>
      <c r="V7" s="52">
        <v>0</v>
      </c>
      <c r="W7" s="52"/>
      <c r="X7" s="52"/>
      <c r="Y7" s="54"/>
      <c r="Z7" s="52"/>
      <c r="AA7" s="52"/>
      <c r="AB7" s="52"/>
      <c r="AC7" s="52"/>
      <c r="AD7" s="52"/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f>+Sheet4!$D7-Sheet4!$Q7</f>
        <v>0</v>
      </c>
      <c r="AN7" s="50">
        <v>43131</v>
      </c>
      <c r="AO7" s="50">
        <v>43054</v>
      </c>
      <c r="AP7" s="55" t="s">
        <v>108</v>
      </c>
      <c r="AQ7" s="55">
        <v>1000560549</v>
      </c>
      <c r="AR7" s="55" t="s">
        <v>109</v>
      </c>
      <c r="AS7" s="55" t="s">
        <v>97</v>
      </c>
      <c r="AT7" s="55" t="s">
        <v>110</v>
      </c>
      <c r="AU7" s="55">
        <v>4</v>
      </c>
      <c r="AV7" s="56">
        <v>43064.624305555553</v>
      </c>
      <c r="AW7" s="55">
        <v>-1379.55</v>
      </c>
      <c r="AX7" s="55" t="s">
        <v>114</v>
      </c>
      <c r="AY7" s="55" t="s">
        <v>115</v>
      </c>
      <c r="AZ7" s="55" t="s">
        <v>101</v>
      </c>
    </row>
    <row r="8" spans="1:52" ht="12" hidden="1" customHeight="1">
      <c r="A8" s="50">
        <v>43101</v>
      </c>
      <c r="B8" s="51" t="s">
        <v>94</v>
      </c>
      <c r="C8" s="52"/>
      <c r="D8" s="52">
        <v>103</v>
      </c>
      <c r="E8" s="52">
        <v>0</v>
      </c>
      <c r="F8" s="52">
        <v>1465.59</v>
      </c>
      <c r="G8" s="52"/>
      <c r="H8" s="52"/>
      <c r="I8" s="53">
        <v>103</v>
      </c>
      <c r="J8" s="52"/>
      <c r="K8" s="52"/>
      <c r="L8" s="52">
        <v>0</v>
      </c>
      <c r="M8" s="52">
        <v>1465.59</v>
      </c>
      <c r="N8" s="52">
        <v>0</v>
      </c>
      <c r="O8" s="52"/>
      <c r="P8" s="52"/>
      <c r="Q8" s="54"/>
      <c r="R8" s="52"/>
      <c r="S8" s="52">
        <v>0</v>
      </c>
      <c r="T8" s="52">
        <v>0</v>
      </c>
      <c r="U8" s="52">
        <v>0</v>
      </c>
      <c r="V8" s="52">
        <v>0</v>
      </c>
      <c r="W8" s="52"/>
      <c r="X8" s="52"/>
      <c r="Y8" s="54"/>
      <c r="Z8" s="52"/>
      <c r="AA8" s="52"/>
      <c r="AB8" s="52"/>
      <c r="AC8" s="52"/>
      <c r="AD8" s="52"/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f>+Sheet4!$D8-Sheet4!$Q8</f>
        <v>103</v>
      </c>
      <c r="AN8" s="50">
        <v>43131</v>
      </c>
      <c r="AO8" s="50">
        <v>43080</v>
      </c>
      <c r="AP8" s="55" t="s">
        <v>116</v>
      </c>
      <c r="AQ8" s="55">
        <v>1000631395</v>
      </c>
      <c r="AR8" s="55" t="s">
        <v>96</v>
      </c>
      <c r="AS8" s="55" t="s">
        <v>103</v>
      </c>
      <c r="AT8" s="55" t="s">
        <v>98</v>
      </c>
      <c r="AU8" s="55">
        <v>4</v>
      </c>
      <c r="AV8" s="56">
        <v>43080.999305555553</v>
      </c>
      <c r="AW8" s="55">
        <v>1465.59</v>
      </c>
      <c r="AX8" s="55" t="s">
        <v>117</v>
      </c>
      <c r="AY8" s="55" t="s">
        <v>118</v>
      </c>
      <c r="AZ8" s="55" t="s">
        <v>101</v>
      </c>
    </row>
    <row r="9" spans="1:52" ht="12" customHeight="1">
      <c r="A9" s="50">
        <v>43101</v>
      </c>
      <c r="B9" s="51" t="s">
        <v>94</v>
      </c>
      <c r="C9" s="52"/>
      <c r="D9" s="52">
        <v>-140</v>
      </c>
      <c r="E9" s="52">
        <v>0</v>
      </c>
      <c r="F9" s="52">
        <v>-2129.65</v>
      </c>
      <c r="G9" s="52"/>
      <c r="H9" s="52"/>
      <c r="I9" s="53"/>
      <c r="J9" s="52">
        <v>-140</v>
      </c>
      <c r="K9" s="52"/>
      <c r="L9" s="52">
        <v>0</v>
      </c>
      <c r="M9" s="52">
        <v>0</v>
      </c>
      <c r="N9" s="52">
        <v>-2129.65</v>
      </c>
      <c r="O9" s="52"/>
      <c r="P9" s="52"/>
      <c r="Q9" s="54"/>
      <c r="R9" s="52"/>
      <c r="S9" s="52">
        <v>0</v>
      </c>
      <c r="T9" s="52">
        <v>0</v>
      </c>
      <c r="U9" s="52">
        <v>0</v>
      </c>
      <c r="V9" s="52">
        <v>0</v>
      </c>
      <c r="W9" s="52"/>
      <c r="X9" s="52"/>
      <c r="Y9" s="54"/>
      <c r="Z9" s="52"/>
      <c r="AA9" s="52"/>
      <c r="AB9" s="52"/>
      <c r="AC9" s="52"/>
      <c r="AD9" s="52"/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f>+Sheet4!$D9-Sheet4!$Q9</f>
        <v>-140</v>
      </c>
      <c r="AN9" s="50">
        <v>43104</v>
      </c>
      <c r="AO9" s="50">
        <v>43099</v>
      </c>
      <c r="AP9" s="55" t="s">
        <v>102</v>
      </c>
      <c r="AQ9" s="55">
        <v>1000600782</v>
      </c>
      <c r="AR9" s="55" t="s">
        <v>96</v>
      </c>
      <c r="AS9" s="55" t="s">
        <v>103</v>
      </c>
      <c r="AT9" s="55" t="s">
        <v>98</v>
      </c>
      <c r="AU9" s="55">
        <v>4</v>
      </c>
      <c r="AV9" s="56">
        <v>43099.999305555553</v>
      </c>
      <c r="AW9" s="55">
        <v>-2129.65</v>
      </c>
      <c r="AX9" s="55" t="s">
        <v>112</v>
      </c>
      <c r="AY9" s="55" t="s">
        <v>113</v>
      </c>
      <c r="AZ9" s="55" t="s">
        <v>101</v>
      </c>
    </row>
    <row r="10" spans="1:52" ht="12" hidden="1" customHeight="1">
      <c r="A10" s="50">
        <v>43132</v>
      </c>
      <c r="B10" s="51" t="s">
        <v>94</v>
      </c>
      <c r="C10" s="52">
        <v>85</v>
      </c>
      <c r="D10" s="52"/>
      <c r="E10" s="52">
        <v>1379.55</v>
      </c>
      <c r="F10" s="52">
        <v>0</v>
      </c>
      <c r="G10" s="52">
        <v>85</v>
      </c>
      <c r="H10" s="52"/>
      <c r="I10" s="53"/>
      <c r="J10" s="52"/>
      <c r="K10" s="52">
        <v>1379.55</v>
      </c>
      <c r="L10" s="52">
        <v>0</v>
      </c>
      <c r="M10" s="52">
        <v>0</v>
      </c>
      <c r="N10" s="52">
        <v>0</v>
      </c>
      <c r="O10" s="52">
        <v>85</v>
      </c>
      <c r="P10" s="52"/>
      <c r="Q10" s="54"/>
      <c r="R10" s="52"/>
      <c r="S10" s="52">
        <v>1379.55</v>
      </c>
      <c r="T10" s="52">
        <v>0</v>
      </c>
      <c r="U10" s="52">
        <v>0</v>
      </c>
      <c r="V10" s="52">
        <v>0</v>
      </c>
      <c r="W10" s="52">
        <v>85</v>
      </c>
      <c r="X10" s="52"/>
      <c r="Y10" s="54"/>
      <c r="Z10" s="52"/>
      <c r="AA10" s="52"/>
      <c r="AB10" s="52"/>
      <c r="AC10" s="52"/>
      <c r="AD10" s="52"/>
      <c r="AE10" s="52">
        <v>1379.55</v>
      </c>
      <c r="AF10" s="52">
        <v>0</v>
      </c>
      <c r="AG10" s="52">
        <v>0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f>+Sheet4!$D10-Sheet4!$Q10</f>
        <v>0</v>
      </c>
      <c r="AN10" s="50">
        <v>43151</v>
      </c>
      <c r="AO10" s="50">
        <v>43054</v>
      </c>
      <c r="AP10" s="55" t="s">
        <v>108</v>
      </c>
      <c r="AQ10" s="55">
        <v>1000561664</v>
      </c>
      <c r="AR10" s="55" t="s">
        <v>109</v>
      </c>
      <c r="AS10" s="55" t="s">
        <v>97</v>
      </c>
      <c r="AT10" s="55" t="s">
        <v>110</v>
      </c>
      <c r="AU10" s="55">
        <v>4</v>
      </c>
      <c r="AV10" s="56">
        <v>43056.681944444441</v>
      </c>
      <c r="AW10" s="55">
        <v>1379.55</v>
      </c>
      <c r="AX10" s="55" t="s">
        <v>99</v>
      </c>
      <c r="AY10" s="55" t="s">
        <v>111</v>
      </c>
      <c r="AZ10" s="55" t="s">
        <v>101</v>
      </c>
    </row>
    <row r="11" spans="1:52" ht="12" hidden="1" customHeight="1">
      <c r="A11" s="50">
        <v>43132</v>
      </c>
      <c r="B11" s="51" t="s">
        <v>94</v>
      </c>
      <c r="C11" s="52"/>
      <c r="D11" s="52">
        <v>148</v>
      </c>
      <c r="E11" s="52">
        <v>0</v>
      </c>
      <c r="F11" s="52">
        <v>2339.88</v>
      </c>
      <c r="G11" s="52"/>
      <c r="H11" s="52"/>
      <c r="I11" s="53">
        <v>148</v>
      </c>
      <c r="J11" s="52"/>
      <c r="K11" s="52"/>
      <c r="L11" s="52">
        <v>0</v>
      </c>
      <c r="M11" s="52">
        <v>2339.88</v>
      </c>
      <c r="N11" s="52">
        <v>0</v>
      </c>
      <c r="O11" s="52"/>
      <c r="P11" s="52"/>
      <c r="Q11" s="54">
        <v>148</v>
      </c>
      <c r="R11" s="52"/>
      <c r="S11" s="52">
        <v>0</v>
      </c>
      <c r="T11" s="52">
        <v>0</v>
      </c>
      <c r="U11" s="52">
        <v>2339.88</v>
      </c>
      <c r="V11" s="52">
        <v>0</v>
      </c>
      <c r="W11" s="52"/>
      <c r="X11" s="52"/>
      <c r="Y11" s="54">
        <v>148</v>
      </c>
      <c r="Z11" s="52"/>
      <c r="AA11" s="52"/>
      <c r="AB11" s="52"/>
      <c r="AC11" s="52"/>
      <c r="AD11" s="52"/>
      <c r="AE11" s="52">
        <v>0</v>
      </c>
      <c r="AF11" s="52">
        <v>0</v>
      </c>
      <c r="AG11" s="52">
        <v>2339.88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f>+Sheet4!$D11-Sheet4!$Q11</f>
        <v>0</v>
      </c>
      <c r="AN11" s="50">
        <v>43138</v>
      </c>
      <c r="AO11" s="50">
        <v>43067</v>
      </c>
      <c r="AP11" s="55" t="s">
        <v>106</v>
      </c>
      <c r="AQ11" s="55">
        <v>1000574319</v>
      </c>
      <c r="AR11" s="55" t="s">
        <v>96</v>
      </c>
      <c r="AS11" s="55" t="s">
        <v>103</v>
      </c>
      <c r="AT11" s="55" t="s">
        <v>98</v>
      </c>
      <c r="AU11" s="55">
        <v>4</v>
      </c>
      <c r="AV11" s="56">
        <v>43067.999305555553</v>
      </c>
      <c r="AW11" s="55">
        <v>2339.88</v>
      </c>
      <c r="AX11" s="55" t="s">
        <v>99</v>
      </c>
      <c r="AY11" s="55" t="s">
        <v>107</v>
      </c>
      <c r="AZ11" s="55" t="s">
        <v>101</v>
      </c>
    </row>
    <row r="12" spans="1:52" ht="12" hidden="1" customHeight="1">
      <c r="A12" s="50">
        <v>43132</v>
      </c>
      <c r="B12" s="51" t="s">
        <v>94</v>
      </c>
      <c r="C12" s="52"/>
      <c r="D12" s="52">
        <v>148</v>
      </c>
      <c r="E12" s="52">
        <v>0</v>
      </c>
      <c r="F12" s="52">
        <v>2339.88</v>
      </c>
      <c r="G12" s="52"/>
      <c r="H12" s="52"/>
      <c r="I12" s="53">
        <v>148</v>
      </c>
      <c r="J12" s="52"/>
      <c r="K12" s="52"/>
      <c r="L12" s="52">
        <v>0</v>
      </c>
      <c r="M12" s="52">
        <v>2339.88</v>
      </c>
      <c r="N12" s="52">
        <v>0</v>
      </c>
      <c r="O12" s="52"/>
      <c r="P12" s="52"/>
      <c r="Q12" s="54">
        <v>148</v>
      </c>
      <c r="R12" s="52"/>
      <c r="S12" s="52">
        <v>0</v>
      </c>
      <c r="T12" s="52">
        <v>0</v>
      </c>
      <c r="U12" s="52">
        <v>2339.88</v>
      </c>
      <c r="V12" s="52">
        <v>0</v>
      </c>
      <c r="W12" s="52"/>
      <c r="X12" s="52"/>
      <c r="Y12" s="54">
        <v>148</v>
      </c>
      <c r="Z12" s="52"/>
      <c r="AA12" s="52"/>
      <c r="AB12" s="52"/>
      <c r="AC12" s="52"/>
      <c r="AD12" s="52"/>
      <c r="AE12" s="52">
        <v>0</v>
      </c>
      <c r="AF12" s="52">
        <v>0</v>
      </c>
      <c r="AG12" s="52">
        <v>2339.88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f>+Sheet4!$D12-Sheet4!$Q12</f>
        <v>0</v>
      </c>
      <c r="AN12" s="50">
        <v>43145</v>
      </c>
      <c r="AO12" s="50">
        <v>43067</v>
      </c>
      <c r="AP12" s="55" t="s">
        <v>106</v>
      </c>
      <c r="AQ12" s="55">
        <v>1000574319</v>
      </c>
      <c r="AR12" s="55" t="s">
        <v>96</v>
      </c>
      <c r="AS12" s="55" t="s">
        <v>103</v>
      </c>
      <c r="AT12" s="55" t="s">
        <v>98</v>
      </c>
      <c r="AU12" s="55">
        <v>4</v>
      </c>
      <c r="AV12" s="56">
        <v>43067.999305555553</v>
      </c>
      <c r="AW12" s="55">
        <v>2339.88</v>
      </c>
      <c r="AX12" s="55" t="s">
        <v>99</v>
      </c>
      <c r="AY12" s="55" t="s">
        <v>107</v>
      </c>
      <c r="AZ12" s="55" t="s">
        <v>101</v>
      </c>
    </row>
    <row r="13" spans="1:52" ht="12" hidden="1" customHeight="1">
      <c r="A13" s="50">
        <v>43101</v>
      </c>
      <c r="B13" s="51" t="s">
        <v>94</v>
      </c>
      <c r="C13" s="52"/>
      <c r="D13" s="52">
        <v>148</v>
      </c>
      <c r="E13" s="52">
        <v>0</v>
      </c>
      <c r="F13" s="52">
        <v>2251.34</v>
      </c>
      <c r="G13" s="52"/>
      <c r="H13" s="52"/>
      <c r="I13" s="53">
        <v>148</v>
      </c>
      <c r="J13" s="52"/>
      <c r="K13" s="52"/>
      <c r="L13" s="52">
        <v>0</v>
      </c>
      <c r="M13" s="52">
        <v>2251.34</v>
      </c>
      <c r="N13" s="52">
        <v>0</v>
      </c>
      <c r="O13" s="52"/>
      <c r="P13" s="52"/>
      <c r="Q13" s="54"/>
      <c r="R13" s="52"/>
      <c r="S13" s="52">
        <v>0</v>
      </c>
      <c r="T13" s="52">
        <v>0</v>
      </c>
      <c r="U13" s="52">
        <v>0</v>
      </c>
      <c r="V13" s="52">
        <v>0</v>
      </c>
      <c r="W13" s="52"/>
      <c r="X13" s="52"/>
      <c r="Y13" s="54"/>
      <c r="Z13" s="52"/>
      <c r="AA13" s="52"/>
      <c r="AB13" s="52"/>
      <c r="AC13" s="52"/>
      <c r="AD13" s="52"/>
      <c r="AE13" s="52">
        <v>0</v>
      </c>
      <c r="AF13" s="52">
        <v>0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f>+Sheet4!$D13-Sheet4!$Q13</f>
        <v>148</v>
      </c>
      <c r="AN13" s="50">
        <v>43102</v>
      </c>
      <c r="AO13" s="50">
        <v>43098</v>
      </c>
      <c r="AP13" s="55" t="s">
        <v>106</v>
      </c>
      <c r="AQ13" s="55">
        <v>1000596056</v>
      </c>
      <c r="AR13" s="55" t="s">
        <v>96</v>
      </c>
      <c r="AS13" s="55" t="s">
        <v>103</v>
      </c>
      <c r="AT13" s="55" t="s">
        <v>98</v>
      </c>
      <c r="AU13" s="55">
        <v>4</v>
      </c>
      <c r="AV13" s="56">
        <v>43098.999305555553</v>
      </c>
      <c r="AW13" s="55">
        <v>2251.34</v>
      </c>
      <c r="AX13" s="55" t="s">
        <v>112</v>
      </c>
      <c r="AY13" s="55" t="s">
        <v>119</v>
      </c>
      <c r="AZ13" s="55" t="s">
        <v>101</v>
      </c>
    </row>
    <row r="14" spans="1:52" ht="12" hidden="1" customHeight="1">
      <c r="A14" s="50">
        <v>43101</v>
      </c>
      <c r="B14" s="51" t="s">
        <v>94</v>
      </c>
      <c r="C14" s="52">
        <v>85</v>
      </c>
      <c r="D14" s="52"/>
      <c r="E14" s="52">
        <v>1379.55</v>
      </c>
      <c r="F14" s="52">
        <v>0</v>
      </c>
      <c r="G14" s="52">
        <v>85</v>
      </c>
      <c r="H14" s="52"/>
      <c r="I14" s="53"/>
      <c r="J14" s="52"/>
      <c r="K14" s="52">
        <v>1379.55</v>
      </c>
      <c r="L14" s="52">
        <v>0</v>
      </c>
      <c r="M14" s="52">
        <v>0</v>
      </c>
      <c r="N14" s="52">
        <v>0</v>
      </c>
      <c r="O14" s="52">
        <v>85</v>
      </c>
      <c r="P14" s="52"/>
      <c r="Q14" s="54"/>
      <c r="R14" s="52"/>
      <c r="S14" s="52">
        <v>1379.55</v>
      </c>
      <c r="T14" s="52">
        <v>0</v>
      </c>
      <c r="U14" s="52">
        <v>0</v>
      </c>
      <c r="V14" s="52">
        <v>0</v>
      </c>
      <c r="W14" s="52">
        <v>85</v>
      </c>
      <c r="X14" s="52"/>
      <c r="Y14" s="54"/>
      <c r="Z14" s="52"/>
      <c r="AA14" s="52"/>
      <c r="AB14" s="52"/>
      <c r="AC14" s="52"/>
      <c r="AD14" s="52"/>
      <c r="AE14" s="52">
        <v>1379.55</v>
      </c>
      <c r="AF14" s="52">
        <v>0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f>+Sheet4!$D14-Sheet4!$Q14</f>
        <v>0</v>
      </c>
      <c r="AN14" s="50">
        <v>43118</v>
      </c>
      <c r="AO14" s="50">
        <v>43054</v>
      </c>
      <c r="AP14" s="55" t="s">
        <v>108</v>
      </c>
      <c r="AQ14" s="55">
        <v>1000561664</v>
      </c>
      <c r="AR14" s="55" t="s">
        <v>109</v>
      </c>
      <c r="AS14" s="55" t="s">
        <v>97</v>
      </c>
      <c r="AT14" s="55" t="s">
        <v>110</v>
      </c>
      <c r="AU14" s="55">
        <v>4</v>
      </c>
      <c r="AV14" s="56">
        <v>43056.681944444441</v>
      </c>
      <c r="AW14" s="55">
        <v>1379.55</v>
      </c>
      <c r="AX14" s="55" t="s">
        <v>99</v>
      </c>
      <c r="AY14" s="55" t="s">
        <v>111</v>
      </c>
      <c r="AZ14" s="55" t="s">
        <v>101</v>
      </c>
    </row>
    <row r="15" spans="1:52" ht="12" hidden="1" customHeight="1">
      <c r="A15" s="50">
        <v>43101</v>
      </c>
      <c r="B15" s="51" t="s">
        <v>94</v>
      </c>
      <c r="C15" s="52">
        <v>85</v>
      </c>
      <c r="D15" s="52"/>
      <c r="E15" s="52">
        <v>1379.55</v>
      </c>
      <c r="F15" s="52">
        <v>0</v>
      </c>
      <c r="G15" s="52">
        <v>85</v>
      </c>
      <c r="H15" s="52"/>
      <c r="I15" s="53"/>
      <c r="J15" s="52"/>
      <c r="K15" s="52">
        <v>1379.55</v>
      </c>
      <c r="L15" s="52">
        <v>0</v>
      </c>
      <c r="M15" s="52">
        <v>0</v>
      </c>
      <c r="N15" s="52">
        <v>0</v>
      </c>
      <c r="O15" s="52">
        <v>85</v>
      </c>
      <c r="P15" s="52"/>
      <c r="Q15" s="54"/>
      <c r="R15" s="52"/>
      <c r="S15" s="52">
        <v>1379.55</v>
      </c>
      <c r="T15" s="52">
        <v>0</v>
      </c>
      <c r="U15" s="52">
        <v>0</v>
      </c>
      <c r="V15" s="52">
        <v>0</v>
      </c>
      <c r="W15" s="52">
        <v>85</v>
      </c>
      <c r="X15" s="52"/>
      <c r="Y15" s="54"/>
      <c r="Z15" s="52"/>
      <c r="AA15" s="52"/>
      <c r="AB15" s="52"/>
      <c r="AC15" s="52"/>
      <c r="AD15" s="52"/>
      <c r="AE15" s="52">
        <v>1379.55</v>
      </c>
      <c r="AF15" s="52">
        <v>0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f>+Sheet4!$D15-Sheet4!$Q15</f>
        <v>0</v>
      </c>
      <c r="AN15" s="50">
        <v>43123</v>
      </c>
      <c r="AO15" s="50">
        <v>43054</v>
      </c>
      <c r="AP15" s="55" t="s">
        <v>108</v>
      </c>
      <c r="AQ15" s="55">
        <v>1000561664</v>
      </c>
      <c r="AR15" s="55" t="s">
        <v>109</v>
      </c>
      <c r="AS15" s="55" t="s">
        <v>97</v>
      </c>
      <c r="AT15" s="55" t="s">
        <v>110</v>
      </c>
      <c r="AU15" s="55">
        <v>4</v>
      </c>
      <c r="AV15" s="56">
        <v>43056.681944444441</v>
      </c>
      <c r="AW15" s="55">
        <v>1379.55</v>
      </c>
      <c r="AX15" s="55" t="s">
        <v>99</v>
      </c>
      <c r="AY15" s="55" t="s">
        <v>111</v>
      </c>
      <c r="AZ15" s="55" t="s">
        <v>101</v>
      </c>
    </row>
    <row r="16" spans="1:52" ht="12" hidden="1" customHeight="1">
      <c r="A16" s="50">
        <v>43132</v>
      </c>
      <c r="B16" s="51" t="s">
        <v>94</v>
      </c>
      <c r="C16" s="52"/>
      <c r="D16" s="52">
        <v>-148</v>
      </c>
      <c r="E16" s="52">
        <v>0</v>
      </c>
      <c r="F16" s="52">
        <v>-2339.88</v>
      </c>
      <c r="G16" s="52"/>
      <c r="H16" s="52"/>
      <c r="I16" s="53">
        <v>-148</v>
      </c>
      <c r="J16" s="52"/>
      <c r="K16" s="52"/>
      <c r="L16" s="52">
        <v>0</v>
      </c>
      <c r="M16" s="52">
        <v>-2339.88</v>
      </c>
      <c r="N16" s="52">
        <v>0</v>
      </c>
      <c r="O16" s="52"/>
      <c r="P16" s="52"/>
      <c r="Q16" s="54">
        <v>-148</v>
      </c>
      <c r="R16" s="52"/>
      <c r="S16" s="52">
        <v>0</v>
      </c>
      <c r="T16" s="52">
        <v>0</v>
      </c>
      <c r="U16" s="52">
        <v>-2339.88</v>
      </c>
      <c r="V16" s="52">
        <v>0</v>
      </c>
      <c r="W16" s="52"/>
      <c r="X16" s="52"/>
      <c r="Y16" s="54">
        <v>-148</v>
      </c>
      <c r="Z16" s="52"/>
      <c r="AA16" s="52"/>
      <c r="AB16" s="52"/>
      <c r="AC16" s="52"/>
      <c r="AD16" s="52"/>
      <c r="AE16" s="52">
        <v>0</v>
      </c>
      <c r="AF16" s="52">
        <v>0</v>
      </c>
      <c r="AG16" s="52">
        <v>-2339.88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f>+Sheet4!$D16-Sheet4!$Q16</f>
        <v>0</v>
      </c>
      <c r="AN16" s="50">
        <v>43138</v>
      </c>
      <c r="AO16" s="50">
        <v>43067</v>
      </c>
      <c r="AP16" s="55" t="s">
        <v>106</v>
      </c>
      <c r="AQ16" s="55">
        <v>1000574319</v>
      </c>
      <c r="AR16" s="55" t="s">
        <v>96</v>
      </c>
      <c r="AS16" s="55" t="s">
        <v>103</v>
      </c>
      <c r="AT16" s="55" t="s">
        <v>98</v>
      </c>
      <c r="AU16" s="55">
        <v>4</v>
      </c>
      <c r="AV16" s="56">
        <v>43067.999305555553</v>
      </c>
      <c r="AW16" s="55">
        <v>-2339.88</v>
      </c>
      <c r="AX16" s="55" t="s">
        <v>99</v>
      </c>
      <c r="AY16" s="55" t="s">
        <v>107</v>
      </c>
      <c r="AZ16" s="55" t="s">
        <v>101</v>
      </c>
    </row>
    <row r="17" spans="1:52" ht="12" hidden="1" customHeight="1">
      <c r="A17" s="50">
        <v>43101</v>
      </c>
      <c r="B17" s="51" t="s">
        <v>94</v>
      </c>
      <c r="C17" s="52">
        <v>85</v>
      </c>
      <c r="D17" s="52"/>
      <c r="E17" s="52">
        <v>1379.55</v>
      </c>
      <c r="F17" s="52">
        <v>0</v>
      </c>
      <c r="G17" s="52">
        <v>85</v>
      </c>
      <c r="H17" s="52"/>
      <c r="I17" s="53"/>
      <c r="J17" s="52"/>
      <c r="K17" s="52">
        <v>1379.55</v>
      </c>
      <c r="L17" s="52">
        <v>0</v>
      </c>
      <c r="M17" s="52">
        <v>0</v>
      </c>
      <c r="N17" s="52">
        <v>0</v>
      </c>
      <c r="O17" s="52"/>
      <c r="P17" s="52"/>
      <c r="Q17" s="54"/>
      <c r="R17" s="52"/>
      <c r="S17" s="52">
        <v>0</v>
      </c>
      <c r="T17" s="52">
        <v>0</v>
      </c>
      <c r="U17" s="52">
        <v>0</v>
      </c>
      <c r="V17" s="52">
        <v>0</v>
      </c>
      <c r="W17" s="52"/>
      <c r="X17" s="52"/>
      <c r="Y17" s="54"/>
      <c r="Z17" s="52"/>
      <c r="AA17" s="52"/>
      <c r="AB17" s="52"/>
      <c r="AC17" s="52"/>
      <c r="AD17" s="52"/>
      <c r="AE17" s="52">
        <v>0</v>
      </c>
      <c r="AF17" s="52">
        <v>0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f>+Sheet4!$D17-Sheet4!$Q17</f>
        <v>0</v>
      </c>
      <c r="AN17" s="50">
        <v>43131</v>
      </c>
      <c r="AO17" s="50">
        <v>43054</v>
      </c>
      <c r="AP17" s="55" t="s">
        <v>108</v>
      </c>
      <c r="AQ17" s="55">
        <v>1000560549</v>
      </c>
      <c r="AR17" s="55" t="s">
        <v>109</v>
      </c>
      <c r="AS17" s="55" t="s">
        <v>97</v>
      </c>
      <c r="AT17" s="55" t="s">
        <v>110</v>
      </c>
      <c r="AU17" s="55">
        <v>4</v>
      </c>
      <c r="AV17" s="56">
        <v>43064.624305555553</v>
      </c>
      <c r="AW17" s="55">
        <v>1379.55</v>
      </c>
      <c r="AX17" s="55" t="s">
        <v>114</v>
      </c>
      <c r="AY17" s="55" t="s">
        <v>115</v>
      </c>
      <c r="AZ17" s="55" t="s">
        <v>101</v>
      </c>
    </row>
    <row r="18" spans="1:52" ht="12" hidden="1" customHeight="1">
      <c r="A18" s="50">
        <v>43101</v>
      </c>
      <c r="B18" s="51" t="s">
        <v>94</v>
      </c>
      <c r="C18" s="52"/>
      <c r="D18" s="52">
        <v>140</v>
      </c>
      <c r="E18" s="52">
        <v>0</v>
      </c>
      <c r="F18" s="52">
        <v>2129.65</v>
      </c>
      <c r="G18" s="52"/>
      <c r="H18" s="52"/>
      <c r="I18" s="53">
        <v>140</v>
      </c>
      <c r="J18" s="52"/>
      <c r="K18" s="52"/>
      <c r="L18" s="52">
        <v>0</v>
      </c>
      <c r="M18" s="52">
        <v>2129.65</v>
      </c>
      <c r="N18" s="52">
        <v>0</v>
      </c>
      <c r="O18" s="52"/>
      <c r="P18" s="52"/>
      <c r="Q18" s="54"/>
      <c r="R18" s="52"/>
      <c r="S18" s="52">
        <v>0</v>
      </c>
      <c r="T18" s="52">
        <v>0</v>
      </c>
      <c r="U18" s="52">
        <v>0</v>
      </c>
      <c r="V18" s="52">
        <v>0</v>
      </c>
      <c r="W18" s="52"/>
      <c r="X18" s="52"/>
      <c r="Y18" s="54"/>
      <c r="Z18" s="52"/>
      <c r="AA18" s="52"/>
      <c r="AB18" s="52"/>
      <c r="AC18" s="52"/>
      <c r="AD18" s="52"/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f>+Sheet4!$D18-Sheet4!$Q18</f>
        <v>140</v>
      </c>
      <c r="AN18" s="50">
        <v>43102</v>
      </c>
      <c r="AO18" s="50">
        <v>43098</v>
      </c>
      <c r="AP18" s="55" t="s">
        <v>102</v>
      </c>
      <c r="AQ18" s="55">
        <v>1000585862</v>
      </c>
      <c r="AR18" s="55" t="s">
        <v>96</v>
      </c>
      <c r="AS18" s="55" t="s">
        <v>103</v>
      </c>
      <c r="AT18" s="55" t="s">
        <v>98</v>
      </c>
      <c r="AU18" s="55">
        <v>4</v>
      </c>
      <c r="AV18" s="56">
        <v>43098.466666666667</v>
      </c>
      <c r="AW18" s="55">
        <v>2129.65</v>
      </c>
      <c r="AX18" s="55" t="s">
        <v>120</v>
      </c>
      <c r="AY18" s="55" t="s">
        <v>100</v>
      </c>
      <c r="AZ18" s="55" t="s">
        <v>101</v>
      </c>
    </row>
    <row r="19" spans="1:52" ht="12" hidden="1" customHeight="1">
      <c r="A19" s="50">
        <v>43101</v>
      </c>
      <c r="B19" s="51" t="s">
        <v>94</v>
      </c>
      <c r="C19" s="52">
        <v>-85</v>
      </c>
      <c r="D19" s="52"/>
      <c r="E19" s="52">
        <v>-1379.55</v>
      </c>
      <c r="F19" s="52">
        <v>0</v>
      </c>
      <c r="G19" s="52">
        <v>-85</v>
      </c>
      <c r="H19" s="52"/>
      <c r="I19" s="53"/>
      <c r="J19" s="52"/>
      <c r="K19" s="52">
        <v>-1379.55</v>
      </c>
      <c r="L19" s="52">
        <v>0</v>
      </c>
      <c r="M19" s="52">
        <v>0</v>
      </c>
      <c r="N19" s="52">
        <v>0</v>
      </c>
      <c r="O19" s="52">
        <v>-85</v>
      </c>
      <c r="P19" s="52"/>
      <c r="Q19" s="54"/>
      <c r="R19" s="52"/>
      <c r="S19" s="52">
        <v>-1379.55</v>
      </c>
      <c r="T19" s="52">
        <v>0</v>
      </c>
      <c r="U19" s="52">
        <v>0</v>
      </c>
      <c r="V19" s="52">
        <v>0</v>
      </c>
      <c r="W19" s="52">
        <v>-85</v>
      </c>
      <c r="X19" s="52"/>
      <c r="Y19" s="54"/>
      <c r="Z19" s="52"/>
      <c r="AA19" s="52"/>
      <c r="AB19" s="52"/>
      <c r="AC19" s="52"/>
      <c r="AD19" s="52"/>
      <c r="AE19" s="52">
        <v>-1379.55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f>+Sheet4!$D19-Sheet4!$Q19</f>
        <v>0</v>
      </c>
      <c r="AN19" s="50">
        <v>43123</v>
      </c>
      <c r="AO19" s="50">
        <v>43054</v>
      </c>
      <c r="AP19" s="55" t="s">
        <v>108</v>
      </c>
      <c r="AQ19" s="55">
        <v>1000561664</v>
      </c>
      <c r="AR19" s="55" t="s">
        <v>109</v>
      </c>
      <c r="AS19" s="55" t="s">
        <v>97</v>
      </c>
      <c r="AT19" s="55" t="s">
        <v>110</v>
      </c>
      <c r="AU19" s="55">
        <v>4</v>
      </c>
      <c r="AV19" s="56">
        <v>43056.681944444441</v>
      </c>
      <c r="AW19" s="55">
        <v>-1379.55</v>
      </c>
      <c r="AX19" s="55" t="s">
        <v>99</v>
      </c>
      <c r="AY19" s="55" t="s">
        <v>111</v>
      </c>
      <c r="AZ19" s="55" t="s">
        <v>101</v>
      </c>
    </row>
    <row r="20" spans="1:52" ht="12" customHeight="1">
      <c r="A20" s="50">
        <v>43101</v>
      </c>
      <c r="B20" s="51" t="s">
        <v>94</v>
      </c>
      <c r="C20" s="52"/>
      <c r="D20" s="52">
        <v>140</v>
      </c>
      <c r="E20" s="52">
        <v>0</v>
      </c>
      <c r="F20" s="52">
        <v>2129.65</v>
      </c>
      <c r="G20" s="52"/>
      <c r="H20" s="52"/>
      <c r="I20" s="53"/>
      <c r="J20" s="52">
        <v>140</v>
      </c>
      <c r="K20" s="52"/>
      <c r="L20" s="52">
        <v>0</v>
      </c>
      <c r="M20" s="52">
        <v>0</v>
      </c>
      <c r="N20" s="58">
        <v>2129.65</v>
      </c>
      <c r="O20" s="52"/>
      <c r="P20" s="52"/>
      <c r="Q20" s="54"/>
      <c r="R20" s="52"/>
      <c r="S20" s="52">
        <v>0</v>
      </c>
      <c r="T20" s="52">
        <v>0</v>
      </c>
      <c r="U20" s="52">
        <v>0</v>
      </c>
      <c r="V20" s="52">
        <v>0</v>
      </c>
      <c r="W20" s="52"/>
      <c r="X20" s="52"/>
      <c r="Y20" s="54"/>
      <c r="Z20" s="52"/>
      <c r="AA20" s="52"/>
      <c r="AB20" s="52"/>
      <c r="AC20" s="52"/>
      <c r="AD20" s="52"/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f>+Sheet4!$D20-Sheet4!$Q20</f>
        <v>140</v>
      </c>
      <c r="AN20" s="50">
        <v>43104</v>
      </c>
      <c r="AO20" s="50">
        <v>43099</v>
      </c>
      <c r="AP20" s="55" t="s">
        <v>102</v>
      </c>
      <c r="AQ20" s="55">
        <v>1000600782</v>
      </c>
      <c r="AR20" s="55" t="s">
        <v>96</v>
      </c>
      <c r="AS20" s="55" t="s">
        <v>103</v>
      </c>
      <c r="AT20" s="55" t="s">
        <v>98</v>
      </c>
      <c r="AU20" s="55">
        <v>4</v>
      </c>
      <c r="AV20" s="56">
        <v>43099.999305555553</v>
      </c>
      <c r="AW20" s="55">
        <v>2129.65</v>
      </c>
      <c r="AX20" s="55" t="s">
        <v>112</v>
      </c>
      <c r="AY20" s="55" t="s">
        <v>113</v>
      </c>
      <c r="AZ20" s="55" t="s">
        <v>101</v>
      </c>
    </row>
    <row r="21" spans="1:52" ht="12" hidden="1" customHeight="1">
      <c r="A21" s="50">
        <v>43101</v>
      </c>
      <c r="B21" s="51" t="s">
        <v>94</v>
      </c>
      <c r="C21" s="52"/>
      <c r="D21" s="52">
        <v>140</v>
      </c>
      <c r="E21" s="52">
        <v>0</v>
      </c>
      <c r="F21" s="52">
        <v>2272.1999999999998</v>
      </c>
      <c r="G21" s="52"/>
      <c r="H21" s="52"/>
      <c r="I21" s="53">
        <v>140</v>
      </c>
      <c r="J21" s="52"/>
      <c r="K21" s="52"/>
      <c r="L21" s="52">
        <v>0</v>
      </c>
      <c r="M21" s="52">
        <v>2272.1999999999998</v>
      </c>
      <c r="N21" s="52">
        <v>0</v>
      </c>
      <c r="O21" s="52"/>
      <c r="P21" s="52"/>
      <c r="Q21" s="54"/>
      <c r="R21" s="52"/>
      <c r="S21" s="52">
        <v>0</v>
      </c>
      <c r="T21" s="52">
        <v>0</v>
      </c>
      <c r="U21" s="52">
        <v>0</v>
      </c>
      <c r="V21" s="52">
        <v>0</v>
      </c>
      <c r="W21" s="52"/>
      <c r="X21" s="52"/>
      <c r="Y21" s="54"/>
      <c r="Z21" s="52"/>
      <c r="AA21" s="52"/>
      <c r="AB21" s="52"/>
      <c r="AC21" s="52"/>
      <c r="AD21" s="52"/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f>+Sheet4!$D21-Sheet4!$Q21</f>
        <v>140</v>
      </c>
      <c r="AN21" s="50">
        <v>43130</v>
      </c>
      <c r="AO21" s="50">
        <v>43056</v>
      </c>
      <c r="AP21" s="55" t="s">
        <v>102</v>
      </c>
      <c r="AQ21" s="55">
        <v>1000562873</v>
      </c>
      <c r="AR21" s="55" t="s">
        <v>96</v>
      </c>
      <c r="AS21" s="55" t="s">
        <v>103</v>
      </c>
      <c r="AT21" s="55" t="s">
        <v>98</v>
      </c>
      <c r="AU21" s="55">
        <v>4</v>
      </c>
      <c r="AV21" s="56">
        <v>43056.999305555553</v>
      </c>
      <c r="AW21" s="55">
        <v>2272.1999999999998</v>
      </c>
      <c r="AX21" s="55" t="s">
        <v>121</v>
      </c>
      <c r="AY21" s="55" t="s">
        <v>107</v>
      </c>
      <c r="AZ21" s="55" t="s">
        <v>101</v>
      </c>
    </row>
    <row r="22" spans="1:52" ht="12" hidden="1" customHeight="1">
      <c r="A22" s="50">
        <v>43132</v>
      </c>
      <c r="B22" s="51" t="s">
        <v>94</v>
      </c>
      <c r="C22" s="52"/>
      <c r="D22" s="52">
        <v>148</v>
      </c>
      <c r="E22" s="52">
        <v>0</v>
      </c>
      <c r="F22" s="52">
        <v>2339.88</v>
      </c>
      <c r="G22" s="52"/>
      <c r="H22" s="52"/>
      <c r="I22" s="53">
        <v>148</v>
      </c>
      <c r="J22" s="52"/>
      <c r="K22" s="52"/>
      <c r="L22" s="52">
        <v>0</v>
      </c>
      <c r="M22" s="52">
        <v>2339.88</v>
      </c>
      <c r="N22" s="52">
        <v>0</v>
      </c>
      <c r="O22" s="52"/>
      <c r="P22" s="52"/>
      <c r="Q22" s="54">
        <v>148</v>
      </c>
      <c r="R22" s="52"/>
      <c r="S22" s="52">
        <v>0</v>
      </c>
      <c r="T22" s="52">
        <v>0</v>
      </c>
      <c r="U22" s="52">
        <v>2339.88</v>
      </c>
      <c r="V22" s="52">
        <v>0</v>
      </c>
      <c r="W22" s="52"/>
      <c r="X22" s="52"/>
      <c r="Y22" s="54">
        <v>148</v>
      </c>
      <c r="Z22" s="52"/>
      <c r="AA22" s="52"/>
      <c r="AB22" s="52"/>
      <c r="AC22" s="52"/>
      <c r="AD22" s="52"/>
      <c r="AE22" s="52">
        <v>0</v>
      </c>
      <c r="AF22" s="52">
        <v>0</v>
      </c>
      <c r="AG22" s="52">
        <v>2339.88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f>+Sheet4!$D22-Sheet4!$Q22</f>
        <v>0</v>
      </c>
      <c r="AN22" s="50">
        <v>43138</v>
      </c>
      <c r="AO22" s="50">
        <v>43067</v>
      </c>
      <c r="AP22" s="55" t="s">
        <v>106</v>
      </c>
      <c r="AQ22" s="55">
        <v>1000574319</v>
      </c>
      <c r="AR22" s="55" t="s">
        <v>96</v>
      </c>
      <c r="AS22" s="55" t="s">
        <v>103</v>
      </c>
      <c r="AT22" s="55" t="s">
        <v>98</v>
      </c>
      <c r="AU22" s="55">
        <v>4</v>
      </c>
      <c r="AV22" s="56">
        <v>43067.999305555553</v>
      </c>
      <c r="AW22" s="55">
        <v>2339.88</v>
      </c>
      <c r="AX22" s="55" t="s">
        <v>99</v>
      </c>
      <c r="AY22" s="55" t="s">
        <v>107</v>
      </c>
      <c r="AZ22" s="55" t="s">
        <v>101</v>
      </c>
    </row>
    <row r="23" spans="1:52" ht="12" hidden="1" customHeight="1">
      <c r="A23" s="50">
        <v>43132</v>
      </c>
      <c r="B23" s="51" t="s">
        <v>94</v>
      </c>
      <c r="C23" s="52"/>
      <c r="D23" s="52">
        <v>-148</v>
      </c>
      <c r="E23" s="52">
        <v>0</v>
      </c>
      <c r="F23" s="52">
        <v>-2339.88</v>
      </c>
      <c r="G23" s="52"/>
      <c r="H23" s="52"/>
      <c r="I23" s="53">
        <v>-148</v>
      </c>
      <c r="J23" s="52"/>
      <c r="K23" s="52"/>
      <c r="L23" s="52">
        <v>0</v>
      </c>
      <c r="M23" s="52">
        <v>-2339.88</v>
      </c>
      <c r="N23" s="52">
        <v>0</v>
      </c>
      <c r="O23" s="52"/>
      <c r="P23" s="52"/>
      <c r="Q23" s="54">
        <v>-148</v>
      </c>
      <c r="R23" s="52"/>
      <c r="S23" s="52">
        <v>0</v>
      </c>
      <c r="T23" s="52">
        <v>0</v>
      </c>
      <c r="U23" s="52">
        <v>-2339.88</v>
      </c>
      <c r="V23" s="52">
        <v>0</v>
      </c>
      <c r="W23" s="52"/>
      <c r="X23" s="52"/>
      <c r="Y23" s="54">
        <v>-148</v>
      </c>
      <c r="Z23" s="52"/>
      <c r="AA23" s="52"/>
      <c r="AB23" s="52"/>
      <c r="AC23" s="52"/>
      <c r="AD23" s="52"/>
      <c r="AE23" s="52">
        <v>0</v>
      </c>
      <c r="AF23" s="52">
        <v>0</v>
      </c>
      <c r="AG23" s="52">
        <v>-2339.88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f>+Sheet4!$D23-Sheet4!$Q23</f>
        <v>0</v>
      </c>
      <c r="AN23" s="50">
        <v>43145</v>
      </c>
      <c r="AO23" s="50">
        <v>43067</v>
      </c>
      <c r="AP23" s="55" t="s">
        <v>106</v>
      </c>
      <c r="AQ23" s="55">
        <v>1000574319</v>
      </c>
      <c r="AR23" s="55" t="s">
        <v>96</v>
      </c>
      <c r="AS23" s="55" t="s">
        <v>103</v>
      </c>
      <c r="AT23" s="55" t="s">
        <v>98</v>
      </c>
      <c r="AU23" s="55">
        <v>4</v>
      </c>
      <c r="AV23" s="56">
        <v>43067.999305555553</v>
      </c>
      <c r="AW23" s="55">
        <v>-2339.88</v>
      </c>
      <c r="AX23" s="55" t="s">
        <v>99</v>
      </c>
      <c r="AY23" s="55" t="s">
        <v>107</v>
      </c>
      <c r="AZ23" s="55" t="s">
        <v>101</v>
      </c>
    </row>
    <row r="24" spans="1:52" ht="12" hidden="1" customHeight="1">
      <c r="A24" s="50">
        <v>43101</v>
      </c>
      <c r="B24" s="51" t="s">
        <v>94</v>
      </c>
      <c r="C24" s="52">
        <v>-85</v>
      </c>
      <c r="D24" s="52"/>
      <c r="E24" s="52">
        <v>-1379.55</v>
      </c>
      <c r="F24" s="52">
        <v>0</v>
      </c>
      <c r="G24" s="52">
        <v>-85</v>
      </c>
      <c r="H24" s="52"/>
      <c r="I24" s="53"/>
      <c r="J24" s="52"/>
      <c r="K24" s="52">
        <v>-1379.55</v>
      </c>
      <c r="L24" s="52">
        <v>0</v>
      </c>
      <c r="M24" s="52">
        <v>0</v>
      </c>
      <c r="N24" s="52">
        <v>0</v>
      </c>
      <c r="O24" s="52">
        <v>-85</v>
      </c>
      <c r="P24" s="52"/>
      <c r="Q24" s="54"/>
      <c r="R24" s="52"/>
      <c r="S24" s="52">
        <v>-1379.55</v>
      </c>
      <c r="T24" s="52">
        <v>0</v>
      </c>
      <c r="U24" s="52">
        <v>0</v>
      </c>
      <c r="V24" s="52">
        <v>0</v>
      </c>
      <c r="W24" s="52">
        <v>-85</v>
      </c>
      <c r="X24" s="52"/>
      <c r="Y24" s="54"/>
      <c r="Z24" s="52"/>
      <c r="AA24" s="52"/>
      <c r="AB24" s="52"/>
      <c r="AC24" s="52"/>
      <c r="AD24" s="52"/>
      <c r="AE24" s="52">
        <v>-1379.55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f>+Sheet4!$D24-Sheet4!$Q24</f>
        <v>0</v>
      </c>
      <c r="AN24" s="50">
        <v>43118</v>
      </c>
      <c r="AO24" s="50">
        <v>43054</v>
      </c>
      <c r="AP24" s="55" t="s">
        <v>108</v>
      </c>
      <c r="AQ24" s="55">
        <v>1000561664</v>
      </c>
      <c r="AR24" s="55" t="s">
        <v>109</v>
      </c>
      <c r="AS24" s="55" t="s">
        <v>97</v>
      </c>
      <c r="AT24" s="55" t="s">
        <v>110</v>
      </c>
      <c r="AU24" s="55">
        <v>4</v>
      </c>
      <c r="AV24" s="56">
        <v>43056.681944444441</v>
      </c>
      <c r="AW24" s="55">
        <v>-1379.55</v>
      </c>
      <c r="AX24" s="55" t="s">
        <v>99</v>
      </c>
      <c r="AY24" s="55" t="s">
        <v>111</v>
      </c>
      <c r="AZ24" s="55" t="s">
        <v>101</v>
      </c>
    </row>
    <row r="25" spans="1:52" ht="12" hidden="1" customHeight="1">
      <c r="A25" s="50">
        <v>43101</v>
      </c>
      <c r="B25" s="51" t="s">
        <v>94</v>
      </c>
      <c r="C25" s="52"/>
      <c r="D25" s="52">
        <v>-140</v>
      </c>
      <c r="E25" s="52">
        <v>0</v>
      </c>
      <c r="F25" s="52">
        <v>-2272.1999999999998</v>
      </c>
      <c r="G25" s="52"/>
      <c r="H25" s="52"/>
      <c r="I25" s="53">
        <v>-140</v>
      </c>
      <c r="J25" s="52"/>
      <c r="K25" s="52"/>
      <c r="L25" s="52">
        <v>0</v>
      </c>
      <c r="M25" s="52">
        <v>-2272.1999999999998</v>
      </c>
      <c r="N25" s="52">
        <v>0</v>
      </c>
      <c r="O25" s="52"/>
      <c r="P25" s="52"/>
      <c r="Q25" s="54"/>
      <c r="R25" s="52"/>
      <c r="S25" s="52">
        <v>0</v>
      </c>
      <c r="T25" s="52">
        <v>0</v>
      </c>
      <c r="U25" s="52">
        <v>0</v>
      </c>
      <c r="V25" s="52">
        <v>0</v>
      </c>
      <c r="W25" s="52"/>
      <c r="X25" s="52"/>
      <c r="Y25" s="54"/>
      <c r="Z25" s="52"/>
      <c r="AA25" s="52"/>
      <c r="AB25" s="52"/>
      <c r="AC25" s="52"/>
      <c r="AD25" s="52"/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f>+Sheet4!$D25-Sheet4!$Q25</f>
        <v>-140</v>
      </c>
      <c r="AN25" s="50">
        <v>43130</v>
      </c>
      <c r="AO25" s="50">
        <v>43056</v>
      </c>
      <c r="AP25" s="55" t="s">
        <v>102</v>
      </c>
      <c r="AQ25" s="55">
        <v>1000562873</v>
      </c>
      <c r="AR25" s="55" t="s">
        <v>96</v>
      </c>
      <c r="AS25" s="55" t="s">
        <v>103</v>
      </c>
      <c r="AT25" s="55" t="s">
        <v>98</v>
      </c>
      <c r="AU25" s="55">
        <v>4</v>
      </c>
      <c r="AV25" s="56">
        <v>43056.999305555553</v>
      </c>
      <c r="AW25" s="55">
        <v>-2272.1999999999998</v>
      </c>
      <c r="AX25" s="55" t="s">
        <v>121</v>
      </c>
      <c r="AY25" s="55" t="s">
        <v>107</v>
      </c>
      <c r="AZ25" s="55" t="s">
        <v>101</v>
      </c>
    </row>
    <row r="26" spans="1:52" ht="12" customHeight="1">
      <c r="A26" s="50"/>
      <c r="B26" s="51"/>
      <c r="C26" s="52">
        <f t="shared" ref="C26:AL26" si="0">SUM(C2:C25)</f>
        <v>0</v>
      </c>
      <c r="D26" s="52">
        <f t="shared" si="0"/>
        <v>772</v>
      </c>
      <c r="E26" s="52">
        <f t="shared" si="0"/>
        <v>0</v>
      </c>
      <c r="F26" s="52">
        <f t="shared" si="0"/>
        <v>11702.689999999999</v>
      </c>
      <c r="G26" s="52">
        <f t="shared" si="0"/>
        <v>0</v>
      </c>
      <c r="H26" s="52">
        <f t="shared" si="0"/>
        <v>0</v>
      </c>
      <c r="I26" s="53">
        <f t="shared" si="0"/>
        <v>632</v>
      </c>
      <c r="J26" s="54">
        <f t="shared" si="0"/>
        <v>140</v>
      </c>
      <c r="K26" s="52">
        <f t="shared" si="0"/>
        <v>0</v>
      </c>
      <c r="L26" s="52">
        <f t="shared" si="0"/>
        <v>0</v>
      </c>
      <c r="M26" s="54">
        <f t="shared" si="0"/>
        <v>9573.0400000000009</v>
      </c>
      <c r="N26" s="54">
        <f t="shared" si="0"/>
        <v>2129.65</v>
      </c>
      <c r="O26" s="52">
        <f t="shared" si="0"/>
        <v>0</v>
      </c>
      <c r="P26" s="52">
        <f t="shared" si="0"/>
        <v>0</v>
      </c>
      <c r="Q26" s="54">
        <f t="shared" si="0"/>
        <v>101</v>
      </c>
      <c r="R26" s="52">
        <f t="shared" si="0"/>
        <v>0</v>
      </c>
      <c r="S26" s="52">
        <f t="shared" si="0"/>
        <v>0</v>
      </c>
      <c r="T26" s="52">
        <f t="shared" si="0"/>
        <v>0</v>
      </c>
      <c r="U26" s="52">
        <f t="shared" si="0"/>
        <v>1596.81</v>
      </c>
      <c r="V26" s="52">
        <f t="shared" si="0"/>
        <v>0</v>
      </c>
      <c r="W26" s="52">
        <f t="shared" si="0"/>
        <v>0</v>
      </c>
      <c r="X26" s="52">
        <f t="shared" si="0"/>
        <v>0</v>
      </c>
      <c r="Y26" s="54">
        <f t="shared" si="0"/>
        <v>101</v>
      </c>
      <c r="Z26" s="52">
        <f t="shared" si="0"/>
        <v>0</v>
      </c>
      <c r="AA26" s="52">
        <f t="shared" si="0"/>
        <v>0</v>
      </c>
      <c r="AB26" s="52">
        <f t="shared" si="0"/>
        <v>0</v>
      </c>
      <c r="AC26" s="52">
        <f t="shared" si="0"/>
        <v>0</v>
      </c>
      <c r="AD26" s="52">
        <f t="shared" si="0"/>
        <v>0</v>
      </c>
      <c r="AE26" s="52">
        <f t="shared" si="0"/>
        <v>0</v>
      </c>
      <c r="AF26" s="52">
        <f t="shared" si="0"/>
        <v>0</v>
      </c>
      <c r="AG26" s="52">
        <f t="shared" si="0"/>
        <v>1596.81</v>
      </c>
      <c r="AH26" s="52">
        <f t="shared" si="0"/>
        <v>0</v>
      </c>
      <c r="AI26" s="52">
        <f t="shared" si="0"/>
        <v>0</v>
      </c>
      <c r="AJ26" s="52">
        <f t="shared" si="0"/>
        <v>0</v>
      </c>
      <c r="AK26" s="52">
        <f t="shared" si="0"/>
        <v>0</v>
      </c>
      <c r="AL26" s="52">
        <f t="shared" si="0"/>
        <v>0</v>
      </c>
      <c r="AM26" s="52">
        <f>SUBTOTAL(109,Sheet4!$AM$2:$AM$25)</f>
        <v>140</v>
      </c>
      <c r="AN26" s="52">
        <f t="shared" ref="AN26:AZ26" si="1">SUM(AN2:AN25)</f>
        <v>1035034</v>
      </c>
      <c r="AO26" s="52">
        <f t="shared" si="1"/>
        <v>1033702</v>
      </c>
      <c r="AP26" s="52">
        <f t="shared" si="1"/>
        <v>0</v>
      </c>
      <c r="AQ26" s="52">
        <f t="shared" si="1"/>
        <v>24013869879</v>
      </c>
      <c r="AR26" s="52">
        <f t="shared" si="1"/>
        <v>0</v>
      </c>
      <c r="AS26" s="52">
        <f t="shared" si="1"/>
        <v>0</v>
      </c>
      <c r="AT26" s="52">
        <f t="shared" si="1"/>
        <v>0</v>
      </c>
      <c r="AU26" s="52">
        <f t="shared" si="1"/>
        <v>96</v>
      </c>
      <c r="AV26" s="52">
        <f t="shared" si="1"/>
        <v>1033757.7965277779</v>
      </c>
      <c r="AW26" s="52">
        <f t="shared" si="1"/>
        <v>11702.689999999999</v>
      </c>
      <c r="AX26" s="52">
        <f t="shared" si="1"/>
        <v>0</v>
      </c>
      <c r="AY26" s="52">
        <f t="shared" si="1"/>
        <v>0</v>
      </c>
      <c r="AZ26" s="52">
        <f t="shared" si="1"/>
        <v>0</v>
      </c>
    </row>
    <row r="27" spans="1:52" ht="12" customHeight="1">
      <c r="A27" s="55"/>
      <c r="B27" s="51"/>
      <c r="C27" s="52"/>
      <c r="D27" s="52"/>
      <c r="E27" s="52"/>
      <c r="F27" s="52"/>
      <c r="G27" s="52"/>
      <c r="H27" s="52"/>
      <c r="I27" s="52"/>
      <c r="J27" s="52">
        <f>+Sheet4!$J$26+Sheet4!$I$26</f>
        <v>772</v>
      </c>
      <c r="K27" s="52"/>
      <c r="L27" s="52"/>
      <c r="M27" s="52"/>
      <c r="N27" s="52">
        <f>+Sheet4!$N$26+Sheet4!$M$26</f>
        <v>11702.69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</row>
    <row r="28" spans="1:52" ht="12" customHeight="1">
      <c r="A28" s="55"/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</row>
    <row r="29" spans="1:52" ht="12" customHeight="1">
      <c r="A29" s="55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</row>
    <row r="30" spans="1:52" ht="12" customHeight="1">
      <c r="A30" s="55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</row>
    <row r="31" spans="1:52" ht="12" customHeight="1">
      <c r="A31" s="55"/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</row>
    <row r="32" spans="1:52" ht="12" customHeight="1">
      <c r="A32" s="55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</row>
    <row r="33" spans="1:52" ht="12" customHeight="1">
      <c r="A33" s="55"/>
      <c r="B33" s="5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</row>
    <row r="34" spans="1:52" ht="12" customHeight="1">
      <c r="A34" s="55"/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</row>
    <row r="35" spans="1:52" ht="12" customHeight="1">
      <c r="A35" s="55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</row>
    <row r="36" spans="1:52" ht="35.25" customHeight="1">
      <c r="A36" s="59" t="s">
        <v>122</v>
      </c>
      <c r="B36" s="59" t="s">
        <v>123</v>
      </c>
      <c r="C36" s="59" t="s">
        <v>124</v>
      </c>
      <c r="D36" s="59" t="s">
        <v>125</v>
      </c>
      <c r="E36" s="59" t="s">
        <v>126</v>
      </c>
      <c r="F36" s="59" t="s">
        <v>127</v>
      </c>
      <c r="G36" s="59" t="s">
        <v>128</v>
      </c>
      <c r="H36" s="59" t="s">
        <v>129</v>
      </c>
      <c r="I36" s="59" t="s">
        <v>130</v>
      </c>
      <c r="J36" s="59" t="s">
        <v>131</v>
      </c>
      <c r="K36" s="59" t="s">
        <v>132</v>
      </c>
      <c r="L36" s="59" t="s">
        <v>133</v>
      </c>
      <c r="M36" s="59" t="s">
        <v>134</v>
      </c>
      <c r="N36" s="59" t="s">
        <v>135</v>
      </c>
      <c r="O36" s="59" t="s">
        <v>136</v>
      </c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</row>
    <row r="37" spans="1:52" ht="12" customHeight="1">
      <c r="A37" s="62">
        <v>1000560549</v>
      </c>
      <c r="B37" s="63"/>
      <c r="C37" s="63">
        <v>0</v>
      </c>
      <c r="D37" s="63"/>
      <c r="E37" s="63"/>
      <c r="F37" s="63">
        <v>0</v>
      </c>
      <c r="G37" s="63">
        <v>0</v>
      </c>
      <c r="H37" s="63"/>
      <c r="I37" s="63">
        <v>0</v>
      </c>
      <c r="J37" s="63">
        <v>0</v>
      </c>
      <c r="K37" s="63"/>
      <c r="L37" s="63">
        <v>0</v>
      </c>
      <c r="M37" s="63">
        <v>0</v>
      </c>
      <c r="N37" s="63">
        <v>0</v>
      </c>
      <c r="O37" s="63">
        <v>0</v>
      </c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</row>
    <row r="38" spans="1:52" ht="12" customHeight="1">
      <c r="A38" s="62">
        <v>1000561664</v>
      </c>
      <c r="B38" s="63"/>
      <c r="C38" s="63">
        <v>0</v>
      </c>
      <c r="D38" s="63"/>
      <c r="E38" s="63"/>
      <c r="F38" s="63">
        <v>0</v>
      </c>
      <c r="G38" s="63">
        <v>0</v>
      </c>
      <c r="H38" s="63"/>
      <c r="I38" s="63">
        <v>0</v>
      </c>
      <c r="J38" s="63">
        <v>0</v>
      </c>
      <c r="K38" s="63"/>
      <c r="L38" s="63">
        <v>0</v>
      </c>
      <c r="M38" s="63">
        <v>0</v>
      </c>
      <c r="N38" s="63">
        <v>0</v>
      </c>
      <c r="O38" s="63">
        <v>0</v>
      </c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</row>
    <row r="39" spans="1:52" ht="12" customHeight="1">
      <c r="A39" s="62">
        <v>1000562873</v>
      </c>
      <c r="B39" s="63">
        <v>0</v>
      </c>
      <c r="C39" s="63">
        <v>0</v>
      </c>
      <c r="D39" s="63">
        <v>0</v>
      </c>
      <c r="E39" s="63"/>
      <c r="F39" s="63">
        <v>0</v>
      </c>
      <c r="G39" s="63">
        <v>0</v>
      </c>
      <c r="H39" s="63"/>
      <c r="I39" s="63">
        <v>0</v>
      </c>
      <c r="J39" s="63">
        <v>0</v>
      </c>
      <c r="K39" s="63"/>
      <c r="L39" s="63">
        <v>0</v>
      </c>
      <c r="M39" s="63">
        <v>0</v>
      </c>
      <c r="N39" s="63">
        <v>0</v>
      </c>
      <c r="O39" s="63">
        <v>0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</row>
    <row r="40" spans="1:52" ht="12" customHeight="1">
      <c r="A40" s="62">
        <v>1000574319</v>
      </c>
      <c r="B40" s="63">
        <v>0</v>
      </c>
      <c r="C40" s="63">
        <v>0</v>
      </c>
      <c r="D40" s="63">
        <v>0</v>
      </c>
      <c r="E40" s="63"/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</row>
    <row r="41" spans="1:52" ht="12" customHeight="1">
      <c r="A41" s="62">
        <v>1000585862</v>
      </c>
      <c r="B41" s="63">
        <v>140</v>
      </c>
      <c r="C41" s="63">
        <v>2129.65</v>
      </c>
      <c r="D41" s="63">
        <v>140</v>
      </c>
      <c r="E41" s="63"/>
      <c r="F41" s="63">
        <v>2129.65</v>
      </c>
      <c r="G41" s="63">
        <v>0</v>
      </c>
      <c r="H41" s="63"/>
      <c r="I41" s="63">
        <v>0</v>
      </c>
      <c r="J41" s="63">
        <v>0</v>
      </c>
      <c r="K41" s="63"/>
      <c r="L41" s="63">
        <v>0</v>
      </c>
      <c r="M41" s="63">
        <v>0</v>
      </c>
      <c r="N41" s="63">
        <v>0</v>
      </c>
      <c r="O41" s="63">
        <v>0</v>
      </c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</row>
    <row r="42" spans="1:52" ht="12" customHeight="1">
      <c r="A42" s="62">
        <v>1000590611</v>
      </c>
      <c r="B42" s="63">
        <v>101</v>
      </c>
      <c r="C42" s="63">
        <v>1596.81</v>
      </c>
      <c r="D42" s="63">
        <v>101</v>
      </c>
      <c r="E42" s="63"/>
      <c r="F42" s="63">
        <v>1596.81</v>
      </c>
      <c r="G42" s="63">
        <v>0</v>
      </c>
      <c r="H42" s="63">
        <v>101</v>
      </c>
      <c r="I42" s="63">
        <v>1596.81</v>
      </c>
      <c r="J42" s="63">
        <v>0</v>
      </c>
      <c r="K42" s="63">
        <v>101</v>
      </c>
      <c r="L42" s="63">
        <v>1596.81</v>
      </c>
      <c r="M42" s="63">
        <v>0</v>
      </c>
      <c r="N42" s="63">
        <v>0</v>
      </c>
      <c r="O42" s="63">
        <v>0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</row>
    <row r="43" spans="1:52" ht="12" customHeight="1">
      <c r="A43" s="62">
        <v>1000596056</v>
      </c>
      <c r="B43" s="63">
        <v>148</v>
      </c>
      <c r="C43" s="63">
        <v>2251.34</v>
      </c>
      <c r="D43" s="63">
        <v>148</v>
      </c>
      <c r="E43" s="63"/>
      <c r="F43" s="63">
        <v>2251.34</v>
      </c>
      <c r="G43" s="63">
        <v>0</v>
      </c>
      <c r="H43" s="63"/>
      <c r="I43" s="63">
        <v>0</v>
      </c>
      <c r="J43" s="63">
        <v>0</v>
      </c>
      <c r="K43" s="63"/>
      <c r="L43" s="63">
        <v>0</v>
      </c>
      <c r="M43" s="63">
        <v>0</v>
      </c>
      <c r="N43" s="63">
        <v>0</v>
      </c>
      <c r="O43" s="63">
        <v>0</v>
      </c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</row>
    <row r="44" spans="1:52" ht="12" customHeight="1">
      <c r="A44" s="64">
        <v>1000600782</v>
      </c>
      <c r="B44" s="65">
        <v>140</v>
      </c>
      <c r="C44" s="65">
        <v>2129.65</v>
      </c>
      <c r="D44" s="65"/>
      <c r="E44" s="65">
        <v>140</v>
      </c>
      <c r="F44" s="65">
        <v>0</v>
      </c>
      <c r="G44" s="65">
        <v>2129.65</v>
      </c>
      <c r="H44" s="65"/>
      <c r="I44" s="65">
        <v>0</v>
      </c>
      <c r="J44" s="65">
        <v>0</v>
      </c>
      <c r="K44" s="65"/>
      <c r="L44" s="65">
        <v>0</v>
      </c>
      <c r="M44" s="65">
        <v>0</v>
      </c>
      <c r="N44" s="65">
        <v>0</v>
      </c>
      <c r="O44" s="65">
        <v>0</v>
      </c>
      <c r="P44" s="66" t="s">
        <v>113</v>
      </c>
      <c r="Q44" s="67" t="s">
        <v>101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</row>
    <row r="45" spans="1:52" ht="12" customHeight="1">
      <c r="A45" s="62">
        <v>1000600867</v>
      </c>
      <c r="B45" s="63">
        <v>140</v>
      </c>
      <c r="C45" s="63">
        <v>2129.65</v>
      </c>
      <c r="D45" s="63">
        <v>140</v>
      </c>
      <c r="E45" s="63"/>
      <c r="F45" s="63">
        <v>2129.65</v>
      </c>
      <c r="G45" s="63">
        <v>0</v>
      </c>
      <c r="H45" s="63"/>
      <c r="I45" s="63">
        <v>0</v>
      </c>
      <c r="J45" s="63">
        <v>0</v>
      </c>
      <c r="K45" s="63"/>
      <c r="L45" s="63">
        <v>0</v>
      </c>
      <c r="M45" s="63">
        <v>0</v>
      </c>
      <c r="N45" s="63">
        <v>0</v>
      </c>
      <c r="O45" s="63">
        <v>0</v>
      </c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</row>
    <row r="46" spans="1:52" ht="12" customHeight="1">
      <c r="A46" s="62">
        <v>1000631395</v>
      </c>
      <c r="B46" s="63">
        <v>103</v>
      </c>
      <c r="C46" s="63">
        <v>1465.59</v>
      </c>
      <c r="D46" s="63">
        <v>103</v>
      </c>
      <c r="E46" s="63"/>
      <c r="F46" s="63">
        <v>1465.59</v>
      </c>
      <c r="G46" s="63">
        <v>0</v>
      </c>
      <c r="H46" s="63"/>
      <c r="I46" s="63">
        <v>0</v>
      </c>
      <c r="J46" s="63">
        <v>0</v>
      </c>
      <c r="K46" s="63"/>
      <c r="L46" s="63">
        <v>0</v>
      </c>
      <c r="M46" s="63">
        <v>0</v>
      </c>
      <c r="N46" s="63">
        <v>0</v>
      </c>
      <c r="O46" s="63">
        <v>0</v>
      </c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</row>
    <row r="47" spans="1:52" ht="12" customHeight="1">
      <c r="A47" s="62" t="s">
        <v>137</v>
      </c>
      <c r="B47" s="63">
        <v>772</v>
      </c>
      <c r="C47" s="63">
        <v>11702.69</v>
      </c>
      <c r="D47" s="63">
        <v>632</v>
      </c>
      <c r="E47" s="63">
        <v>140</v>
      </c>
      <c r="F47" s="63">
        <v>9573.0400000000009</v>
      </c>
      <c r="G47" s="63">
        <v>2129.65</v>
      </c>
      <c r="H47" s="63">
        <v>101</v>
      </c>
      <c r="I47" s="63">
        <v>1596.81</v>
      </c>
      <c r="J47" s="63">
        <v>0</v>
      </c>
      <c r="K47" s="63">
        <v>101</v>
      </c>
      <c r="L47" s="63">
        <v>1596.81</v>
      </c>
      <c r="M47" s="63">
        <v>0</v>
      </c>
      <c r="N47" s="63">
        <v>0</v>
      </c>
      <c r="O47" s="63">
        <v>0</v>
      </c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</row>
    <row r="48" spans="1:52" ht="12" customHeight="1">
      <c r="A48" s="68"/>
      <c r="B48" s="69"/>
      <c r="C48" s="69"/>
      <c r="D48" s="69"/>
      <c r="E48" s="69" t="e">
        <f>+GETPIVOTDATA("_OP_Vol_InS",$A$36)+GETPIVOTDATA("_OP_Vol_OutS",$A$36)</f>
        <v>#REF!</v>
      </c>
      <c r="F48" s="69"/>
      <c r="G48" s="69" t="e">
        <f>+GETPIVOTDATA("_OP Rev_Out_State",$A$36)+GETPIVOTDATA("_OP Rev_In_State",$A$36)</f>
        <v>#REF!</v>
      </c>
      <c r="H48" s="69"/>
      <c r="I48" s="69"/>
      <c r="J48" s="69"/>
      <c r="K48" s="69"/>
      <c r="L48" s="69"/>
      <c r="M48" s="70"/>
      <c r="N48" s="70"/>
      <c r="O48" s="70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</row>
    <row r="49" spans="1:52" ht="12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</row>
    <row r="50" spans="1:52" ht="12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</row>
    <row r="51" spans="1:52" ht="12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</row>
    <row r="52" spans="1:52" ht="12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</row>
    <row r="53" spans="1:52" ht="12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</row>
    <row r="54" spans="1:52" ht="12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</row>
    <row r="55" spans="1:52" ht="12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</row>
    <row r="56" spans="1:52" ht="12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</row>
    <row r="57" spans="1:52" ht="12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</row>
    <row r="58" spans="1:52" ht="12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</row>
    <row r="59" spans="1:52" ht="12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</row>
    <row r="60" spans="1:52" ht="12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</row>
    <row r="61" spans="1:52" ht="12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</row>
    <row r="62" spans="1:52" ht="12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</row>
    <row r="63" spans="1:52" ht="12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</row>
    <row r="64" spans="1:52" ht="12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</row>
    <row r="65" spans="1:52" ht="12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</row>
    <row r="66" spans="1:52" ht="12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</row>
    <row r="67" spans="1:52" ht="12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</row>
    <row r="68" spans="1:52" ht="12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</row>
    <row r="69" spans="1:52" ht="12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</row>
    <row r="70" spans="1:52" ht="12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</row>
    <row r="71" spans="1:52" ht="12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</row>
    <row r="72" spans="1:52" ht="12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</row>
    <row r="73" spans="1:52" ht="12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</row>
    <row r="74" spans="1:52" ht="12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</row>
    <row r="75" spans="1:52" ht="12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</row>
    <row r="76" spans="1:52" ht="12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</row>
    <row r="77" spans="1:52" ht="12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</row>
    <row r="78" spans="1:52" ht="12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</row>
    <row r="79" spans="1:52" ht="12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</row>
    <row r="80" spans="1:52" ht="12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</row>
    <row r="81" spans="1:52" ht="12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</row>
    <row r="82" spans="1:52" ht="12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</row>
    <row r="83" spans="1:52" ht="12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</row>
    <row r="84" spans="1:52" ht="12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</row>
    <row r="85" spans="1:52" ht="12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</row>
    <row r="86" spans="1:52" ht="12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</row>
    <row r="87" spans="1:52" ht="12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</row>
    <row r="88" spans="1:52" ht="12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</row>
    <row r="89" spans="1:52" ht="12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</row>
    <row r="90" spans="1:52" ht="12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</row>
    <row r="91" spans="1:52" ht="12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</row>
    <row r="92" spans="1:52" ht="12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</row>
    <row r="93" spans="1:52" ht="12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</row>
    <row r="94" spans="1:52" ht="12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</row>
    <row r="95" spans="1:52" ht="12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</row>
    <row r="96" spans="1:52" ht="12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</row>
    <row r="97" spans="1:52" ht="12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</row>
    <row r="98" spans="1:52" ht="12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</row>
    <row r="99" spans="1:52" ht="12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</row>
    <row r="100" spans="1:52" ht="12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</row>
    <row r="101" spans="1:52" ht="12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</row>
    <row r="102" spans="1:52" ht="12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</row>
    <row r="103" spans="1:52" ht="12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</row>
    <row r="104" spans="1:52" ht="12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</row>
    <row r="105" spans="1:52" ht="12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</row>
    <row r="106" spans="1:52" ht="12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</row>
    <row r="107" spans="1:52" ht="12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</row>
    <row r="108" spans="1:52" ht="12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</row>
    <row r="109" spans="1:52" ht="12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</row>
    <row r="110" spans="1:52" ht="12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</row>
    <row r="111" spans="1:52" ht="12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</row>
    <row r="112" spans="1:52" ht="12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</row>
    <row r="113" spans="1:52" ht="12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</row>
    <row r="114" spans="1:52" ht="12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</row>
    <row r="115" spans="1:52" ht="12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</row>
    <row r="116" spans="1:52" ht="12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</row>
    <row r="117" spans="1:52" ht="12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</row>
    <row r="118" spans="1:52" ht="12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</row>
    <row r="119" spans="1:52" ht="12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</row>
    <row r="120" spans="1:52" ht="12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</row>
    <row r="121" spans="1:52" ht="12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</row>
    <row r="122" spans="1:52" ht="12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</row>
    <row r="123" spans="1:52" ht="12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</row>
    <row r="124" spans="1:52" ht="12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</row>
    <row r="125" spans="1:52" ht="12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</row>
    <row r="126" spans="1:52" ht="12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</row>
    <row r="127" spans="1:52" ht="12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</row>
    <row r="128" spans="1:52" ht="12" customHeight="1">
      <c r="A128" s="55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</row>
    <row r="129" spans="1:52" ht="12" customHeight="1">
      <c r="A129" s="55"/>
      <c r="B129" s="51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</row>
    <row r="130" spans="1:52" ht="12" customHeight="1">
      <c r="A130" s="55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</row>
    <row r="131" spans="1:52" ht="12" customHeight="1">
      <c r="A131" s="55"/>
      <c r="B131" s="51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</row>
    <row r="132" spans="1:52" ht="12" customHeight="1">
      <c r="A132" s="55"/>
      <c r="B132" s="51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</row>
    <row r="133" spans="1:52" ht="12" customHeight="1">
      <c r="A133" s="55"/>
      <c r="B133" s="51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</row>
    <row r="134" spans="1:52" ht="12" customHeight="1">
      <c r="A134" s="55"/>
      <c r="B134" s="51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</row>
    <row r="135" spans="1:52" ht="12" customHeight="1">
      <c r="A135" s="55"/>
      <c r="B135" s="51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</row>
    <row r="136" spans="1:52" ht="12" customHeight="1">
      <c r="A136" s="55"/>
      <c r="B136" s="51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</row>
    <row r="137" spans="1:52" ht="12" customHeight="1">
      <c r="A137" s="55"/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</row>
    <row r="138" spans="1:52" ht="12" customHeight="1">
      <c r="A138" s="55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</row>
    <row r="139" spans="1:52" ht="12" customHeight="1">
      <c r="A139" s="55"/>
      <c r="B139" s="51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</row>
    <row r="140" spans="1:52" ht="12" customHeight="1">
      <c r="A140" s="55"/>
      <c r="B140" s="51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</row>
    <row r="141" spans="1:52" ht="12" customHeight="1">
      <c r="A141" s="55"/>
      <c r="B141" s="51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</row>
    <row r="142" spans="1:52" ht="12" customHeight="1">
      <c r="A142" s="55"/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</row>
    <row r="143" spans="1:52" ht="12" customHeight="1">
      <c r="A143" s="55"/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</row>
    <row r="144" spans="1:52" ht="12" customHeight="1">
      <c r="A144" s="55"/>
      <c r="B144" s="51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</row>
    <row r="145" spans="1:52" ht="12" customHeight="1">
      <c r="A145" s="55"/>
      <c r="B145" s="51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</row>
    <row r="146" spans="1:52" ht="12" customHeight="1">
      <c r="A146" s="55"/>
      <c r="B146" s="51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</row>
    <row r="147" spans="1:52" ht="12" customHeight="1">
      <c r="A147" s="55"/>
      <c r="B147" s="51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</row>
    <row r="148" spans="1:52" ht="12" customHeight="1">
      <c r="A148" s="55"/>
      <c r="B148" s="51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</row>
    <row r="149" spans="1:52" ht="12" customHeight="1">
      <c r="A149" s="55"/>
      <c r="B149" s="51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</row>
    <row r="150" spans="1:52" ht="12" customHeight="1">
      <c r="A150" s="55"/>
      <c r="B150" s="51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</row>
    <row r="151" spans="1:52" ht="12" customHeight="1">
      <c r="A151" s="55"/>
      <c r="B151" s="51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</row>
    <row r="152" spans="1:52" ht="12" customHeight="1">
      <c r="A152" s="55"/>
      <c r="B152" s="51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</row>
    <row r="153" spans="1:52" ht="12" customHeight="1">
      <c r="A153" s="55"/>
      <c r="B153" s="51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</row>
    <row r="154" spans="1:52" ht="12" customHeight="1">
      <c r="A154" s="55"/>
      <c r="B154" s="51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</row>
    <row r="155" spans="1:52" ht="12" customHeight="1">
      <c r="A155" s="55"/>
      <c r="B155" s="51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</row>
    <row r="156" spans="1:52" ht="12" customHeight="1">
      <c r="A156" s="55"/>
      <c r="B156" s="51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</row>
    <row r="157" spans="1:52" ht="12" customHeight="1">
      <c r="A157" s="55"/>
      <c r="B157" s="51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</row>
    <row r="158" spans="1:52" ht="12" customHeight="1">
      <c r="A158" s="55"/>
      <c r="B158" s="51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</row>
    <row r="159" spans="1:52" ht="12" customHeight="1">
      <c r="A159" s="55"/>
      <c r="B159" s="51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</row>
    <row r="160" spans="1:52" ht="12" customHeight="1">
      <c r="A160" s="55"/>
      <c r="B160" s="51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</row>
    <row r="161" spans="1:52" ht="12" customHeight="1">
      <c r="A161" s="55"/>
      <c r="B161" s="51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</row>
    <row r="162" spans="1:52" ht="12" customHeight="1">
      <c r="A162" s="55"/>
      <c r="B162" s="5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</row>
    <row r="163" spans="1:52" ht="12" customHeight="1">
      <c r="A163" s="55"/>
      <c r="B163" s="51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</row>
    <row r="164" spans="1:52" ht="12" customHeight="1">
      <c r="A164" s="55"/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</row>
    <row r="165" spans="1:52" ht="12" customHeight="1">
      <c r="A165" s="55"/>
      <c r="B165" s="51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</row>
    <row r="166" spans="1:52" ht="12" customHeight="1">
      <c r="A166" s="55"/>
      <c r="B166" s="51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</row>
    <row r="167" spans="1:52" ht="12" customHeight="1">
      <c r="A167" s="55"/>
      <c r="B167" s="51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</row>
    <row r="168" spans="1:52" ht="12" customHeight="1">
      <c r="A168" s="55"/>
      <c r="B168" s="51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</row>
    <row r="169" spans="1:52" ht="12" customHeight="1">
      <c r="A169" s="55"/>
      <c r="B169" s="51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</row>
    <row r="170" spans="1:52" ht="12" customHeight="1">
      <c r="A170" s="55"/>
      <c r="B170" s="51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</row>
    <row r="171" spans="1:52" ht="12" customHeight="1">
      <c r="A171" s="55"/>
      <c r="B171" s="51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</row>
    <row r="172" spans="1:52" ht="12" customHeight="1">
      <c r="A172" s="55"/>
      <c r="B172" s="51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</row>
    <row r="173" spans="1:52" ht="12" customHeight="1">
      <c r="A173" s="55"/>
      <c r="B173" s="51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</row>
    <row r="174" spans="1:52" ht="12" customHeight="1">
      <c r="A174" s="55"/>
      <c r="B174" s="51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</row>
    <row r="175" spans="1:52" ht="12" customHeight="1">
      <c r="A175" s="55"/>
      <c r="B175" s="51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</row>
    <row r="176" spans="1:52" ht="12" customHeight="1">
      <c r="A176" s="55"/>
      <c r="B176" s="51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</row>
    <row r="177" spans="1:52" ht="12" customHeight="1">
      <c r="A177" s="55"/>
      <c r="B177" s="51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</row>
    <row r="178" spans="1:52" ht="12" customHeight="1">
      <c r="A178" s="55"/>
      <c r="B178" s="51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</row>
    <row r="179" spans="1:52" ht="12" customHeight="1">
      <c r="A179" s="55"/>
      <c r="B179" s="51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</row>
    <row r="180" spans="1:52" ht="12" customHeight="1">
      <c r="A180" s="55"/>
      <c r="B180" s="51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</row>
    <row r="181" spans="1:52" ht="12" customHeight="1">
      <c r="A181" s="55"/>
      <c r="B181" s="51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</row>
    <row r="182" spans="1:52" ht="12" customHeight="1">
      <c r="A182" s="55"/>
      <c r="B182" s="51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</row>
    <row r="183" spans="1:52" ht="12" customHeight="1">
      <c r="A183" s="55"/>
      <c r="B183" s="51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</row>
    <row r="184" spans="1:52" ht="12" customHeight="1">
      <c r="A184" s="55"/>
      <c r="B184" s="51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</row>
    <row r="185" spans="1:52" ht="12" customHeight="1">
      <c r="A185" s="55"/>
      <c r="B185" s="51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</row>
    <row r="186" spans="1:52" ht="12" customHeight="1">
      <c r="A186" s="55"/>
      <c r="B186" s="51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</row>
    <row r="187" spans="1:52" ht="12" customHeight="1">
      <c r="A187" s="55"/>
      <c r="B187" s="51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</row>
    <row r="188" spans="1:52" ht="12" customHeight="1">
      <c r="A188" s="55"/>
      <c r="B188" s="51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</row>
    <row r="189" spans="1:52" ht="12" customHeight="1">
      <c r="A189" s="55"/>
      <c r="B189" s="51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</row>
    <row r="190" spans="1:52" ht="12" customHeight="1">
      <c r="A190" s="55"/>
      <c r="B190" s="51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</row>
    <row r="191" spans="1:52" ht="12" customHeight="1">
      <c r="A191" s="55"/>
      <c r="B191" s="51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</row>
    <row r="192" spans="1:52" ht="12" customHeight="1">
      <c r="A192" s="55"/>
      <c r="B192" s="51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</row>
    <row r="193" spans="1:52" ht="12" customHeight="1">
      <c r="A193" s="55"/>
      <c r="B193" s="51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</row>
    <row r="194" spans="1:52" ht="12" customHeight="1">
      <c r="A194" s="55"/>
      <c r="B194" s="51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</row>
    <row r="195" spans="1:52" ht="12" customHeight="1">
      <c r="A195" s="55"/>
      <c r="B195" s="51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</row>
    <row r="196" spans="1:52" ht="12" customHeight="1">
      <c r="A196" s="55"/>
      <c r="B196" s="51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</row>
    <row r="197" spans="1:52" ht="12" customHeight="1">
      <c r="A197" s="55"/>
      <c r="B197" s="51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</row>
    <row r="198" spans="1:52" ht="12" customHeight="1">
      <c r="A198" s="55"/>
      <c r="B198" s="51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</row>
    <row r="199" spans="1:52" ht="12" customHeight="1">
      <c r="A199" s="55"/>
      <c r="B199" s="51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</row>
    <row r="200" spans="1:52" ht="12" customHeight="1">
      <c r="A200" s="55"/>
      <c r="B200" s="51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</row>
    <row r="201" spans="1:52" ht="12" customHeight="1">
      <c r="A201" s="55"/>
      <c r="B201" s="51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</row>
    <row r="202" spans="1:52" ht="12" customHeight="1">
      <c r="A202" s="55"/>
      <c r="B202" s="51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</row>
    <row r="203" spans="1:52" ht="12" customHeight="1">
      <c r="A203" s="55"/>
      <c r="B203" s="51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</row>
    <row r="204" spans="1:52" ht="12" customHeight="1">
      <c r="A204" s="55"/>
      <c r="B204" s="51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</row>
    <row r="205" spans="1:52" ht="12" customHeight="1">
      <c r="A205" s="55"/>
      <c r="B205" s="51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</row>
    <row r="206" spans="1:52" ht="12" customHeight="1">
      <c r="A206" s="55"/>
      <c r="B206" s="51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</row>
    <row r="207" spans="1:52" ht="12" customHeight="1">
      <c r="A207" s="55"/>
      <c r="B207" s="51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</row>
    <row r="208" spans="1:52" ht="12" customHeight="1">
      <c r="A208" s="55"/>
      <c r="B208" s="51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</row>
    <row r="209" spans="1:52" ht="12" customHeight="1">
      <c r="A209" s="55"/>
      <c r="B209" s="51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</row>
    <row r="210" spans="1:52" ht="12" customHeight="1">
      <c r="A210" s="55"/>
      <c r="B210" s="51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</row>
    <row r="211" spans="1:52" ht="12" customHeight="1">
      <c r="A211" s="55"/>
      <c r="B211" s="51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</row>
    <row r="212" spans="1:52" ht="12" customHeight="1">
      <c r="A212" s="55"/>
      <c r="B212" s="51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</row>
    <row r="213" spans="1:52" ht="12" customHeight="1">
      <c r="A213" s="55"/>
      <c r="B213" s="51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</row>
    <row r="214" spans="1:52" ht="12" customHeight="1">
      <c r="A214" s="55"/>
      <c r="B214" s="51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</row>
    <row r="215" spans="1:52" ht="12" customHeight="1">
      <c r="A215" s="55"/>
      <c r="B215" s="51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</row>
    <row r="216" spans="1:52" ht="12" customHeight="1">
      <c r="A216" s="55"/>
      <c r="B216" s="51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</row>
    <row r="217" spans="1:52" ht="12" customHeight="1">
      <c r="A217" s="55"/>
      <c r="B217" s="51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</row>
    <row r="218" spans="1:52" ht="12" customHeight="1">
      <c r="A218" s="55"/>
      <c r="B218" s="51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</row>
    <row r="219" spans="1:52" ht="12" customHeight="1">
      <c r="A219" s="55"/>
      <c r="B219" s="51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</row>
    <row r="220" spans="1:52" ht="12" customHeight="1">
      <c r="A220" s="55"/>
      <c r="B220" s="51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</row>
    <row r="221" spans="1:52" ht="12" customHeight="1">
      <c r="A221" s="55"/>
      <c r="B221" s="51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</row>
    <row r="222" spans="1:52" ht="12" customHeight="1">
      <c r="A222" s="55"/>
      <c r="B222" s="51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</row>
    <row r="223" spans="1:52" ht="12" customHeight="1">
      <c r="A223" s="55"/>
      <c r="B223" s="51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</row>
    <row r="224" spans="1:52" ht="12" customHeight="1">
      <c r="A224" s="55"/>
      <c r="B224" s="51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</row>
    <row r="225" spans="1:52" ht="12" customHeight="1">
      <c r="A225" s="55"/>
      <c r="B225" s="51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</row>
    <row r="226" spans="1:52" ht="12" customHeight="1">
      <c r="A226" s="55"/>
      <c r="B226" s="51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</row>
    <row r="227" spans="1:52" ht="12" customHeight="1">
      <c r="A227" s="55"/>
      <c r="B227" s="51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</row>
    <row r="228" spans="1:52" ht="12" customHeight="1">
      <c r="A228" s="55"/>
      <c r="B228" s="51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</row>
    <row r="229" spans="1:52" ht="12" customHeight="1">
      <c r="A229" s="55"/>
      <c r="B229" s="51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</row>
    <row r="230" spans="1:52" ht="12" customHeight="1">
      <c r="A230" s="55"/>
      <c r="B230" s="51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</row>
    <row r="231" spans="1:52" ht="12" customHeight="1">
      <c r="A231" s="55"/>
      <c r="B231" s="51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</row>
    <row r="232" spans="1:52" ht="12" customHeight="1">
      <c r="A232" s="55"/>
      <c r="B232" s="51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</row>
    <row r="233" spans="1:52" ht="12" customHeight="1">
      <c r="A233" s="55"/>
      <c r="B233" s="51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</row>
    <row r="234" spans="1:52" ht="12" customHeight="1">
      <c r="A234" s="55"/>
      <c r="B234" s="51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</row>
    <row r="235" spans="1:52" ht="12" customHeight="1">
      <c r="A235" s="55"/>
      <c r="B235" s="51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</row>
    <row r="236" spans="1:52" ht="12" customHeight="1">
      <c r="A236" s="55"/>
      <c r="B236" s="51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</row>
    <row r="237" spans="1:52" ht="12" customHeight="1">
      <c r="A237" s="55"/>
      <c r="B237" s="51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</row>
    <row r="238" spans="1:52" ht="12" customHeight="1">
      <c r="A238" s="55"/>
      <c r="B238" s="51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</row>
    <row r="239" spans="1:52" ht="12" customHeight="1">
      <c r="A239" s="55"/>
      <c r="B239" s="51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</row>
    <row r="240" spans="1:52" ht="12" customHeight="1">
      <c r="A240" s="55"/>
      <c r="B240" s="51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</row>
    <row r="241" spans="1:52" ht="12" customHeight="1">
      <c r="A241" s="55"/>
      <c r="B241" s="51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</row>
    <row r="242" spans="1:52" ht="12" customHeight="1">
      <c r="A242" s="55"/>
      <c r="B242" s="51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</row>
    <row r="243" spans="1:52" ht="12" customHeight="1">
      <c r="A243" s="55"/>
      <c r="B243" s="51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</row>
    <row r="244" spans="1:52" ht="12" customHeight="1">
      <c r="A244" s="55"/>
      <c r="B244" s="51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</row>
    <row r="245" spans="1:52" ht="12" customHeight="1">
      <c r="A245" s="55"/>
      <c r="B245" s="51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</row>
    <row r="246" spans="1:52" ht="12" customHeight="1">
      <c r="A246" s="55"/>
      <c r="B246" s="51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</row>
    <row r="247" spans="1:52" ht="12" customHeight="1">
      <c r="A247" s="55"/>
      <c r="B247" s="51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</row>
    <row r="248" spans="1:52" ht="12" customHeight="1">
      <c r="A248" s="55"/>
      <c r="B248" s="51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</row>
    <row r="249" spans="1:52" ht="12" customHeight="1">
      <c r="A249" s="55"/>
      <c r="B249" s="51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</row>
    <row r="250" spans="1:52" ht="12" customHeight="1">
      <c r="A250" s="55"/>
      <c r="B250" s="51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</row>
    <row r="251" spans="1:52" ht="12" customHeight="1">
      <c r="A251" s="55"/>
      <c r="B251" s="51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</row>
    <row r="252" spans="1:52" ht="12" customHeight="1">
      <c r="A252" s="55"/>
      <c r="B252" s="51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</row>
    <row r="253" spans="1:52" ht="12" customHeight="1">
      <c r="A253" s="55"/>
      <c r="B253" s="51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</row>
    <row r="254" spans="1:52" ht="12" customHeight="1">
      <c r="A254" s="55"/>
      <c r="B254" s="51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</row>
    <row r="255" spans="1:52" ht="12" customHeight="1">
      <c r="A255" s="55"/>
      <c r="B255" s="51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</row>
    <row r="256" spans="1:52" ht="12" customHeight="1">
      <c r="A256" s="55"/>
      <c r="B256" s="51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</row>
    <row r="257" spans="1:52" ht="12" customHeight="1">
      <c r="A257" s="55"/>
      <c r="B257" s="51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</row>
    <row r="258" spans="1:52" ht="12" customHeight="1">
      <c r="A258" s="55"/>
      <c r="B258" s="51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</row>
    <row r="259" spans="1:52" ht="12" customHeight="1">
      <c r="A259" s="55"/>
      <c r="B259" s="51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</row>
    <row r="260" spans="1:52" ht="12" customHeight="1">
      <c r="A260" s="55"/>
      <c r="B260" s="51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</row>
    <row r="261" spans="1:52" ht="12" customHeight="1">
      <c r="A261" s="55"/>
      <c r="B261" s="51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</row>
    <row r="262" spans="1:52" ht="12" customHeight="1">
      <c r="A262" s="55"/>
      <c r="B262" s="51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</row>
    <row r="263" spans="1:52" ht="12" customHeight="1">
      <c r="A263" s="55"/>
      <c r="B263" s="51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</row>
    <row r="264" spans="1:52" ht="12" customHeight="1">
      <c r="A264" s="55"/>
      <c r="B264" s="51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</row>
    <row r="265" spans="1:52" ht="12" customHeight="1">
      <c r="A265" s="55"/>
      <c r="B265" s="51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</row>
    <row r="266" spans="1:52" ht="12" customHeight="1">
      <c r="A266" s="55"/>
      <c r="B266" s="51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</row>
    <row r="267" spans="1:52" ht="12" customHeight="1">
      <c r="A267" s="55"/>
      <c r="B267" s="51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</row>
    <row r="268" spans="1:52" ht="12" customHeight="1">
      <c r="A268" s="55"/>
      <c r="B268" s="51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</row>
    <row r="269" spans="1:52" ht="12" customHeight="1">
      <c r="A269" s="55"/>
      <c r="B269" s="51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</row>
    <row r="270" spans="1:52" ht="12" customHeight="1">
      <c r="A270" s="55"/>
      <c r="B270" s="51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</row>
    <row r="271" spans="1:52" ht="12" customHeight="1">
      <c r="A271" s="55"/>
      <c r="B271" s="51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</row>
    <row r="272" spans="1:52" ht="12" customHeight="1">
      <c r="A272" s="55"/>
      <c r="B272" s="51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</row>
    <row r="273" spans="1:52" ht="12" customHeight="1">
      <c r="A273" s="55"/>
      <c r="B273" s="51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</row>
    <row r="274" spans="1:52" ht="12" customHeight="1">
      <c r="A274" s="55"/>
      <c r="B274" s="51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</row>
    <row r="275" spans="1:52" ht="12" customHeight="1">
      <c r="A275" s="55"/>
      <c r="B275" s="51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</row>
    <row r="276" spans="1:52" ht="12" customHeight="1">
      <c r="A276" s="55"/>
      <c r="B276" s="51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</row>
    <row r="277" spans="1:52" ht="12" customHeight="1">
      <c r="A277" s="55"/>
      <c r="B277" s="51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</row>
    <row r="278" spans="1:52" ht="12" customHeight="1">
      <c r="A278" s="55"/>
      <c r="B278" s="51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</row>
    <row r="279" spans="1:52" ht="12" customHeight="1">
      <c r="A279" s="55"/>
      <c r="B279" s="51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</row>
    <row r="280" spans="1:52" ht="12" customHeight="1">
      <c r="A280" s="55"/>
      <c r="B280" s="51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</row>
    <row r="281" spans="1:52" ht="12" customHeight="1">
      <c r="A281" s="55"/>
      <c r="B281" s="51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</row>
    <row r="282" spans="1:52" ht="12" customHeight="1">
      <c r="A282" s="55"/>
      <c r="B282" s="51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</row>
    <row r="283" spans="1:52" ht="12" customHeight="1">
      <c r="A283" s="55"/>
      <c r="B283" s="51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</row>
    <row r="284" spans="1:52" ht="12" customHeight="1">
      <c r="A284" s="55"/>
      <c r="B284" s="51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</row>
    <row r="285" spans="1:52" ht="12" customHeight="1">
      <c r="A285" s="55"/>
      <c r="B285" s="51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</row>
    <row r="286" spans="1:52" ht="12" customHeight="1">
      <c r="A286" s="55"/>
      <c r="B286" s="51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</row>
    <row r="287" spans="1:52" ht="12" customHeight="1">
      <c r="A287" s="55"/>
      <c r="B287" s="51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</row>
    <row r="288" spans="1:52" ht="12" customHeight="1">
      <c r="A288" s="55"/>
      <c r="B288" s="51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</row>
    <row r="289" spans="1:52" ht="12" customHeight="1">
      <c r="A289" s="55"/>
      <c r="B289" s="51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</row>
    <row r="290" spans="1:52" ht="12" customHeight="1">
      <c r="A290" s="55"/>
      <c r="B290" s="51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</row>
    <row r="291" spans="1:52" ht="12" customHeight="1">
      <c r="A291" s="55"/>
      <c r="B291" s="51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</row>
    <row r="292" spans="1:52" ht="12" customHeight="1">
      <c r="A292" s="55"/>
      <c r="B292" s="51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</row>
    <row r="293" spans="1:52" ht="12" customHeight="1">
      <c r="A293" s="55"/>
      <c r="B293" s="51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</row>
    <row r="294" spans="1:52" ht="12" customHeight="1">
      <c r="A294" s="55"/>
      <c r="B294" s="51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</row>
    <row r="295" spans="1:52" ht="12" customHeight="1">
      <c r="A295" s="55"/>
      <c r="B295" s="51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</row>
    <row r="296" spans="1:52" ht="12" customHeight="1">
      <c r="A296" s="55"/>
      <c r="B296" s="51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</row>
    <row r="297" spans="1:52" ht="12" customHeight="1">
      <c r="A297" s="55"/>
      <c r="B297" s="51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</row>
    <row r="298" spans="1:52" ht="12" customHeight="1">
      <c r="A298" s="55"/>
      <c r="B298" s="51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</row>
    <row r="299" spans="1:52" ht="12" customHeight="1">
      <c r="A299" s="55"/>
      <c r="B299" s="51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</row>
    <row r="300" spans="1:52" ht="12" customHeight="1">
      <c r="A300" s="55"/>
      <c r="B300" s="51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</row>
    <row r="301" spans="1:52" ht="12" customHeight="1">
      <c r="A301" s="55"/>
      <c r="B301" s="51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</row>
    <row r="302" spans="1:52" ht="12" customHeight="1">
      <c r="A302" s="55"/>
      <c r="B302" s="51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</row>
    <row r="303" spans="1:52" ht="12" customHeight="1">
      <c r="A303" s="55"/>
      <c r="B303" s="51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</row>
    <row r="304" spans="1:52" ht="12" customHeight="1">
      <c r="A304" s="55"/>
      <c r="B304" s="51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</row>
    <row r="305" spans="1:52" ht="12" customHeight="1">
      <c r="A305" s="55"/>
      <c r="B305" s="51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</row>
    <row r="306" spans="1:52" ht="12" customHeight="1">
      <c r="A306" s="55"/>
      <c r="B306" s="51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</row>
    <row r="307" spans="1:52" ht="12" customHeight="1">
      <c r="A307" s="55"/>
      <c r="B307" s="51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</row>
    <row r="308" spans="1:52" ht="12" customHeight="1">
      <c r="A308" s="55"/>
      <c r="B308" s="51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</row>
    <row r="309" spans="1:52" ht="12" customHeight="1">
      <c r="A309" s="55"/>
      <c r="B309" s="51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</row>
    <row r="310" spans="1:52" ht="12" customHeight="1">
      <c r="A310" s="55"/>
      <c r="B310" s="51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</row>
    <row r="311" spans="1:52" ht="12" customHeight="1">
      <c r="A311" s="55"/>
      <c r="B311" s="51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</row>
    <row r="312" spans="1:52" ht="12" customHeight="1">
      <c r="A312" s="55"/>
      <c r="B312" s="51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</row>
    <row r="313" spans="1:52" ht="12" customHeight="1">
      <c r="A313" s="55"/>
      <c r="B313" s="51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</row>
    <row r="314" spans="1:52" ht="12" customHeight="1">
      <c r="A314" s="55"/>
      <c r="B314" s="51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</row>
    <row r="315" spans="1:52" ht="12" customHeight="1">
      <c r="A315" s="55"/>
      <c r="B315" s="51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</row>
    <row r="316" spans="1:52" ht="12" customHeight="1">
      <c r="A316" s="55"/>
      <c r="B316" s="51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</row>
    <row r="317" spans="1:52" ht="12" customHeight="1">
      <c r="A317" s="55"/>
      <c r="B317" s="51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</row>
    <row r="318" spans="1:52" ht="12" customHeight="1">
      <c r="A318" s="55"/>
      <c r="B318" s="51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</row>
    <row r="319" spans="1:52" ht="12" customHeight="1">
      <c r="A319" s="55"/>
      <c r="B319" s="51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</row>
    <row r="320" spans="1:52" ht="12" customHeight="1">
      <c r="A320" s="55"/>
      <c r="B320" s="51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</row>
    <row r="321" spans="1:52" ht="12" customHeight="1">
      <c r="A321" s="55"/>
      <c r="B321" s="51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</row>
    <row r="322" spans="1:52" ht="12" customHeight="1">
      <c r="A322" s="55"/>
      <c r="B322" s="51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</row>
    <row r="323" spans="1:52" ht="12" customHeight="1">
      <c r="A323" s="55"/>
      <c r="B323" s="51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</row>
    <row r="324" spans="1:52" ht="12" customHeight="1">
      <c r="A324" s="55"/>
      <c r="B324" s="51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</row>
    <row r="325" spans="1:52" ht="12" customHeight="1">
      <c r="A325" s="55"/>
      <c r="B325" s="51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</row>
    <row r="326" spans="1:52" ht="12" customHeight="1">
      <c r="A326" s="55"/>
      <c r="B326" s="51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</row>
    <row r="327" spans="1:52" ht="12" customHeight="1">
      <c r="A327" s="55"/>
      <c r="B327" s="51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</row>
    <row r="328" spans="1:52" ht="12" customHeight="1">
      <c r="A328" s="55"/>
      <c r="B328" s="51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</row>
    <row r="329" spans="1:52" ht="12" customHeight="1">
      <c r="A329" s="55"/>
      <c r="B329" s="51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</row>
    <row r="330" spans="1:52" ht="12" customHeight="1">
      <c r="A330" s="55"/>
      <c r="B330" s="51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</row>
    <row r="331" spans="1:52" ht="12" customHeight="1">
      <c r="A331" s="55"/>
      <c r="B331" s="51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</row>
    <row r="332" spans="1:52" ht="12" customHeight="1">
      <c r="A332" s="55"/>
      <c r="B332" s="51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</row>
    <row r="333" spans="1:52" ht="12" customHeight="1">
      <c r="A333" s="55"/>
      <c r="B333" s="51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</row>
    <row r="334" spans="1:52" ht="12" customHeight="1">
      <c r="A334" s="55"/>
      <c r="B334" s="51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</row>
    <row r="335" spans="1:52" ht="12" customHeight="1">
      <c r="A335" s="55"/>
      <c r="B335" s="51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</row>
    <row r="336" spans="1:52" ht="12" customHeight="1">
      <c r="A336" s="55"/>
      <c r="B336" s="51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</row>
    <row r="337" spans="1:52" ht="12" customHeight="1">
      <c r="A337" s="55"/>
      <c r="B337" s="51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</row>
    <row r="338" spans="1:52" ht="12" customHeight="1">
      <c r="A338" s="55"/>
      <c r="B338" s="51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</row>
    <row r="339" spans="1:52" ht="12" customHeight="1">
      <c r="A339" s="55"/>
      <c r="B339" s="51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</row>
    <row r="340" spans="1:52" ht="12" customHeight="1">
      <c r="A340" s="55"/>
      <c r="B340" s="51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</row>
    <row r="341" spans="1:52" ht="12" customHeight="1">
      <c r="A341" s="55"/>
      <c r="B341" s="51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</row>
    <row r="342" spans="1:52" ht="12" customHeight="1">
      <c r="A342" s="55"/>
      <c r="B342" s="51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</row>
    <row r="343" spans="1:52" ht="12" customHeight="1">
      <c r="A343" s="55"/>
      <c r="B343" s="51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</row>
    <row r="344" spans="1:52" ht="12" customHeight="1">
      <c r="A344" s="55"/>
      <c r="B344" s="51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</row>
    <row r="345" spans="1:52" ht="12" customHeight="1">
      <c r="A345" s="55"/>
      <c r="B345" s="51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</row>
    <row r="346" spans="1:52" ht="12" customHeight="1">
      <c r="A346" s="55"/>
      <c r="B346" s="51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</row>
    <row r="347" spans="1:52" ht="12" customHeight="1">
      <c r="A347" s="55"/>
      <c r="B347" s="51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</row>
    <row r="348" spans="1:52" ht="12" customHeight="1">
      <c r="A348" s="55"/>
      <c r="B348" s="51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</row>
    <row r="349" spans="1:52" ht="12" customHeight="1">
      <c r="A349" s="55"/>
      <c r="B349" s="51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</row>
    <row r="350" spans="1:52" ht="12" customHeight="1">
      <c r="A350" s="55"/>
      <c r="B350" s="51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</row>
    <row r="351" spans="1:52" ht="12" customHeight="1">
      <c r="A351" s="55"/>
      <c r="B351" s="51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</row>
    <row r="352" spans="1:52" ht="12" customHeight="1">
      <c r="A352" s="55"/>
      <c r="B352" s="51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</row>
    <row r="353" spans="1:52" ht="12" customHeight="1">
      <c r="A353" s="55"/>
      <c r="B353" s="51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</row>
    <row r="354" spans="1:52" ht="12" customHeight="1">
      <c r="A354" s="55"/>
      <c r="B354" s="51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</row>
    <row r="355" spans="1:52" ht="12" customHeight="1">
      <c r="A355" s="55"/>
      <c r="B355" s="51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</row>
    <row r="356" spans="1:52" ht="12" customHeight="1">
      <c r="A356" s="55"/>
      <c r="B356" s="51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</row>
    <row r="357" spans="1:52" ht="12" customHeight="1">
      <c r="A357" s="55"/>
      <c r="B357" s="51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</row>
    <row r="358" spans="1:52" ht="12" customHeight="1">
      <c r="A358" s="55"/>
      <c r="B358" s="51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</row>
    <row r="359" spans="1:52" ht="12" customHeight="1">
      <c r="A359" s="55"/>
      <c r="B359" s="51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</row>
    <row r="360" spans="1:52" ht="12" customHeight="1">
      <c r="A360" s="55"/>
      <c r="B360" s="51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</row>
    <row r="361" spans="1:52" ht="12" customHeight="1">
      <c r="A361" s="55"/>
      <c r="B361" s="51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</row>
    <row r="362" spans="1:52" ht="12" customHeight="1">
      <c r="A362" s="55"/>
      <c r="B362" s="51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</row>
    <row r="363" spans="1:52" ht="12" customHeight="1">
      <c r="A363" s="55"/>
      <c r="B363" s="51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</row>
    <row r="364" spans="1:52" ht="12" customHeight="1">
      <c r="A364" s="55"/>
      <c r="B364" s="51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</row>
    <row r="365" spans="1:52" ht="12" customHeight="1">
      <c r="A365" s="55"/>
      <c r="B365" s="51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</row>
    <row r="366" spans="1:52" ht="12" customHeight="1">
      <c r="A366" s="55"/>
      <c r="B366" s="51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</row>
    <row r="367" spans="1:52" ht="12" customHeight="1">
      <c r="A367" s="55"/>
      <c r="B367" s="51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</row>
    <row r="368" spans="1:52" ht="12" customHeight="1">
      <c r="A368" s="55"/>
      <c r="B368" s="51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</row>
    <row r="369" spans="1:52" ht="12" customHeight="1">
      <c r="A369" s="55"/>
      <c r="B369" s="51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</row>
    <row r="370" spans="1:52" ht="12" customHeight="1">
      <c r="A370" s="55"/>
      <c r="B370" s="51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</row>
    <row r="371" spans="1:52" ht="12" customHeight="1">
      <c r="A371" s="55"/>
      <c r="B371" s="51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</row>
    <row r="372" spans="1:52" ht="12" customHeight="1">
      <c r="A372" s="55"/>
      <c r="B372" s="51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</row>
    <row r="373" spans="1:52" ht="12" customHeight="1">
      <c r="A373" s="55"/>
      <c r="B373" s="51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</row>
    <row r="374" spans="1:52" ht="12" customHeight="1">
      <c r="A374" s="55"/>
      <c r="B374" s="51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</row>
    <row r="375" spans="1:52" ht="12" customHeight="1">
      <c r="A375" s="55"/>
      <c r="B375" s="51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</row>
    <row r="376" spans="1:52" ht="12" customHeight="1">
      <c r="A376" s="55"/>
      <c r="B376" s="51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</row>
    <row r="377" spans="1:52" ht="12" customHeight="1">
      <c r="A377" s="55"/>
      <c r="B377" s="51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</row>
    <row r="378" spans="1:52" ht="12" customHeight="1">
      <c r="A378" s="55"/>
      <c r="B378" s="51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</row>
    <row r="379" spans="1:52" ht="12" customHeight="1">
      <c r="A379" s="55"/>
      <c r="B379" s="51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</row>
    <row r="380" spans="1:52" ht="12" customHeight="1">
      <c r="A380" s="55"/>
      <c r="B380" s="51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</row>
    <row r="381" spans="1:52" ht="12" customHeight="1">
      <c r="A381" s="55"/>
      <c r="B381" s="51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</row>
    <row r="382" spans="1:52" ht="12" customHeight="1">
      <c r="A382" s="55"/>
      <c r="B382" s="51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</row>
    <row r="383" spans="1:52" ht="12" customHeight="1">
      <c r="A383" s="55"/>
      <c r="B383" s="51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</row>
    <row r="384" spans="1:52" ht="12" customHeight="1">
      <c r="A384" s="55"/>
      <c r="B384" s="51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</row>
    <row r="385" spans="1:52" ht="12" customHeight="1">
      <c r="A385" s="55"/>
      <c r="B385" s="51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</row>
    <row r="386" spans="1:52" ht="12" customHeight="1">
      <c r="A386" s="55"/>
      <c r="B386" s="51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</row>
    <row r="387" spans="1:52" ht="12" customHeight="1">
      <c r="A387" s="55"/>
      <c r="B387" s="51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</row>
    <row r="388" spans="1:52" ht="12" customHeight="1">
      <c r="A388" s="55"/>
      <c r="B388" s="51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</row>
    <row r="389" spans="1:52" ht="12" customHeight="1">
      <c r="A389" s="55"/>
      <c r="B389" s="51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</row>
    <row r="390" spans="1:52" ht="12" customHeight="1">
      <c r="A390" s="55"/>
      <c r="B390" s="51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</row>
    <row r="391" spans="1:52" ht="12" customHeight="1">
      <c r="A391" s="55"/>
      <c r="B391" s="51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</row>
    <row r="392" spans="1:52" ht="12" customHeight="1">
      <c r="A392" s="55"/>
      <c r="B392" s="51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</row>
    <row r="393" spans="1:52" ht="12" customHeight="1">
      <c r="A393" s="55"/>
      <c r="B393" s="51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</row>
    <row r="394" spans="1:52" ht="12" customHeight="1">
      <c r="A394" s="55"/>
      <c r="B394" s="51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</row>
    <row r="395" spans="1:52" ht="12" customHeight="1">
      <c r="A395" s="55"/>
      <c r="B395" s="51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</row>
    <row r="396" spans="1:52" ht="12" customHeight="1">
      <c r="A396" s="55"/>
      <c r="B396" s="51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</row>
    <row r="397" spans="1:52" ht="12" customHeight="1">
      <c r="A397" s="55"/>
      <c r="B397" s="51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</row>
    <row r="398" spans="1:52" ht="12" customHeight="1">
      <c r="A398" s="55"/>
      <c r="B398" s="51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</row>
    <row r="399" spans="1:52" ht="12" customHeight="1">
      <c r="A399" s="55"/>
      <c r="B399" s="51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</row>
    <row r="400" spans="1:52" ht="12" customHeight="1">
      <c r="A400" s="55"/>
      <c r="B400" s="51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</row>
    <row r="401" spans="1:52" ht="12" customHeight="1">
      <c r="A401" s="55"/>
      <c r="B401" s="51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</row>
    <row r="402" spans="1:52" ht="12" customHeight="1">
      <c r="A402" s="55"/>
      <c r="B402" s="51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</row>
    <row r="403" spans="1:52" ht="12" customHeight="1">
      <c r="A403" s="55"/>
      <c r="B403" s="51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</row>
    <row r="404" spans="1:52" ht="12" customHeight="1">
      <c r="A404" s="55"/>
      <c r="B404" s="51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</row>
    <row r="405" spans="1:52" ht="12" customHeight="1">
      <c r="A405" s="55"/>
      <c r="B405" s="51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</row>
    <row r="406" spans="1:52" ht="12" customHeight="1">
      <c r="A406" s="55"/>
      <c r="B406" s="51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</row>
    <row r="407" spans="1:52" ht="12" customHeight="1">
      <c r="A407" s="55"/>
      <c r="B407" s="51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</row>
    <row r="408" spans="1:52" ht="12" customHeight="1">
      <c r="A408" s="55"/>
      <c r="B408" s="51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</row>
    <row r="409" spans="1:52" ht="12" customHeight="1">
      <c r="A409" s="55"/>
      <c r="B409" s="51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</row>
    <row r="410" spans="1:52" ht="12" customHeight="1">
      <c r="A410" s="55"/>
      <c r="B410" s="51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</row>
    <row r="411" spans="1:52" ht="12" customHeight="1">
      <c r="A411" s="55"/>
      <c r="B411" s="51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</row>
    <row r="412" spans="1:52" ht="12" customHeight="1">
      <c r="A412" s="55"/>
      <c r="B412" s="51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</row>
    <row r="413" spans="1:52" ht="12" customHeight="1">
      <c r="A413" s="55"/>
      <c r="B413" s="51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</row>
    <row r="414" spans="1:52" ht="12" customHeight="1">
      <c r="A414" s="55"/>
      <c r="B414" s="51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</row>
    <row r="415" spans="1:52" ht="12" customHeight="1">
      <c r="A415" s="55"/>
      <c r="B415" s="51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</row>
    <row r="416" spans="1:52" ht="12" customHeight="1">
      <c r="A416" s="55"/>
      <c r="B416" s="51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</row>
    <row r="417" spans="1:52" ht="12" customHeight="1">
      <c r="A417" s="55"/>
      <c r="B417" s="51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</row>
    <row r="418" spans="1:52" ht="12" customHeight="1">
      <c r="A418" s="55"/>
      <c r="B418" s="51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</row>
    <row r="419" spans="1:52" ht="12" customHeight="1">
      <c r="A419" s="55"/>
      <c r="B419" s="51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</row>
    <row r="420" spans="1:52" ht="12" customHeight="1">
      <c r="A420" s="55"/>
      <c r="B420" s="51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</row>
    <row r="421" spans="1:52" ht="12" customHeight="1">
      <c r="A421" s="55"/>
      <c r="B421" s="51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</row>
    <row r="422" spans="1:52" ht="12" customHeight="1">
      <c r="A422" s="55"/>
      <c r="B422" s="51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</row>
    <row r="423" spans="1:52" ht="12" customHeight="1">
      <c r="A423" s="55"/>
      <c r="B423" s="51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</row>
    <row r="424" spans="1:52" ht="12" customHeight="1">
      <c r="A424" s="55"/>
      <c r="B424" s="51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</row>
    <row r="425" spans="1:52" ht="12" customHeight="1">
      <c r="A425" s="55"/>
      <c r="B425" s="51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</row>
    <row r="426" spans="1:52" ht="12" customHeight="1">
      <c r="A426" s="55"/>
      <c r="B426" s="51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</row>
    <row r="427" spans="1:52" ht="12" customHeight="1">
      <c r="A427" s="55"/>
      <c r="B427" s="51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</row>
    <row r="428" spans="1:52" ht="12" customHeight="1">
      <c r="A428" s="55"/>
      <c r="B428" s="51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</row>
    <row r="429" spans="1:52" ht="12" customHeight="1">
      <c r="A429" s="55"/>
      <c r="B429" s="51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</row>
    <row r="430" spans="1:52" ht="12" customHeight="1">
      <c r="A430" s="55"/>
      <c r="B430" s="51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</row>
    <row r="431" spans="1:52" ht="12" customHeight="1">
      <c r="A431" s="55"/>
      <c r="B431" s="51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</row>
    <row r="432" spans="1:52" ht="12" customHeight="1">
      <c r="A432" s="55"/>
      <c r="B432" s="51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</row>
    <row r="433" spans="1:52" ht="12" customHeight="1">
      <c r="A433" s="55"/>
      <c r="B433" s="51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</row>
    <row r="434" spans="1:52" ht="12" customHeight="1">
      <c r="A434" s="55"/>
      <c r="B434" s="51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</row>
    <row r="435" spans="1:52" ht="12" customHeight="1">
      <c r="A435" s="55"/>
      <c r="B435" s="51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</row>
    <row r="436" spans="1:52" ht="12" customHeight="1">
      <c r="A436" s="55"/>
      <c r="B436" s="51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</row>
    <row r="437" spans="1:52" ht="12" customHeight="1">
      <c r="A437" s="55"/>
      <c r="B437" s="51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</row>
    <row r="438" spans="1:52" ht="12" customHeight="1">
      <c r="A438" s="55"/>
      <c r="B438" s="51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</row>
    <row r="439" spans="1:52" ht="12" customHeight="1">
      <c r="A439" s="55"/>
      <c r="B439" s="51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</row>
    <row r="440" spans="1:52" ht="12" customHeight="1">
      <c r="A440" s="55"/>
      <c r="B440" s="51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</row>
    <row r="441" spans="1:52" ht="12" customHeight="1">
      <c r="A441" s="55"/>
      <c r="B441" s="51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</row>
    <row r="442" spans="1:52" ht="12" customHeight="1">
      <c r="A442" s="55"/>
      <c r="B442" s="51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</row>
    <row r="443" spans="1:52" ht="12" customHeight="1">
      <c r="A443" s="55"/>
      <c r="B443" s="51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</row>
    <row r="444" spans="1:52" ht="12" customHeight="1">
      <c r="A444" s="55"/>
      <c r="B444" s="51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</row>
    <row r="445" spans="1:52" ht="12" customHeight="1">
      <c r="A445" s="55"/>
      <c r="B445" s="51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</row>
    <row r="446" spans="1:52" ht="12" customHeight="1">
      <c r="A446" s="55"/>
      <c r="B446" s="51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</row>
    <row r="447" spans="1:52" ht="12" customHeight="1">
      <c r="A447" s="55"/>
      <c r="B447" s="51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</row>
    <row r="448" spans="1:52" ht="12" customHeight="1">
      <c r="A448" s="55"/>
      <c r="B448" s="51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</row>
    <row r="449" spans="1:52" ht="12" customHeight="1">
      <c r="A449" s="55"/>
      <c r="B449" s="51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</row>
    <row r="450" spans="1:52" ht="12" customHeight="1">
      <c r="A450" s="55"/>
      <c r="B450" s="51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</row>
    <row r="451" spans="1:52" ht="12" customHeight="1">
      <c r="A451" s="55"/>
      <c r="B451" s="51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</row>
    <row r="452" spans="1:52" ht="12" customHeight="1">
      <c r="A452" s="55"/>
      <c r="B452" s="51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</row>
    <row r="453" spans="1:52" ht="12" customHeight="1">
      <c r="A453" s="55"/>
      <c r="B453" s="51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</row>
    <row r="454" spans="1:52" ht="12" customHeight="1">
      <c r="A454" s="55"/>
      <c r="B454" s="51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5"/>
      <c r="AO454" s="55"/>
      <c r="AP454" s="55"/>
      <c r="AQ454" s="55"/>
      <c r="AR454" s="55"/>
      <c r="AS454" s="55"/>
      <c r="AT454" s="55"/>
      <c r="AU454" s="55"/>
      <c r="AV454" s="55"/>
      <c r="AW454" s="55"/>
      <c r="AX454" s="55"/>
      <c r="AY454" s="55"/>
      <c r="AZ454" s="55"/>
    </row>
    <row r="455" spans="1:52" ht="12" customHeight="1">
      <c r="A455" s="55"/>
      <c r="B455" s="51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5"/>
      <c r="AO455" s="55"/>
      <c r="AP455" s="55"/>
      <c r="AQ455" s="55"/>
      <c r="AR455" s="55"/>
      <c r="AS455" s="55"/>
      <c r="AT455" s="55"/>
      <c r="AU455" s="55"/>
      <c r="AV455" s="55"/>
      <c r="AW455" s="55"/>
      <c r="AX455" s="55"/>
      <c r="AY455" s="55"/>
      <c r="AZ455" s="55"/>
    </row>
    <row r="456" spans="1:52" ht="12" customHeight="1">
      <c r="A456" s="55"/>
      <c r="B456" s="51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5"/>
      <c r="AO456" s="55"/>
      <c r="AP456" s="55"/>
      <c r="AQ456" s="55"/>
      <c r="AR456" s="55"/>
      <c r="AS456" s="55"/>
      <c r="AT456" s="55"/>
      <c r="AU456" s="55"/>
      <c r="AV456" s="55"/>
      <c r="AW456" s="55"/>
      <c r="AX456" s="55"/>
      <c r="AY456" s="55"/>
      <c r="AZ456" s="55"/>
    </row>
    <row r="457" spans="1:52" ht="12" customHeight="1">
      <c r="A457" s="55"/>
      <c r="B457" s="51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5"/>
      <c r="AO457" s="55"/>
      <c r="AP457" s="55"/>
      <c r="AQ457" s="55"/>
      <c r="AR457" s="55"/>
      <c r="AS457" s="55"/>
      <c r="AT457" s="55"/>
      <c r="AU457" s="55"/>
      <c r="AV457" s="55"/>
      <c r="AW457" s="55"/>
      <c r="AX457" s="55"/>
      <c r="AY457" s="55"/>
      <c r="AZ457" s="55"/>
    </row>
    <row r="458" spans="1:52" ht="12" customHeight="1">
      <c r="A458" s="55"/>
      <c r="B458" s="51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5"/>
      <c r="AO458" s="55"/>
      <c r="AP458" s="55"/>
      <c r="AQ458" s="55"/>
      <c r="AR458" s="55"/>
      <c r="AS458" s="55"/>
      <c r="AT458" s="55"/>
      <c r="AU458" s="55"/>
      <c r="AV458" s="55"/>
      <c r="AW458" s="55"/>
      <c r="AX458" s="55"/>
      <c r="AY458" s="55"/>
      <c r="AZ458" s="55"/>
    </row>
    <row r="459" spans="1:52" ht="12" customHeight="1">
      <c r="A459" s="55"/>
      <c r="B459" s="51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5"/>
      <c r="AO459" s="55"/>
      <c r="AP459" s="55"/>
      <c r="AQ459" s="55"/>
      <c r="AR459" s="55"/>
      <c r="AS459" s="55"/>
      <c r="AT459" s="55"/>
      <c r="AU459" s="55"/>
      <c r="AV459" s="55"/>
      <c r="AW459" s="55"/>
      <c r="AX459" s="55"/>
      <c r="AY459" s="55"/>
      <c r="AZ459" s="55"/>
    </row>
    <row r="460" spans="1:52" ht="12" customHeight="1">
      <c r="A460" s="55"/>
      <c r="B460" s="51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5"/>
      <c r="AO460" s="55"/>
      <c r="AP460" s="55"/>
      <c r="AQ460" s="55"/>
      <c r="AR460" s="55"/>
      <c r="AS460" s="55"/>
      <c r="AT460" s="55"/>
      <c r="AU460" s="55"/>
      <c r="AV460" s="55"/>
      <c r="AW460" s="55"/>
      <c r="AX460" s="55"/>
      <c r="AY460" s="55"/>
      <c r="AZ460" s="55"/>
    </row>
    <row r="461" spans="1:52" ht="12" customHeight="1">
      <c r="A461" s="55"/>
      <c r="B461" s="51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5"/>
      <c r="AO461" s="55"/>
      <c r="AP461" s="55"/>
      <c r="AQ461" s="55"/>
      <c r="AR461" s="55"/>
      <c r="AS461" s="55"/>
      <c r="AT461" s="55"/>
      <c r="AU461" s="55"/>
      <c r="AV461" s="55"/>
      <c r="AW461" s="55"/>
      <c r="AX461" s="55"/>
      <c r="AY461" s="55"/>
      <c r="AZ461" s="55"/>
    </row>
    <row r="462" spans="1:52" ht="12" customHeight="1">
      <c r="A462" s="55"/>
      <c r="B462" s="51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5"/>
      <c r="AO462" s="55"/>
      <c r="AP462" s="55"/>
      <c r="AQ462" s="55"/>
      <c r="AR462" s="55"/>
      <c r="AS462" s="55"/>
      <c r="AT462" s="55"/>
      <c r="AU462" s="55"/>
      <c r="AV462" s="55"/>
      <c r="AW462" s="55"/>
      <c r="AX462" s="55"/>
      <c r="AY462" s="55"/>
      <c r="AZ462" s="55"/>
    </row>
    <row r="463" spans="1:52" ht="12" customHeight="1">
      <c r="A463" s="55"/>
      <c r="B463" s="51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5"/>
      <c r="AO463" s="55"/>
      <c r="AP463" s="55"/>
      <c r="AQ463" s="55"/>
      <c r="AR463" s="55"/>
      <c r="AS463" s="55"/>
      <c r="AT463" s="55"/>
      <c r="AU463" s="55"/>
      <c r="AV463" s="55"/>
      <c r="AW463" s="55"/>
      <c r="AX463" s="55"/>
      <c r="AY463" s="55"/>
      <c r="AZ463" s="55"/>
    </row>
    <row r="464" spans="1:52" ht="12" customHeight="1">
      <c r="A464" s="55"/>
      <c r="B464" s="51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5"/>
      <c r="AO464" s="55"/>
      <c r="AP464" s="55"/>
      <c r="AQ464" s="55"/>
      <c r="AR464" s="55"/>
      <c r="AS464" s="55"/>
      <c r="AT464" s="55"/>
      <c r="AU464" s="55"/>
      <c r="AV464" s="55"/>
      <c r="AW464" s="55"/>
      <c r="AX464" s="55"/>
      <c r="AY464" s="55"/>
      <c r="AZ464" s="55"/>
    </row>
    <row r="465" spans="1:52" ht="12" customHeight="1">
      <c r="A465" s="55"/>
      <c r="B465" s="51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5"/>
      <c r="AO465" s="55"/>
      <c r="AP465" s="55"/>
      <c r="AQ465" s="55"/>
      <c r="AR465" s="55"/>
      <c r="AS465" s="55"/>
      <c r="AT465" s="55"/>
      <c r="AU465" s="55"/>
      <c r="AV465" s="55"/>
      <c r="AW465" s="55"/>
      <c r="AX465" s="55"/>
      <c r="AY465" s="55"/>
      <c r="AZ465" s="55"/>
    </row>
    <row r="466" spans="1:52" ht="12" customHeight="1">
      <c r="A466" s="55"/>
      <c r="B466" s="51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5"/>
      <c r="AO466" s="55"/>
      <c r="AP466" s="55"/>
      <c r="AQ466" s="55"/>
      <c r="AR466" s="55"/>
      <c r="AS466" s="55"/>
      <c r="AT466" s="55"/>
      <c r="AU466" s="55"/>
      <c r="AV466" s="55"/>
      <c r="AW466" s="55"/>
      <c r="AX466" s="55"/>
      <c r="AY466" s="55"/>
      <c r="AZ466" s="55"/>
    </row>
    <row r="467" spans="1:52" ht="12" customHeight="1">
      <c r="A467" s="55"/>
      <c r="B467" s="51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</row>
    <row r="468" spans="1:52" ht="12" customHeight="1">
      <c r="A468" s="55"/>
      <c r="B468" s="51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</row>
    <row r="469" spans="1:52" ht="12" customHeight="1">
      <c r="A469" s="55"/>
      <c r="B469" s="51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</row>
    <row r="470" spans="1:52" ht="12" customHeight="1">
      <c r="A470" s="55"/>
      <c r="B470" s="51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</row>
    <row r="471" spans="1:52" ht="12" customHeight="1">
      <c r="A471" s="55"/>
      <c r="B471" s="51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</row>
    <row r="472" spans="1:52" ht="12" customHeight="1">
      <c r="A472" s="55"/>
      <c r="B472" s="51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</row>
    <row r="473" spans="1:52" ht="12" customHeight="1">
      <c r="A473" s="55"/>
      <c r="B473" s="51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</row>
    <row r="474" spans="1:52" ht="12" customHeight="1">
      <c r="A474" s="55"/>
      <c r="B474" s="51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</row>
    <row r="475" spans="1:52" ht="12" customHeight="1">
      <c r="A475" s="55"/>
      <c r="B475" s="51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</row>
    <row r="476" spans="1:52" ht="12" customHeight="1">
      <c r="A476" s="55"/>
      <c r="B476" s="51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5"/>
      <c r="AO476" s="55"/>
      <c r="AP476" s="55"/>
      <c r="AQ476" s="55"/>
      <c r="AR476" s="55"/>
      <c r="AS476" s="55"/>
      <c r="AT476" s="55"/>
      <c r="AU476" s="55"/>
      <c r="AV476" s="55"/>
      <c r="AW476" s="55"/>
      <c r="AX476" s="55"/>
      <c r="AY476" s="55"/>
      <c r="AZ476" s="55"/>
    </row>
    <row r="477" spans="1:52" ht="12" customHeight="1">
      <c r="A477" s="55"/>
      <c r="B477" s="51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5"/>
      <c r="AO477" s="55"/>
      <c r="AP477" s="55"/>
      <c r="AQ477" s="55"/>
      <c r="AR477" s="55"/>
      <c r="AS477" s="55"/>
      <c r="AT477" s="55"/>
      <c r="AU477" s="55"/>
      <c r="AV477" s="55"/>
      <c r="AW477" s="55"/>
      <c r="AX477" s="55"/>
      <c r="AY477" s="55"/>
      <c r="AZ477" s="55"/>
    </row>
    <row r="478" spans="1:52" ht="12" customHeight="1">
      <c r="A478" s="55"/>
      <c r="B478" s="51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5"/>
      <c r="AO478" s="55"/>
      <c r="AP478" s="55"/>
      <c r="AQ478" s="55"/>
      <c r="AR478" s="55"/>
      <c r="AS478" s="55"/>
      <c r="AT478" s="55"/>
      <c r="AU478" s="55"/>
      <c r="AV478" s="55"/>
      <c r="AW478" s="55"/>
      <c r="AX478" s="55"/>
      <c r="AY478" s="55"/>
      <c r="AZ478" s="55"/>
    </row>
    <row r="479" spans="1:52" ht="12" customHeight="1">
      <c r="A479" s="55"/>
      <c r="B479" s="51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5"/>
      <c r="AO479" s="55"/>
      <c r="AP479" s="55"/>
      <c r="AQ479" s="55"/>
      <c r="AR479" s="55"/>
      <c r="AS479" s="55"/>
      <c r="AT479" s="55"/>
      <c r="AU479" s="55"/>
      <c r="AV479" s="55"/>
      <c r="AW479" s="55"/>
      <c r="AX479" s="55"/>
      <c r="AY479" s="55"/>
      <c r="AZ479" s="55"/>
    </row>
    <row r="480" spans="1:52" ht="12" customHeight="1">
      <c r="A480" s="55"/>
      <c r="B480" s="51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5"/>
      <c r="AO480" s="55"/>
      <c r="AP480" s="55"/>
      <c r="AQ480" s="55"/>
      <c r="AR480" s="55"/>
      <c r="AS480" s="55"/>
      <c r="AT480" s="55"/>
      <c r="AU480" s="55"/>
      <c r="AV480" s="55"/>
      <c r="AW480" s="55"/>
      <c r="AX480" s="55"/>
      <c r="AY480" s="55"/>
      <c r="AZ480" s="55"/>
    </row>
    <row r="481" spans="1:52" ht="12" customHeight="1">
      <c r="A481" s="55"/>
      <c r="B481" s="51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5"/>
      <c r="AO481" s="55"/>
      <c r="AP481" s="55"/>
      <c r="AQ481" s="55"/>
      <c r="AR481" s="55"/>
      <c r="AS481" s="55"/>
      <c r="AT481" s="55"/>
      <c r="AU481" s="55"/>
      <c r="AV481" s="55"/>
      <c r="AW481" s="55"/>
      <c r="AX481" s="55"/>
      <c r="AY481" s="55"/>
      <c r="AZ481" s="55"/>
    </row>
    <row r="482" spans="1:52" ht="12" customHeight="1">
      <c r="A482" s="55"/>
      <c r="B482" s="51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  <c r="AL482" s="52"/>
      <c r="AM482" s="52"/>
      <c r="AN482" s="55"/>
      <c r="AO482" s="55"/>
      <c r="AP482" s="55"/>
      <c r="AQ482" s="55"/>
      <c r="AR482" s="55"/>
      <c r="AS482" s="55"/>
      <c r="AT482" s="55"/>
      <c r="AU482" s="55"/>
      <c r="AV482" s="55"/>
      <c r="AW482" s="55"/>
      <c r="AX482" s="55"/>
      <c r="AY482" s="55"/>
      <c r="AZ482" s="55"/>
    </row>
    <row r="483" spans="1:52" ht="12" customHeight="1">
      <c r="A483" s="55"/>
      <c r="B483" s="51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  <c r="AL483" s="52"/>
      <c r="AM483" s="52"/>
      <c r="AN483" s="55"/>
      <c r="AO483" s="55"/>
      <c r="AP483" s="55"/>
      <c r="AQ483" s="55"/>
      <c r="AR483" s="55"/>
      <c r="AS483" s="55"/>
      <c r="AT483" s="55"/>
      <c r="AU483" s="55"/>
      <c r="AV483" s="55"/>
      <c r="AW483" s="55"/>
      <c r="AX483" s="55"/>
      <c r="AY483" s="55"/>
      <c r="AZ483" s="55"/>
    </row>
    <row r="484" spans="1:52" ht="12" customHeight="1">
      <c r="A484" s="55"/>
      <c r="B484" s="51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  <c r="AL484" s="52"/>
      <c r="AM484" s="52"/>
      <c r="AN484" s="55"/>
      <c r="AO484" s="55"/>
      <c r="AP484" s="55"/>
      <c r="AQ484" s="55"/>
      <c r="AR484" s="55"/>
      <c r="AS484" s="55"/>
      <c r="AT484" s="55"/>
      <c r="AU484" s="55"/>
      <c r="AV484" s="55"/>
      <c r="AW484" s="55"/>
      <c r="AX484" s="55"/>
      <c r="AY484" s="55"/>
      <c r="AZ484" s="55"/>
    </row>
    <row r="485" spans="1:52" ht="12" customHeight="1">
      <c r="A485" s="55"/>
      <c r="B485" s="51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  <c r="AL485" s="52"/>
      <c r="AM485" s="52"/>
      <c r="AN485" s="55"/>
      <c r="AO485" s="55"/>
      <c r="AP485" s="55"/>
      <c r="AQ485" s="55"/>
      <c r="AR485" s="55"/>
      <c r="AS485" s="55"/>
      <c r="AT485" s="55"/>
      <c r="AU485" s="55"/>
      <c r="AV485" s="55"/>
      <c r="AW485" s="55"/>
      <c r="AX485" s="55"/>
      <c r="AY485" s="55"/>
      <c r="AZ485" s="55"/>
    </row>
    <row r="486" spans="1:52" ht="12" customHeight="1">
      <c r="A486" s="55"/>
      <c r="B486" s="51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5"/>
      <c r="AO486" s="55"/>
      <c r="AP486" s="55"/>
      <c r="AQ486" s="55"/>
      <c r="AR486" s="55"/>
      <c r="AS486" s="55"/>
      <c r="AT486" s="55"/>
      <c r="AU486" s="55"/>
      <c r="AV486" s="55"/>
      <c r="AW486" s="55"/>
      <c r="AX486" s="55"/>
      <c r="AY486" s="55"/>
      <c r="AZ486" s="55"/>
    </row>
    <row r="487" spans="1:52" ht="12" customHeight="1">
      <c r="A487" s="55"/>
      <c r="B487" s="51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5"/>
      <c r="AO487" s="55"/>
      <c r="AP487" s="55"/>
      <c r="AQ487" s="55"/>
      <c r="AR487" s="55"/>
      <c r="AS487" s="55"/>
      <c r="AT487" s="55"/>
      <c r="AU487" s="55"/>
      <c r="AV487" s="55"/>
      <c r="AW487" s="55"/>
      <c r="AX487" s="55"/>
      <c r="AY487" s="55"/>
      <c r="AZ487" s="55"/>
    </row>
    <row r="488" spans="1:52" ht="12" customHeight="1">
      <c r="A488" s="55"/>
      <c r="B488" s="51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5"/>
      <c r="AO488" s="55"/>
      <c r="AP488" s="55"/>
      <c r="AQ488" s="55"/>
      <c r="AR488" s="55"/>
      <c r="AS488" s="55"/>
      <c r="AT488" s="55"/>
      <c r="AU488" s="55"/>
      <c r="AV488" s="55"/>
      <c r="AW488" s="55"/>
      <c r="AX488" s="55"/>
      <c r="AY488" s="55"/>
      <c r="AZ488" s="55"/>
    </row>
    <row r="489" spans="1:52" ht="12" customHeight="1">
      <c r="A489" s="55"/>
      <c r="B489" s="51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5"/>
      <c r="AO489" s="55"/>
      <c r="AP489" s="55"/>
      <c r="AQ489" s="55"/>
      <c r="AR489" s="55"/>
      <c r="AS489" s="55"/>
      <c r="AT489" s="55"/>
      <c r="AU489" s="55"/>
      <c r="AV489" s="55"/>
      <c r="AW489" s="55"/>
      <c r="AX489" s="55"/>
      <c r="AY489" s="55"/>
      <c r="AZ489" s="55"/>
    </row>
    <row r="490" spans="1:52" ht="12" customHeight="1">
      <c r="A490" s="55"/>
      <c r="B490" s="51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5"/>
      <c r="AO490" s="55"/>
      <c r="AP490" s="55"/>
      <c r="AQ490" s="55"/>
      <c r="AR490" s="55"/>
      <c r="AS490" s="55"/>
      <c r="AT490" s="55"/>
      <c r="AU490" s="55"/>
      <c r="AV490" s="55"/>
      <c r="AW490" s="55"/>
      <c r="AX490" s="55"/>
      <c r="AY490" s="55"/>
      <c r="AZ490" s="55"/>
    </row>
    <row r="491" spans="1:52" ht="12" customHeight="1">
      <c r="A491" s="55"/>
      <c r="B491" s="51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5"/>
      <c r="AO491" s="55"/>
      <c r="AP491" s="55"/>
      <c r="AQ491" s="55"/>
      <c r="AR491" s="55"/>
      <c r="AS491" s="55"/>
      <c r="AT491" s="55"/>
      <c r="AU491" s="55"/>
      <c r="AV491" s="55"/>
      <c r="AW491" s="55"/>
      <c r="AX491" s="55"/>
      <c r="AY491" s="55"/>
      <c r="AZ491" s="55"/>
    </row>
    <row r="492" spans="1:52" ht="12" customHeight="1">
      <c r="A492" s="55"/>
      <c r="B492" s="51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5"/>
      <c r="AO492" s="55"/>
      <c r="AP492" s="55"/>
      <c r="AQ492" s="55"/>
      <c r="AR492" s="55"/>
      <c r="AS492" s="55"/>
      <c r="AT492" s="55"/>
      <c r="AU492" s="55"/>
      <c r="AV492" s="55"/>
      <c r="AW492" s="55"/>
      <c r="AX492" s="55"/>
      <c r="AY492" s="55"/>
      <c r="AZ492" s="55"/>
    </row>
    <row r="493" spans="1:52" ht="12" customHeight="1">
      <c r="A493" s="55"/>
      <c r="B493" s="51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  <c r="AL493" s="52"/>
      <c r="AM493" s="52"/>
      <c r="AN493" s="55"/>
      <c r="AO493" s="55"/>
      <c r="AP493" s="55"/>
      <c r="AQ493" s="55"/>
      <c r="AR493" s="55"/>
      <c r="AS493" s="55"/>
      <c r="AT493" s="55"/>
      <c r="AU493" s="55"/>
      <c r="AV493" s="55"/>
      <c r="AW493" s="55"/>
      <c r="AX493" s="55"/>
      <c r="AY493" s="55"/>
      <c r="AZ493" s="55"/>
    </row>
    <row r="494" spans="1:52" ht="12" customHeight="1">
      <c r="A494" s="55"/>
      <c r="B494" s="51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5"/>
      <c r="AO494" s="55"/>
      <c r="AP494" s="55"/>
      <c r="AQ494" s="55"/>
      <c r="AR494" s="55"/>
      <c r="AS494" s="55"/>
      <c r="AT494" s="55"/>
      <c r="AU494" s="55"/>
      <c r="AV494" s="55"/>
      <c r="AW494" s="55"/>
      <c r="AX494" s="55"/>
      <c r="AY494" s="55"/>
      <c r="AZ494" s="55"/>
    </row>
    <row r="495" spans="1:52" ht="12" customHeight="1">
      <c r="A495" s="55"/>
      <c r="B495" s="51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5"/>
      <c r="AO495" s="55"/>
      <c r="AP495" s="55"/>
      <c r="AQ495" s="55"/>
      <c r="AR495" s="55"/>
      <c r="AS495" s="55"/>
      <c r="AT495" s="55"/>
      <c r="AU495" s="55"/>
      <c r="AV495" s="55"/>
      <c r="AW495" s="55"/>
      <c r="AX495" s="55"/>
      <c r="AY495" s="55"/>
      <c r="AZ495" s="55"/>
    </row>
    <row r="496" spans="1:52" ht="12" customHeight="1">
      <c r="A496" s="55"/>
      <c r="B496" s="51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5"/>
      <c r="AO496" s="55"/>
      <c r="AP496" s="55"/>
      <c r="AQ496" s="55"/>
      <c r="AR496" s="55"/>
      <c r="AS496" s="55"/>
      <c r="AT496" s="55"/>
      <c r="AU496" s="55"/>
      <c r="AV496" s="55"/>
      <c r="AW496" s="55"/>
      <c r="AX496" s="55"/>
      <c r="AY496" s="55"/>
      <c r="AZ496" s="55"/>
    </row>
    <row r="497" spans="1:52" ht="12" customHeight="1">
      <c r="A497" s="55"/>
      <c r="B497" s="51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5"/>
      <c r="AO497" s="55"/>
      <c r="AP497" s="55"/>
      <c r="AQ497" s="55"/>
      <c r="AR497" s="55"/>
      <c r="AS497" s="55"/>
      <c r="AT497" s="55"/>
      <c r="AU497" s="55"/>
      <c r="AV497" s="55"/>
      <c r="AW497" s="55"/>
      <c r="AX497" s="55"/>
      <c r="AY497" s="55"/>
      <c r="AZ497" s="55"/>
    </row>
    <row r="498" spans="1:52" ht="12" customHeight="1">
      <c r="A498" s="55"/>
      <c r="B498" s="51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5"/>
      <c r="AO498" s="55"/>
      <c r="AP498" s="55"/>
      <c r="AQ498" s="55"/>
      <c r="AR498" s="55"/>
      <c r="AS498" s="55"/>
      <c r="AT498" s="55"/>
      <c r="AU498" s="55"/>
      <c r="AV498" s="55"/>
      <c r="AW498" s="55"/>
      <c r="AX498" s="55"/>
      <c r="AY498" s="55"/>
      <c r="AZ498" s="55"/>
    </row>
    <row r="499" spans="1:52" ht="12" customHeight="1">
      <c r="A499" s="55"/>
      <c r="B499" s="51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5"/>
      <c r="AO499" s="55"/>
      <c r="AP499" s="55"/>
      <c r="AQ499" s="55"/>
      <c r="AR499" s="55"/>
      <c r="AS499" s="55"/>
      <c r="AT499" s="55"/>
      <c r="AU499" s="55"/>
      <c r="AV499" s="55"/>
      <c r="AW499" s="55"/>
      <c r="AX499" s="55"/>
      <c r="AY499" s="55"/>
      <c r="AZ499" s="55"/>
    </row>
    <row r="500" spans="1:52" ht="12" customHeight="1">
      <c r="A500" s="55"/>
      <c r="B500" s="51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5"/>
      <c r="AO500" s="55"/>
      <c r="AP500" s="55"/>
      <c r="AQ500" s="55"/>
      <c r="AR500" s="55"/>
      <c r="AS500" s="55"/>
      <c r="AT500" s="55"/>
      <c r="AU500" s="55"/>
      <c r="AV500" s="55"/>
      <c r="AW500" s="55"/>
      <c r="AX500" s="55"/>
      <c r="AY500" s="55"/>
      <c r="AZ500" s="55"/>
    </row>
    <row r="501" spans="1:52" ht="12" customHeight="1">
      <c r="A501" s="55"/>
      <c r="B501" s="51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  <c r="AL501" s="52"/>
      <c r="AM501" s="52"/>
      <c r="AN501" s="55"/>
      <c r="AO501" s="55"/>
      <c r="AP501" s="55"/>
      <c r="AQ501" s="55"/>
      <c r="AR501" s="55"/>
      <c r="AS501" s="55"/>
      <c r="AT501" s="55"/>
      <c r="AU501" s="55"/>
      <c r="AV501" s="55"/>
      <c r="AW501" s="55"/>
      <c r="AX501" s="55"/>
      <c r="AY501" s="55"/>
      <c r="AZ501" s="55"/>
    </row>
    <row r="502" spans="1:52" ht="12" customHeight="1">
      <c r="A502" s="55"/>
      <c r="B502" s="51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  <c r="AL502" s="52"/>
      <c r="AM502" s="52"/>
      <c r="AN502" s="55"/>
      <c r="AO502" s="55"/>
      <c r="AP502" s="55"/>
      <c r="AQ502" s="55"/>
      <c r="AR502" s="55"/>
      <c r="AS502" s="55"/>
      <c r="AT502" s="55"/>
      <c r="AU502" s="55"/>
      <c r="AV502" s="55"/>
      <c r="AW502" s="55"/>
      <c r="AX502" s="55"/>
      <c r="AY502" s="55"/>
      <c r="AZ502" s="55"/>
    </row>
    <row r="503" spans="1:52" ht="12" customHeight="1">
      <c r="A503" s="55"/>
      <c r="B503" s="51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5"/>
      <c r="AO503" s="55"/>
      <c r="AP503" s="55"/>
      <c r="AQ503" s="55"/>
      <c r="AR503" s="55"/>
      <c r="AS503" s="55"/>
      <c r="AT503" s="55"/>
      <c r="AU503" s="55"/>
      <c r="AV503" s="55"/>
      <c r="AW503" s="55"/>
      <c r="AX503" s="55"/>
      <c r="AY503" s="55"/>
      <c r="AZ503" s="55"/>
    </row>
    <row r="504" spans="1:52" ht="12" customHeight="1">
      <c r="A504" s="55"/>
      <c r="B504" s="51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5"/>
      <c r="AO504" s="55"/>
      <c r="AP504" s="55"/>
      <c r="AQ504" s="55"/>
      <c r="AR504" s="55"/>
      <c r="AS504" s="55"/>
      <c r="AT504" s="55"/>
      <c r="AU504" s="55"/>
      <c r="AV504" s="55"/>
      <c r="AW504" s="55"/>
      <c r="AX504" s="55"/>
      <c r="AY504" s="55"/>
      <c r="AZ504" s="55"/>
    </row>
    <row r="505" spans="1:52" ht="12" customHeight="1">
      <c r="A505" s="55"/>
      <c r="B505" s="51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5"/>
      <c r="AO505" s="55"/>
      <c r="AP505" s="55"/>
      <c r="AQ505" s="55"/>
      <c r="AR505" s="55"/>
      <c r="AS505" s="55"/>
      <c r="AT505" s="55"/>
      <c r="AU505" s="55"/>
      <c r="AV505" s="55"/>
      <c r="AW505" s="55"/>
      <c r="AX505" s="55"/>
      <c r="AY505" s="55"/>
      <c r="AZ505" s="55"/>
    </row>
    <row r="506" spans="1:52" ht="12" customHeight="1">
      <c r="A506" s="55"/>
      <c r="B506" s="51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5"/>
      <c r="AO506" s="55"/>
      <c r="AP506" s="55"/>
      <c r="AQ506" s="55"/>
      <c r="AR506" s="55"/>
      <c r="AS506" s="55"/>
      <c r="AT506" s="55"/>
      <c r="AU506" s="55"/>
      <c r="AV506" s="55"/>
      <c r="AW506" s="55"/>
      <c r="AX506" s="55"/>
      <c r="AY506" s="55"/>
      <c r="AZ506" s="55"/>
    </row>
    <row r="507" spans="1:52" ht="12" customHeight="1">
      <c r="A507" s="55"/>
      <c r="B507" s="51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5"/>
      <c r="AO507" s="55"/>
      <c r="AP507" s="55"/>
      <c r="AQ507" s="55"/>
      <c r="AR507" s="55"/>
      <c r="AS507" s="55"/>
      <c r="AT507" s="55"/>
      <c r="AU507" s="55"/>
      <c r="AV507" s="55"/>
      <c r="AW507" s="55"/>
      <c r="AX507" s="55"/>
      <c r="AY507" s="55"/>
      <c r="AZ507" s="55"/>
    </row>
    <row r="508" spans="1:52" ht="12" customHeight="1">
      <c r="A508" s="55"/>
      <c r="B508" s="51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5"/>
      <c r="AO508" s="55"/>
      <c r="AP508" s="55"/>
      <c r="AQ508" s="55"/>
      <c r="AR508" s="55"/>
      <c r="AS508" s="55"/>
      <c r="AT508" s="55"/>
      <c r="AU508" s="55"/>
      <c r="AV508" s="55"/>
      <c r="AW508" s="55"/>
      <c r="AX508" s="55"/>
      <c r="AY508" s="55"/>
      <c r="AZ508" s="55"/>
    </row>
    <row r="509" spans="1:52" ht="12" customHeight="1">
      <c r="A509" s="55"/>
      <c r="B509" s="51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5"/>
      <c r="AO509" s="55"/>
      <c r="AP509" s="55"/>
      <c r="AQ509" s="55"/>
      <c r="AR509" s="55"/>
      <c r="AS509" s="55"/>
      <c r="AT509" s="55"/>
      <c r="AU509" s="55"/>
      <c r="AV509" s="55"/>
      <c r="AW509" s="55"/>
      <c r="AX509" s="55"/>
      <c r="AY509" s="55"/>
      <c r="AZ509" s="55"/>
    </row>
    <row r="510" spans="1:52" ht="12" customHeight="1">
      <c r="A510" s="55"/>
      <c r="B510" s="51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5"/>
      <c r="AO510" s="55"/>
      <c r="AP510" s="55"/>
      <c r="AQ510" s="55"/>
      <c r="AR510" s="55"/>
      <c r="AS510" s="55"/>
      <c r="AT510" s="55"/>
      <c r="AU510" s="55"/>
      <c r="AV510" s="55"/>
      <c r="AW510" s="55"/>
      <c r="AX510" s="55"/>
      <c r="AY510" s="55"/>
      <c r="AZ510" s="55"/>
    </row>
    <row r="511" spans="1:52" ht="12" customHeight="1">
      <c r="A511" s="55"/>
      <c r="B511" s="51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</row>
    <row r="512" spans="1:52" ht="12" customHeight="1">
      <c r="A512" s="55"/>
      <c r="B512" s="51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</row>
    <row r="513" spans="1:52" ht="12" customHeight="1">
      <c r="A513" s="55"/>
      <c r="B513" s="51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</row>
    <row r="514" spans="1:52" ht="12" customHeight="1">
      <c r="A514" s="55"/>
      <c r="B514" s="51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5"/>
      <c r="AO514" s="55"/>
      <c r="AP514" s="55"/>
      <c r="AQ514" s="55"/>
      <c r="AR514" s="55"/>
      <c r="AS514" s="55"/>
      <c r="AT514" s="55"/>
      <c r="AU514" s="55"/>
      <c r="AV514" s="55"/>
      <c r="AW514" s="55"/>
      <c r="AX514" s="55"/>
      <c r="AY514" s="55"/>
      <c r="AZ514" s="55"/>
    </row>
    <row r="515" spans="1:52" ht="12" customHeight="1">
      <c r="A515" s="55"/>
      <c r="B515" s="51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5"/>
      <c r="AO515" s="55"/>
      <c r="AP515" s="55"/>
      <c r="AQ515" s="55"/>
      <c r="AR515" s="55"/>
      <c r="AS515" s="55"/>
      <c r="AT515" s="55"/>
      <c r="AU515" s="55"/>
      <c r="AV515" s="55"/>
      <c r="AW515" s="55"/>
      <c r="AX515" s="55"/>
      <c r="AY515" s="55"/>
      <c r="AZ515" s="55"/>
    </row>
    <row r="516" spans="1:52" ht="12" customHeight="1">
      <c r="A516" s="55"/>
      <c r="B516" s="51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5"/>
      <c r="AO516" s="55"/>
      <c r="AP516" s="55"/>
      <c r="AQ516" s="55"/>
      <c r="AR516" s="55"/>
      <c r="AS516" s="55"/>
      <c r="AT516" s="55"/>
      <c r="AU516" s="55"/>
      <c r="AV516" s="55"/>
      <c r="AW516" s="55"/>
      <c r="AX516" s="55"/>
      <c r="AY516" s="55"/>
      <c r="AZ516" s="55"/>
    </row>
    <row r="517" spans="1:52" ht="12" customHeight="1">
      <c r="A517" s="55"/>
      <c r="B517" s="51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5"/>
      <c r="AO517" s="55"/>
      <c r="AP517" s="55"/>
      <c r="AQ517" s="55"/>
      <c r="AR517" s="55"/>
      <c r="AS517" s="55"/>
      <c r="AT517" s="55"/>
      <c r="AU517" s="55"/>
      <c r="AV517" s="55"/>
      <c r="AW517" s="55"/>
      <c r="AX517" s="55"/>
      <c r="AY517" s="55"/>
      <c r="AZ517" s="55"/>
    </row>
    <row r="518" spans="1:52" ht="12" customHeight="1">
      <c r="A518" s="55"/>
      <c r="B518" s="51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5"/>
      <c r="AO518" s="55"/>
      <c r="AP518" s="55"/>
      <c r="AQ518" s="55"/>
      <c r="AR518" s="55"/>
      <c r="AS518" s="55"/>
      <c r="AT518" s="55"/>
      <c r="AU518" s="55"/>
      <c r="AV518" s="55"/>
      <c r="AW518" s="55"/>
      <c r="AX518" s="55"/>
      <c r="AY518" s="55"/>
      <c r="AZ518" s="55"/>
    </row>
    <row r="519" spans="1:52" ht="12" customHeight="1">
      <c r="A519" s="55"/>
      <c r="B519" s="51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5"/>
      <c r="AO519" s="55"/>
      <c r="AP519" s="55"/>
      <c r="AQ519" s="55"/>
      <c r="AR519" s="55"/>
      <c r="AS519" s="55"/>
      <c r="AT519" s="55"/>
      <c r="AU519" s="55"/>
      <c r="AV519" s="55"/>
      <c r="AW519" s="55"/>
      <c r="AX519" s="55"/>
      <c r="AY519" s="55"/>
      <c r="AZ519" s="55"/>
    </row>
    <row r="520" spans="1:52" ht="12" customHeight="1">
      <c r="A520" s="55"/>
      <c r="B520" s="51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</row>
    <row r="521" spans="1:52" ht="12" customHeight="1">
      <c r="A521" s="55"/>
      <c r="B521" s="51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  <c r="AZ521" s="55"/>
    </row>
    <row r="522" spans="1:52" ht="12" customHeight="1">
      <c r="A522" s="55"/>
      <c r="B522" s="51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</row>
    <row r="523" spans="1:52" ht="12" customHeight="1">
      <c r="A523" s="55"/>
      <c r="B523" s="51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</row>
    <row r="524" spans="1:52" ht="12" customHeight="1">
      <c r="A524" s="55"/>
      <c r="B524" s="51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</row>
    <row r="525" spans="1:52" ht="12" customHeight="1">
      <c r="A525" s="55"/>
      <c r="B525" s="51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</row>
    <row r="526" spans="1:52" ht="12" customHeight="1">
      <c r="A526" s="55"/>
      <c r="B526" s="51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</row>
    <row r="527" spans="1:52" ht="12" customHeight="1">
      <c r="A527" s="55"/>
      <c r="B527" s="51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5"/>
      <c r="AO527" s="55"/>
      <c r="AP527" s="55"/>
      <c r="AQ527" s="55"/>
      <c r="AR527" s="55"/>
      <c r="AS527" s="55"/>
      <c r="AT527" s="55"/>
      <c r="AU527" s="55"/>
      <c r="AV527" s="55"/>
      <c r="AW527" s="55"/>
      <c r="AX527" s="55"/>
      <c r="AY527" s="55"/>
      <c r="AZ527" s="55"/>
    </row>
    <row r="528" spans="1:52" ht="12" customHeight="1">
      <c r="A528" s="55"/>
      <c r="B528" s="51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</row>
    <row r="529" spans="1:52" ht="12" customHeight="1">
      <c r="A529" s="55"/>
      <c r="B529" s="51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</row>
    <row r="530" spans="1:52" ht="12" customHeight="1">
      <c r="A530" s="55"/>
      <c r="B530" s="51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</row>
    <row r="531" spans="1:52" ht="12" customHeight="1">
      <c r="A531" s="55"/>
      <c r="B531" s="51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</row>
    <row r="532" spans="1:52" ht="12" customHeight="1">
      <c r="A532" s="55"/>
      <c r="B532" s="51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</row>
    <row r="533" spans="1:52" ht="12" customHeight="1">
      <c r="A533" s="55"/>
      <c r="B533" s="51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</row>
    <row r="534" spans="1:52" ht="12" customHeight="1">
      <c r="A534" s="55"/>
      <c r="B534" s="51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</row>
    <row r="535" spans="1:52" ht="12" customHeight="1">
      <c r="A535" s="55"/>
      <c r="B535" s="51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</row>
    <row r="536" spans="1:52" ht="12" customHeight="1">
      <c r="A536" s="55"/>
      <c r="B536" s="51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</row>
    <row r="537" spans="1:52" ht="12" customHeight="1">
      <c r="A537" s="55"/>
      <c r="B537" s="51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5"/>
      <c r="AO537" s="55"/>
      <c r="AP537" s="55"/>
      <c r="AQ537" s="55"/>
      <c r="AR537" s="55"/>
      <c r="AS537" s="55"/>
      <c r="AT537" s="55"/>
      <c r="AU537" s="55"/>
      <c r="AV537" s="55"/>
      <c r="AW537" s="55"/>
      <c r="AX537" s="55"/>
      <c r="AY537" s="55"/>
      <c r="AZ537" s="55"/>
    </row>
    <row r="538" spans="1:52" ht="12" customHeight="1">
      <c r="A538" s="55"/>
      <c r="B538" s="51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5"/>
      <c r="AO538" s="55"/>
      <c r="AP538" s="55"/>
      <c r="AQ538" s="55"/>
      <c r="AR538" s="55"/>
      <c r="AS538" s="55"/>
      <c r="AT538" s="55"/>
      <c r="AU538" s="55"/>
      <c r="AV538" s="55"/>
      <c r="AW538" s="55"/>
      <c r="AX538" s="55"/>
      <c r="AY538" s="55"/>
      <c r="AZ538" s="55"/>
    </row>
    <row r="539" spans="1:52" ht="12" customHeight="1">
      <c r="A539" s="55"/>
      <c r="B539" s="51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</row>
    <row r="540" spans="1:52" ht="12" customHeight="1">
      <c r="A540" s="55"/>
      <c r="B540" s="51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</row>
    <row r="541" spans="1:52" ht="12" customHeight="1">
      <c r="A541" s="55"/>
      <c r="B541" s="51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</row>
    <row r="542" spans="1:52" ht="12" customHeight="1">
      <c r="A542" s="55"/>
      <c r="B542" s="51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</row>
    <row r="543" spans="1:52" ht="12" customHeight="1">
      <c r="A543" s="55"/>
      <c r="B543" s="51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</row>
    <row r="544" spans="1:52" ht="12" customHeight="1">
      <c r="A544" s="55"/>
      <c r="B544" s="51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</row>
    <row r="545" spans="1:52" ht="12" customHeight="1">
      <c r="A545" s="55"/>
      <c r="B545" s="51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</row>
    <row r="546" spans="1:52" ht="12" customHeight="1">
      <c r="A546" s="55"/>
      <c r="B546" s="51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</row>
    <row r="547" spans="1:52" ht="12" customHeight="1">
      <c r="A547" s="55"/>
      <c r="B547" s="51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5"/>
      <c r="AO547" s="55"/>
      <c r="AP547" s="55"/>
      <c r="AQ547" s="55"/>
      <c r="AR547" s="55"/>
      <c r="AS547" s="55"/>
      <c r="AT547" s="55"/>
      <c r="AU547" s="55"/>
      <c r="AV547" s="55"/>
      <c r="AW547" s="55"/>
      <c r="AX547" s="55"/>
      <c r="AY547" s="55"/>
      <c r="AZ547" s="55"/>
    </row>
    <row r="548" spans="1:52" ht="12" customHeight="1">
      <c r="A548" s="55"/>
      <c r="B548" s="51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5"/>
      <c r="AO548" s="55"/>
      <c r="AP548" s="55"/>
      <c r="AQ548" s="55"/>
      <c r="AR548" s="55"/>
      <c r="AS548" s="55"/>
      <c r="AT548" s="55"/>
      <c r="AU548" s="55"/>
      <c r="AV548" s="55"/>
      <c r="AW548" s="55"/>
      <c r="AX548" s="55"/>
      <c r="AY548" s="55"/>
      <c r="AZ548" s="55"/>
    </row>
    <row r="549" spans="1:52" ht="12" customHeight="1">
      <c r="A549" s="55"/>
      <c r="B549" s="51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</row>
    <row r="550" spans="1:52" ht="12" customHeight="1">
      <c r="A550" s="55"/>
      <c r="B550" s="51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</row>
    <row r="551" spans="1:52" ht="12" customHeight="1">
      <c r="A551" s="55"/>
      <c r="B551" s="51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</row>
    <row r="552" spans="1:52" ht="12" customHeight="1">
      <c r="A552" s="55"/>
      <c r="B552" s="51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</row>
    <row r="553" spans="1:52" ht="12" customHeight="1">
      <c r="A553" s="55"/>
      <c r="B553" s="51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</row>
    <row r="554" spans="1:52" ht="12" customHeight="1">
      <c r="A554" s="55"/>
      <c r="B554" s="51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</row>
    <row r="555" spans="1:52" ht="12" customHeight="1">
      <c r="A555" s="55"/>
      <c r="B555" s="51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</row>
    <row r="556" spans="1:52" ht="12" customHeight="1">
      <c r="A556" s="55"/>
      <c r="B556" s="51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</row>
    <row r="557" spans="1:52" ht="12" customHeight="1">
      <c r="A557" s="55"/>
      <c r="B557" s="51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5"/>
      <c r="AO557" s="55"/>
      <c r="AP557" s="55"/>
      <c r="AQ557" s="55"/>
      <c r="AR557" s="55"/>
      <c r="AS557" s="55"/>
      <c r="AT557" s="55"/>
      <c r="AU557" s="55"/>
      <c r="AV557" s="55"/>
      <c r="AW557" s="55"/>
      <c r="AX557" s="55"/>
      <c r="AY557" s="55"/>
      <c r="AZ557" s="55"/>
    </row>
    <row r="558" spans="1:52" ht="12" customHeight="1">
      <c r="A558" s="55"/>
      <c r="B558" s="51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5"/>
      <c r="AO558" s="55"/>
      <c r="AP558" s="55"/>
      <c r="AQ558" s="55"/>
      <c r="AR558" s="55"/>
      <c r="AS558" s="55"/>
      <c r="AT558" s="55"/>
      <c r="AU558" s="55"/>
      <c r="AV558" s="55"/>
      <c r="AW558" s="55"/>
      <c r="AX558" s="55"/>
      <c r="AY558" s="55"/>
      <c r="AZ558" s="55"/>
    </row>
    <row r="559" spans="1:52" ht="12" customHeight="1">
      <c r="A559" s="55"/>
      <c r="B559" s="51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</row>
    <row r="560" spans="1:52" ht="12" customHeight="1">
      <c r="A560" s="55"/>
      <c r="B560" s="51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</row>
    <row r="561" spans="1:52" ht="12" customHeight="1">
      <c r="A561" s="55"/>
      <c r="B561" s="51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</row>
    <row r="562" spans="1:52" ht="12" customHeight="1">
      <c r="A562" s="55"/>
      <c r="B562" s="51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</row>
    <row r="563" spans="1:52" ht="12" customHeight="1">
      <c r="A563" s="55"/>
      <c r="B563" s="51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</row>
    <row r="564" spans="1:52" ht="12" customHeight="1">
      <c r="A564" s="55"/>
      <c r="B564" s="51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</row>
    <row r="565" spans="1:52" ht="12" customHeight="1">
      <c r="A565" s="55"/>
      <c r="B565" s="51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</row>
    <row r="566" spans="1:52" ht="12" customHeight="1">
      <c r="A566" s="55"/>
      <c r="B566" s="51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</row>
    <row r="567" spans="1:52" ht="12" customHeight="1">
      <c r="A567" s="55"/>
      <c r="B567" s="51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5"/>
      <c r="AO567" s="55"/>
      <c r="AP567" s="55"/>
      <c r="AQ567" s="55"/>
      <c r="AR567" s="55"/>
      <c r="AS567" s="55"/>
      <c r="AT567" s="55"/>
      <c r="AU567" s="55"/>
      <c r="AV567" s="55"/>
      <c r="AW567" s="55"/>
      <c r="AX567" s="55"/>
      <c r="AY567" s="55"/>
      <c r="AZ567" s="55"/>
    </row>
    <row r="568" spans="1:52" ht="12" customHeight="1">
      <c r="A568" s="55"/>
      <c r="B568" s="51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5"/>
      <c r="AO568" s="55"/>
      <c r="AP568" s="55"/>
      <c r="AQ568" s="55"/>
      <c r="AR568" s="55"/>
      <c r="AS568" s="55"/>
      <c r="AT568" s="55"/>
      <c r="AU568" s="55"/>
      <c r="AV568" s="55"/>
      <c r="AW568" s="55"/>
      <c r="AX568" s="55"/>
      <c r="AY568" s="55"/>
      <c r="AZ568" s="55"/>
    </row>
    <row r="569" spans="1:52" ht="12" customHeight="1">
      <c r="A569" s="55"/>
      <c r="B569" s="51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</row>
    <row r="570" spans="1:52" ht="12" customHeight="1">
      <c r="A570" s="55"/>
      <c r="B570" s="51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</row>
    <row r="571" spans="1:52" ht="12" customHeight="1">
      <c r="A571" s="55"/>
      <c r="B571" s="51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</row>
    <row r="572" spans="1:52" ht="12" customHeight="1">
      <c r="A572" s="55"/>
      <c r="B572" s="51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5"/>
      <c r="AO572" s="55"/>
      <c r="AP572" s="55"/>
      <c r="AQ572" s="55"/>
      <c r="AR572" s="55"/>
      <c r="AS572" s="55"/>
      <c r="AT572" s="55"/>
      <c r="AU572" s="55"/>
      <c r="AV572" s="55"/>
      <c r="AW572" s="55"/>
      <c r="AX572" s="55"/>
      <c r="AY572" s="55"/>
      <c r="AZ572" s="55"/>
    </row>
    <row r="573" spans="1:52" ht="12" customHeight="1">
      <c r="A573" s="55"/>
      <c r="B573" s="51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5"/>
      <c r="AO573" s="55"/>
      <c r="AP573" s="55"/>
      <c r="AQ573" s="55"/>
      <c r="AR573" s="55"/>
      <c r="AS573" s="55"/>
      <c r="AT573" s="55"/>
      <c r="AU573" s="55"/>
      <c r="AV573" s="55"/>
      <c r="AW573" s="55"/>
      <c r="AX573" s="55"/>
      <c r="AY573" s="55"/>
      <c r="AZ573" s="55"/>
    </row>
    <row r="574" spans="1:52" ht="12" customHeight="1">
      <c r="A574" s="55"/>
      <c r="B574" s="51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5"/>
      <c r="AO574" s="55"/>
      <c r="AP574" s="55"/>
      <c r="AQ574" s="55"/>
      <c r="AR574" s="55"/>
      <c r="AS574" s="55"/>
      <c r="AT574" s="55"/>
      <c r="AU574" s="55"/>
      <c r="AV574" s="55"/>
      <c r="AW574" s="55"/>
      <c r="AX574" s="55"/>
      <c r="AY574" s="55"/>
      <c r="AZ574" s="55"/>
    </row>
    <row r="575" spans="1:52" ht="12" customHeight="1">
      <c r="A575" s="55"/>
      <c r="B575" s="51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5"/>
      <c r="AO575" s="55"/>
      <c r="AP575" s="55"/>
      <c r="AQ575" s="55"/>
      <c r="AR575" s="55"/>
      <c r="AS575" s="55"/>
      <c r="AT575" s="55"/>
      <c r="AU575" s="55"/>
      <c r="AV575" s="55"/>
      <c r="AW575" s="55"/>
      <c r="AX575" s="55"/>
      <c r="AY575" s="55"/>
      <c r="AZ575" s="55"/>
    </row>
    <row r="576" spans="1:52" ht="12" customHeight="1">
      <c r="A576" s="55"/>
      <c r="B576" s="51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5"/>
      <c r="AO576" s="55"/>
      <c r="AP576" s="55"/>
      <c r="AQ576" s="55"/>
      <c r="AR576" s="55"/>
      <c r="AS576" s="55"/>
      <c r="AT576" s="55"/>
      <c r="AU576" s="55"/>
      <c r="AV576" s="55"/>
      <c r="AW576" s="55"/>
      <c r="AX576" s="55"/>
      <c r="AY576" s="55"/>
      <c r="AZ576" s="55"/>
    </row>
    <row r="577" spans="1:52" ht="12" customHeight="1">
      <c r="A577" s="55"/>
      <c r="B577" s="51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5"/>
      <c r="AO577" s="55"/>
      <c r="AP577" s="55"/>
      <c r="AQ577" s="55"/>
      <c r="AR577" s="55"/>
      <c r="AS577" s="55"/>
      <c r="AT577" s="55"/>
      <c r="AU577" s="55"/>
      <c r="AV577" s="55"/>
      <c r="AW577" s="55"/>
      <c r="AX577" s="55"/>
      <c r="AY577" s="55"/>
      <c r="AZ577" s="55"/>
    </row>
    <row r="578" spans="1:52" ht="12" customHeight="1">
      <c r="A578" s="55"/>
      <c r="B578" s="51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5"/>
      <c r="AO578" s="55"/>
      <c r="AP578" s="55"/>
      <c r="AQ578" s="55"/>
      <c r="AR578" s="55"/>
      <c r="AS578" s="55"/>
      <c r="AT578" s="55"/>
      <c r="AU578" s="55"/>
      <c r="AV578" s="55"/>
      <c r="AW578" s="55"/>
      <c r="AX578" s="55"/>
      <c r="AY578" s="55"/>
      <c r="AZ578" s="55"/>
    </row>
    <row r="579" spans="1:52" ht="12" customHeight="1">
      <c r="A579" s="55"/>
      <c r="B579" s="51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5"/>
      <c r="AO579" s="55"/>
      <c r="AP579" s="55"/>
      <c r="AQ579" s="55"/>
      <c r="AR579" s="55"/>
      <c r="AS579" s="55"/>
      <c r="AT579" s="55"/>
      <c r="AU579" s="55"/>
      <c r="AV579" s="55"/>
      <c r="AW579" s="55"/>
      <c r="AX579" s="55"/>
      <c r="AY579" s="55"/>
      <c r="AZ579" s="55"/>
    </row>
    <row r="580" spans="1:52" ht="12" customHeight="1">
      <c r="A580" s="55"/>
      <c r="B580" s="51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5"/>
      <c r="AO580" s="55"/>
      <c r="AP580" s="55"/>
      <c r="AQ580" s="55"/>
      <c r="AR580" s="55"/>
      <c r="AS580" s="55"/>
      <c r="AT580" s="55"/>
      <c r="AU580" s="55"/>
      <c r="AV580" s="55"/>
      <c r="AW580" s="55"/>
      <c r="AX580" s="55"/>
      <c r="AY580" s="55"/>
      <c r="AZ580" s="55"/>
    </row>
    <row r="581" spans="1:52" ht="12" customHeight="1">
      <c r="A581" s="55"/>
      <c r="B581" s="51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5"/>
      <c r="AO581" s="55"/>
      <c r="AP581" s="55"/>
      <c r="AQ581" s="55"/>
      <c r="AR581" s="55"/>
      <c r="AS581" s="55"/>
      <c r="AT581" s="55"/>
      <c r="AU581" s="55"/>
      <c r="AV581" s="55"/>
      <c r="AW581" s="55"/>
      <c r="AX581" s="55"/>
      <c r="AY581" s="55"/>
      <c r="AZ581" s="55"/>
    </row>
    <row r="582" spans="1:52" ht="12" customHeight="1">
      <c r="A582" s="55"/>
      <c r="B582" s="51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5"/>
      <c r="AO582" s="55"/>
      <c r="AP582" s="55"/>
      <c r="AQ582" s="55"/>
      <c r="AR582" s="55"/>
      <c r="AS582" s="55"/>
      <c r="AT582" s="55"/>
      <c r="AU582" s="55"/>
      <c r="AV582" s="55"/>
      <c r="AW582" s="55"/>
      <c r="AX582" s="55"/>
      <c r="AY582" s="55"/>
      <c r="AZ582" s="55"/>
    </row>
    <row r="583" spans="1:52" ht="12" customHeight="1">
      <c r="A583" s="55"/>
      <c r="B583" s="51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5"/>
      <c r="AO583" s="55"/>
      <c r="AP583" s="55"/>
      <c r="AQ583" s="55"/>
      <c r="AR583" s="55"/>
      <c r="AS583" s="55"/>
      <c r="AT583" s="55"/>
      <c r="AU583" s="55"/>
      <c r="AV583" s="55"/>
      <c r="AW583" s="55"/>
      <c r="AX583" s="55"/>
      <c r="AY583" s="55"/>
      <c r="AZ583" s="55"/>
    </row>
    <row r="584" spans="1:52" ht="12" customHeight="1">
      <c r="A584" s="55"/>
      <c r="B584" s="51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</row>
    <row r="585" spans="1:52" ht="12" customHeight="1">
      <c r="A585" s="55"/>
      <c r="B585" s="51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5"/>
      <c r="AO585" s="55"/>
      <c r="AP585" s="55"/>
      <c r="AQ585" s="55"/>
      <c r="AR585" s="55"/>
      <c r="AS585" s="55"/>
      <c r="AT585" s="55"/>
      <c r="AU585" s="55"/>
      <c r="AV585" s="55"/>
      <c r="AW585" s="55"/>
      <c r="AX585" s="55"/>
      <c r="AY585" s="55"/>
      <c r="AZ585" s="55"/>
    </row>
    <row r="586" spans="1:52" ht="12" customHeight="1">
      <c r="A586" s="55"/>
      <c r="B586" s="51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5"/>
      <c r="AO586" s="55"/>
      <c r="AP586" s="55"/>
      <c r="AQ586" s="55"/>
      <c r="AR586" s="55"/>
      <c r="AS586" s="55"/>
      <c r="AT586" s="55"/>
      <c r="AU586" s="55"/>
      <c r="AV586" s="55"/>
      <c r="AW586" s="55"/>
      <c r="AX586" s="55"/>
      <c r="AY586" s="55"/>
      <c r="AZ586" s="55"/>
    </row>
    <row r="587" spans="1:52" ht="12" customHeight="1">
      <c r="A587" s="55"/>
      <c r="B587" s="51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5"/>
      <c r="AO587" s="55"/>
      <c r="AP587" s="55"/>
      <c r="AQ587" s="55"/>
      <c r="AR587" s="55"/>
      <c r="AS587" s="55"/>
      <c r="AT587" s="55"/>
      <c r="AU587" s="55"/>
      <c r="AV587" s="55"/>
      <c r="AW587" s="55"/>
      <c r="AX587" s="55"/>
      <c r="AY587" s="55"/>
      <c r="AZ587" s="55"/>
    </row>
    <row r="588" spans="1:52" ht="12" customHeight="1">
      <c r="A588" s="55"/>
      <c r="B588" s="51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5"/>
      <c r="AO588" s="55"/>
      <c r="AP588" s="55"/>
      <c r="AQ588" s="55"/>
      <c r="AR588" s="55"/>
      <c r="AS588" s="55"/>
      <c r="AT588" s="55"/>
      <c r="AU588" s="55"/>
      <c r="AV588" s="55"/>
      <c r="AW588" s="55"/>
      <c r="AX588" s="55"/>
      <c r="AY588" s="55"/>
      <c r="AZ588" s="55"/>
    </row>
    <row r="589" spans="1:52" ht="12" customHeight="1">
      <c r="A589" s="55"/>
      <c r="B589" s="51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5"/>
      <c r="AO589" s="55"/>
      <c r="AP589" s="55"/>
      <c r="AQ589" s="55"/>
      <c r="AR589" s="55"/>
      <c r="AS589" s="55"/>
      <c r="AT589" s="55"/>
      <c r="AU589" s="55"/>
      <c r="AV589" s="55"/>
      <c r="AW589" s="55"/>
      <c r="AX589" s="55"/>
      <c r="AY589" s="55"/>
      <c r="AZ589" s="55"/>
    </row>
    <row r="590" spans="1:52" ht="12" customHeight="1">
      <c r="A590" s="55"/>
      <c r="B590" s="51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5"/>
      <c r="AO590" s="55"/>
      <c r="AP590" s="55"/>
      <c r="AQ590" s="55"/>
      <c r="AR590" s="55"/>
      <c r="AS590" s="55"/>
      <c r="AT590" s="55"/>
      <c r="AU590" s="55"/>
      <c r="AV590" s="55"/>
      <c r="AW590" s="55"/>
      <c r="AX590" s="55"/>
      <c r="AY590" s="55"/>
      <c r="AZ590" s="55"/>
    </row>
    <row r="591" spans="1:52" ht="12" customHeight="1">
      <c r="A591" s="55"/>
      <c r="B591" s="51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5"/>
      <c r="AO591" s="55"/>
      <c r="AP591" s="55"/>
      <c r="AQ591" s="55"/>
      <c r="AR591" s="55"/>
      <c r="AS591" s="55"/>
      <c r="AT591" s="55"/>
      <c r="AU591" s="55"/>
      <c r="AV591" s="55"/>
      <c r="AW591" s="55"/>
      <c r="AX591" s="55"/>
      <c r="AY591" s="55"/>
      <c r="AZ591" s="55"/>
    </row>
    <row r="592" spans="1:52" ht="12" customHeight="1">
      <c r="A592" s="55"/>
      <c r="B592" s="51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5"/>
      <c r="AO592" s="55"/>
      <c r="AP592" s="55"/>
      <c r="AQ592" s="55"/>
      <c r="AR592" s="55"/>
      <c r="AS592" s="55"/>
      <c r="AT592" s="55"/>
      <c r="AU592" s="55"/>
      <c r="AV592" s="55"/>
      <c r="AW592" s="55"/>
      <c r="AX592" s="55"/>
      <c r="AY592" s="55"/>
      <c r="AZ592" s="55"/>
    </row>
    <row r="593" spans="1:52" ht="12" customHeight="1">
      <c r="A593" s="55"/>
      <c r="B593" s="51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</row>
    <row r="594" spans="1:52" ht="12" customHeight="1">
      <c r="A594" s="55"/>
      <c r="B594" s="51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</row>
    <row r="595" spans="1:52" ht="12" customHeight="1">
      <c r="A595" s="55"/>
      <c r="B595" s="51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5"/>
      <c r="AO595" s="55"/>
      <c r="AP595" s="55"/>
      <c r="AQ595" s="55"/>
      <c r="AR595" s="55"/>
      <c r="AS595" s="55"/>
      <c r="AT595" s="55"/>
      <c r="AU595" s="55"/>
      <c r="AV595" s="55"/>
      <c r="AW595" s="55"/>
      <c r="AX595" s="55"/>
      <c r="AY595" s="55"/>
      <c r="AZ595" s="55"/>
    </row>
    <row r="596" spans="1:52" ht="12" customHeight="1">
      <c r="A596" s="55"/>
      <c r="B596" s="51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5"/>
      <c r="AO596" s="55"/>
      <c r="AP596" s="55"/>
      <c r="AQ596" s="55"/>
      <c r="AR596" s="55"/>
      <c r="AS596" s="55"/>
      <c r="AT596" s="55"/>
      <c r="AU596" s="55"/>
      <c r="AV596" s="55"/>
      <c r="AW596" s="55"/>
      <c r="AX596" s="55"/>
      <c r="AY596" s="55"/>
      <c r="AZ596" s="55"/>
    </row>
    <row r="597" spans="1:52" ht="12" customHeight="1">
      <c r="A597" s="55"/>
      <c r="B597" s="51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5"/>
      <c r="AO597" s="55"/>
      <c r="AP597" s="55"/>
      <c r="AQ597" s="55"/>
      <c r="AR597" s="55"/>
      <c r="AS597" s="55"/>
      <c r="AT597" s="55"/>
      <c r="AU597" s="55"/>
      <c r="AV597" s="55"/>
      <c r="AW597" s="55"/>
      <c r="AX597" s="55"/>
      <c r="AY597" s="55"/>
      <c r="AZ597" s="55"/>
    </row>
    <row r="598" spans="1:52" ht="12" customHeight="1">
      <c r="A598" s="55"/>
      <c r="B598" s="51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5"/>
      <c r="AO598" s="55"/>
      <c r="AP598" s="55"/>
      <c r="AQ598" s="55"/>
      <c r="AR598" s="55"/>
      <c r="AS598" s="55"/>
      <c r="AT598" s="55"/>
      <c r="AU598" s="55"/>
      <c r="AV598" s="55"/>
      <c r="AW598" s="55"/>
      <c r="AX598" s="55"/>
      <c r="AY598" s="55"/>
      <c r="AZ598" s="55"/>
    </row>
    <row r="599" spans="1:52" ht="12" customHeight="1">
      <c r="A599" s="55"/>
      <c r="B599" s="51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5"/>
      <c r="AO599" s="55"/>
      <c r="AP599" s="55"/>
      <c r="AQ599" s="55"/>
      <c r="AR599" s="55"/>
      <c r="AS599" s="55"/>
      <c r="AT599" s="55"/>
      <c r="AU599" s="55"/>
      <c r="AV599" s="55"/>
      <c r="AW599" s="55"/>
      <c r="AX599" s="55"/>
      <c r="AY599" s="55"/>
      <c r="AZ599" s="55"/>
    </row>
    <row r="600" spans="1:52" ht="12" customHeight="1">
      <c r="A600" s="55"/>
      <c r="B600" s="51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5"/>
      <c r="AO600" s="55"/>
      <c r="AP600" s="55"/>
      <c r="AQ600" s="55"/>
      <c r="AR600" s="55"/>
      <c r="AS600" s="55"/>
      <c r="AT600" s="55"/>
      <c r="AU600" s="55"/>
      <c r="AV600" s="55"/>
      <c r="AW600" s="55"/>
      <c r="AX600" s="55"/>
      <c r="AY600" s="55"/>
      <c r="AZ600" s="55"/>
    </row>
    <row r="601" spans="1:52" ht="12" customHeight="1">
      <c r="A601" s="55"/>
      <c r="B601" s="51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5"/>
      <c r="AO601" s="55"/>
      <c r="AP601" s="55"/>
      <c r="AQ601" s="55"/>
      <c r="AR601" s="55"/>
      <c r="AS601" s="55"/>
      <c r="AT601" s="55"/>
      <c r="AU601" s="55"/>
      <c r="AV601" s="55"/>
      <c r="AW601" s="55"/>
      <c r="AX601" s="55"/>
      <c r="AY601" s="55"/>
      <c r="AZ601" s="55"/>
    </row>
    <row r="602" spans="1:52" ht="12" customHeight="1">
      <c r="A602" s="55"/>
      <c r="B602" s="51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5"/>
      <c r="AO602" s="55"/>
      <c r="AP602" s="55"/>
      <c r="AQ602" s="55"/>
      <c r="AR602" s="55"/>
      <c r="AS602" s="55"/>
      <c r="AT602" s="55"/>
      <c r="AU602" s="55"/>
      <c r="AV602" s="55"/>
      <c r="AW602" s="55"/>
      <c r="AX602" s="55"/>
      <c r="AY602" s="55"/>
      <c r="AZ602" s="55"/>
    </row>
    <row r="603" spans="1:52" ht="12" customHeight="1">
      <c r="A603" s="55"/>
      <c r="B603" s="51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</row>
    <row r="604" spans="1:52" ht="12" customHeight="1">
      <c r="A604" s="55"/>
      <c r="B604" s="51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5"/>
      <c r="AO604" s="55"/>
      <c r="AP604" s="55"/>
      <c r="AQ604" s="55"/>
      <c r="AR604" s="55"/>
      <c r="AS604" s="55"/>
      <c r="AT604" s="55"/>
      <c r="AU604" s="55"/>
      <c r="AV604" s="55"/>
      <c r="AW604" s="55"/>
      <c r="AX604" s="55"/>
      <c r="AY604" s="55"/>
      <c r="AZ604" s="55"/>
    </row>
    <row r="605" spans="1:52" ht="12" customHeight="1">
      <c r="A605" s="55"/>
      <c r="B605" s="51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5"/>
      <c r="AO605" s="55"/>
      <c r="AP605" s="55"/>
      <c r="AQ605" s="55"/>
      <c r="AR605" s="55"/>
      <c r="AS605" s="55"/>
      <c r="AT605" s="55"/>
      <c r="AU605" s="55"/>
      <c r="AV605" s="55"/>
      <c r="AW605" s="55"/>
      <c r="AX605" s="55"/>
      <c r="AY605" s="55"/>
      <c r="AZ605" s="55"/>
    </row>
    <row r="606" spans="1:52" ht="12" customHeight="1">
      <c r="A606" s="55"/>
      <c r="B606" s="51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5"/>
      <c r="AO606" s="55"/>
      <c r="AP606" s="55"/>
      <c r="AQ606" s="55"/>
      <c r="AR606" s="55"/>
      <c r="AS606" s="55"/>
      <c r="AT606" s="55"/>
      <c r="AU606" s="55"/>
      <c r="AV606" s="55"/>
      <c r="AW606" s="55"/>
      <c r="AX606" s="55"/>
      <c r="AY606" s="55"/>
      <c r="AZ606" s="55"/>
    </row>
    <row r="607" spans="1:52" ht="12" customHeight="1">
      <c r="A607" s="55"/>
      <c r="B607" s="51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</row>
    <row r="608" spans="1:52" ht="12" customHeight="1">
      <c r="A608" s="55"/>
      <c r="B608" s="51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</row>
    <row r="609" spans="1:52" ht="12" customHeight="1">
      <c r="A609" s="55"/>
      <c r="B609" s="51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</row>
    <row r="610" spans="1:52" ht="12" customHeight="1">
      <c r="A610" s="55"/>
      <c r="B610" s="51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</row>
    <row r="611" spans="1:52" ht="12" customHeight="1">
      <c r="A611" s="55"/>
      <c r="B611" s="51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</row>
    <row r="612" spans="1:52" ht="12" customHeight="1">
      <c r="A612" s="55"/>
      <c r="B612" s="51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</row>
    <row r="613" spans="1:52" ht="12" customHeight="1">
      <c r="A613" s="55"/>
      <c r="B613" s="51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</row>
    <row r="614" spans="1:52" ht="12" customHeight="1">
      <c r="A614" s="55"/>
      <c r="B614" s="51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</row>
    <row r="615" spans="1:52" ht="12" customHeight="1">
      <c r="A615" s="55"/>
      <c r="B615" s="51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</row>
    <row r="616" spans="1:52" ht="12" customHeight="1">
      <c r="A616" s="55"/>
      <c r="B616" s="51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5"/>
      <c r="AO616" s="55"/>
      <c r="AP616" s="55"/>
      <c r="AQ616" s="55"/>
      <c r="AR616" s="55"/>
      <c r="AS616" s="55"/>
      <c r="AT616" s="55"/>
      <c r="AU616" s="55"/>
      <c r="AV616" s="55"/>
      <c r="AW616" s="55"/>
      <c r="AX616" s="55"/>
      <c r="AY616" s="55"/>
      <c r="AZ616" s="55"/>
    </row>
    <row r="617" spans="1:52" ht="12" customHeight="1">
      <c r="A617" s="55"/>
      <c r="B617" s="51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5"/>
      <c r="AO617" s="55"/>
      <c r="AP617" s="55"/>
      <c r="AQ617" s="55"/>
      <c r="AR617" s="55"/>
      <c r="AS617" s="55"/>
      <c r="AT617" s="55"/>
      <c r="AU617" s="55"/>
      <c r="AV617" s="55"/>
      <c r="AW617" s="55"/>
      <c r="AX617" s="55"/>
      <c r="AY617" s="55"/>
      <c r="AZ617" s="55"/>
    </row>
    <row r="618" spans="1:52" ht="12" customHeight="1">
      <c r="A618" s="55"/>
      <c r="B618" s="51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5"/>
      <c r="AO618" s="55"/>
      <c r="AP618" s="55"/>
      <c r="AQ618" s="55"/>
      <c r="AR618" s="55"/>
      <c r="AS618" s="55"/>
      <c r="AT618" s="55"/>
      <c r="AU618" s="55"/>
      <c r="AV618" s="55"/>
      <c r="AW618" s="55"/>
      <c r="AX618" s="55"/>
      <c r="AY618" s="55"/>
      <c r="AZ618" s="55"/>
    </row>
    <row r="619" spans="1:52" ht="12" customHeight="1">
      <c r="A619" s="55"/>
      <c r="B619" s="51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5"/>
      <c r="AO619" s="55"/>
      <c r="AP619" s="55"/>
      <c r="AQ619" s="55"/>
      <c r="AR619" s="55"/>
      <c r="AS619" s="55"/>
      <c r="AT619" s="55"/>
      <c r="AU619" s="55"/>
      <c r="AV619" s="55"/>
      <c r="AW619" s="55"/>
      <c r="AX619" s="55"/>
      <c r="AY619" s="55"/>
      <c r="AZ619" s="55"/>
    </row>
    <row r="620" spans="1:52" ht="12" customHeight="1">
      <c r="A620" s="55"/>
      <c r="B620" s="51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5"/>
      <c r="AO620" s="55"/>
      <c r="AP620" s="55"/>
      <c r="AQ620" s="55"/>
      <c r="AR620" s="55"/>
      <c r="AS620" s="55"/>
      <c r="AT620" s="55"/>
      <c r="AU620" s="55"/>
      <c r="AV620" s="55"/>
      <c r="AW620" s="55"/>
      <c r="AX620" s="55"/>
      <c r="AY620" s="55"/>
      <c r="AZ620" s="55"/>
    </row>
    <row r="621" spans="1:52" ht="12" customHeight="1">
      <c r="A621" s="55"/>
      <c r="B621" s="51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5"/>
      <c r="AO621" s="55"/>
      <c r="AP621" s="55"/>
      <c r="AQ621" s="55"/>
      <c r="AR621" s="55"/>
      <c r="AS621" s="55"/>
      <c r="AT621" s="55"/>
      <c r="AU621" s="55"/>
      <c r="AV621" s="55"/>
      <c r="AW621" s="55"/>
      <c r="AX621" s="55"/>
      <c r="AY621" s="55"/>
      <c r="AZ621" s="55"/>
    </row>
    <row r="622" spans="1:52" ht="12" customHeight="1">
      <c r="A622" s="55"/>
      <c r="B622" s="51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5"/>
      <c r="AO622" s="55"/>
      <c r="AP622" s="55"/>
      <c r="AQ622" s="55"/>
      <c r="AR622" s="55"/>
      <c r="AS622" s="55"/>
      <c r="AT622" s="55"/>
      <c r="AU622" s="55"/>
      <c r="AV622" s="55"/>
      <c r="AW622" s="55"/>
      <c r="AX622" s="55"/>
      <c r="AY622" s="55"/>
      <c r="AZ622" s="55"/>
    </row>
    <row r="623" spans="1:52" ht="12" customHeight="1">
      <c r="A623" s="55"/>
      <c r="B623" s="51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5"/>
      <c r="AO623" s="55"/>
      <c r="AP623" s="55"/>
      <c r="AQ623" s="55"/>
      <c r="AR623" s="55"/>
      <c r="AS623" s="55"/>
      <c r="AT623" s="55"/>
      <c r="AU623" s="55"/>
      <c r="AV623" s="55"/>
      <c r="AW623" s="55"/>
      <c r="AX623" s="55"/>
      <c r="AY623" s="55"/>
      <c r="AZ623" s="55"/>
    </row>
    <row r="624" spans="1:52" ht="12" customHeight="1">
      <c r="A624" s="55"/>
      <c r="B624" s="51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</row>
    <row r="625" spans="1:52" ht="12" customHeight="1">
      <c r="A625" s="55"/>
      <c r="B625" s="51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5"/>
      <c r="AO625" s="55"/>
      <c r="AP625" s="55"/>
      <c r="AQ625" s="55"/>
      <c r="AR625" s="55"/>
      <c r="AS625" s="55"/>
      <c r="AT625" s="55"/>
      <c r="AU625" s="55"/>
      <c r="AV625" s="55"/>
      <c r="AW625" s="55"/>
      <c r="AX625" s="55"/>
      <c r="AY625" s="55"/>
      <c r="AZ625" s="55"/>
    </row>
    <row r="626" spans="1:52" ht="12" customHeight="1">
      <c r="A626" s="55"/>
      <c r="B626" s="51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5"/>
      <c r="AO626" s="55"/>
      <c r="AP626" s="55"/>
      <c r="AQ626" s="55"/>
      <c r="AR626" s="55"/>
      <c r="AS626" s="55"/>
      <c r="AT626" s="55"/>
      <c r="AU626" s="55"/>
      <c r="AV626" s="55"/>
      <c r="AW626" s="55"/>
      <c r="AX626" s="55"/>
      <c r="AY626" s="55"/>
      <c r="AZ626" s="55"/>
    </row>
    <row r="627" spans="1:52" ht="12" customHeight="1">
      <c r="A627" s="55"/>
      <c r="B627" s="51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5"/>
      <c r="AO627" s="55"/>
      <c r="AP627" s="55"/>
      <c r="AQ627" s="55"/>
      <c r="AR627" s="55"/>
      <c r="AS627" s="55"/>
      <c r="AT627" s="55"/>
      <c r="AU627" s="55"/>
      <c r="AV627" s="55"/>
      <c r="AW627" s="55"/>
      <c r="AX627" s="55"/>
      <c r="AY627" s="55"/>
      <c r="AZ627" s="55"/>
    </row>
    <row r="628" spans="1:52" ht="12" customHeight="1">
      <c r="A628" s="55"/>
      <c r="B628" s="51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5"/>
      <c r="AO628" s="55"/>
      <c r="AP628" s="55"/>
      <c r="AQ628" s="55"/>
      <c r="AR628" s="55"/>
      <c r="AS628" s="55"/>
      <c r="AT628" s="55"/>
      <c r="AU628" s="55"/>
      <c r="AV628" s="55"/>
      <c r="AW628" s="55"/>
      <c r="AX628" s="55"/>
      <c r="AY628" s="55"/>
      <c r="AZ628" s="55"/>
    </row>
    <row r="629" spans="1:52" ht="12" customHeight="1">
      <c r="A629" s="55"/>
      <c r="B629" s="51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5"/>
      <c r="AO629" s="55"/>
      <c r="AP629" s="55"/>
      <c r="AQ629" s="55"/>
      <c r="AR629" s="55"/>
      <c r="AS629" s="55"/>
      <c r="AT629" s="55"/>
      <c r="AU629" s="55"/>
      <c r="AV629" s="55"/>
      <c r="AW629" s="55"/>
      <c r="AX629" s="55"/>
      <c r="AY629" s="55"/>
      <c r="AZ629" s="55"/>
    </row>
    <row r="630" spans="1:52" ht="12" customHeight="1">
      <c r="A630" s="55"/>
      <c r="B630" s="51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</row>
    <row r="631" spans="1:52" ht="12" customHeight="1">
      <c r="A631" s="55"/>
      <c r="B631" s="51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</row>
    <row r="632" spans="1:52" ht="12" customHeight="1">
      <c r="A632" s="55"/>
      <c r="B632" s="51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</row>
    <row r="633" spans="1:52" ht="12" customHeight="1">
      <c r="A633" s="55"/>
      <c r="B633" s="51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</row>
    <row r="634" spans="1:52" ht="12" customHeight="1">
      <c r="A634" s="55"/>
      <c r="B634" s="51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</row>
    <row r="635" spans="1:52" ht="12" customHeight="1">
      <c r="A635" s="55"/>
      <c r="B635" s="51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</row>
    <row r="636" spans="1:52" ht="12" customHeight="1">
      <c r="A636" s="55"/>
      <c r="B636" s="51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</row>
    <row r="637" spans="1:52" ht="12" customHeight="1">
      <c r="A637" s="55"/>
      <c r="B637" s="51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5"/>
      <c r="AO637" s="55"/>
      <c r="AP637" s="55"/>
      <c r="AQ637" s="55"/>
      <c r="AR637" s="55"/>
      <c r="AS637" s="55"/>
      <c r="AT637" s="55"/>
      <c r="AU637" s="55"/>
      <c r="AV637" s="55"/>
      <c r="AW637" s="55"/>
      <c r="AX637" s="55"/>
      <c r="AY637" s="55"/>
      <c r="AZ637" s="55"/>
    </row>
    <row r="638" spans="1:52" ht="12" customHeight="1">
      <c r="A638" s="55"/>
      <c r="B638" s="51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5"/>
      <c r="AO638" s="55"/>
      <c r="AP638" s="55"/>
      <c r="AQ638" s="55"/>
      <c r="AR638" s="55"/>
      <c r="AS638" s="55"/>
      <c r="AT638" s="55"/>
      <c r="AU638" s="55"/>
      <c r="AV638" s="55"/>
      <c r="AW638" s="55"/>
      <c r="AX638" s="55"/>
      <c r="AY638" s="55"/>
      <c r="AZ638" s="55"/>
    </row>
    <row r="639" spans="1:52" ht="12" customHeight="1">
      <c r="A639" s="55"/>
      <c r="B639" s="51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5"/>
      <c r="AO639" s="55"/>
      <c r="AP639" s="55"/>
      <c r="AQ639" s="55"/>
      <c r="AR639" s="55"/>
      <c r="AS639" s="55"/>
      <c r="AT639" s="55"/>
      <c r="AU639" s="55"/>
      <c r="AV639" s="55"/>
      <c r="AW639" s="55"/>
      <c r="AX639" s="55"/>
      <c r="AY639" s="55"/>
      <c r="AZ639" s="55"/>
    </row>
    <row r="640" spans="1:52" ht="12" customHeight="1">
      <c r="A640" s="55"/>
      <c r="B640" s="51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5"/>
      <c r="AO640" s="55"/>
      <c r="AP640" s="55"/>
      <c r="AQ640" s="55"/>
      <c r="AR640" s="55"/>
      <c r="AS640" s="55"/>
      <c r="AT640" s="55"/>
      <c r="AU640" s="55"/>
      <c r="AV640" s="55"/>
      <c r="AW640" s="55"/>
      <c r="AX640" s="55"/>
      <c r="AY640" s="55"/>
      <c r="AZ640" s="55"/>
    </row>
    <row r="641" spans="1:52" ht="12" customHeight="1">
      <c r="A641" s="55"/>
      <c r="B641" s="51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5"/>
      <c r="AO641" s="55"/>
      <c r="AP641" s="55"/>
      <c r="AQ641" s="55"/>
      <c r="AR641" s="55"/>
      <c r="AS641" s="55"/>
      <c r="AT641" s="55"/>
      <c r="AU641" s="55"/>
      <c r="AV641" s="55"/>
      <c r="AW641" s="55"/>
      <c r="AX641" s="55"/>
      <c r="AY641" s="55"/>
      <c r="AZ641" s="55"/>
    </row>
    <row r="642" spans="1:52" ht="12" customHeight="1">
      <c r="A642" s="55"/>
      <c r="B642" s="51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</row>
    <row r="643" spans="1:52" ht="12" customHeight="1">
      <c r="A643" s="55"/>
      <c r="B643" s="51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</row>
    <row r="644" spans="1:52" ht="12" customHeight="1">
      <c r="A644" s="55"/>
      <c r="B644" s="51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</row>
    <row r="645" spans="1:52" ht="12" customHeight="1">
      <c r="A645" s="55"/>
      <c r="B645" s="51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</row>
    <row r="646" spans="1:52" ht="12" customHeight="1">
      <c r="A646" s="55"/>
      <c r="B646" s="51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  <c r="AX646" s="55"/>
      <c r="AY646" s="55"/>
      <c r="AZ646" s="55"/>
    </row>
    <row r="647" spans="1:52" ht="12" customHeight="1">
      <c r="A647" s="55"/>
      <c r="B647" s="51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</row>
    <row r="648" spans="1:52" ht="12" customHeight="1">
      <c r="A648" s="55"/>
      <c r="B648" s="51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</row>
    <row r="649" spans="1:52" ht="12" customHeight="1">
      <c r="A649" s="55"/>
      <c r="B649" s="51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</row>
    <row r="650" spans="1:52" ht="12" customHeight="1">
      <c r="A650" s="55"/>
      <c r="B650" s="51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5"/>
      <c r="AO650" s="55"/>
      <c r="AP650" s="55"/>
      <c r="AQ650" s="55"/>
      <c r="AR650" s="55"/>
      <c r="AS650" s="55"/>
      <c r="AT650" s="55"/>
      <c r="AU650" s="55"/>
      <c r="AV650" s="55"/>
      <c r="AW650" s="55"/>
      <c r="AX650" s="55"/>
      <c r="AY650" s="55"/>
      <c r="AZ650" s="55"/>
    </row>
    <row r="651" spans="1:52" ht="12" customHeight="1">
      <c r="A651" s="55"/>
      <c r="B651" s="51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</row>
    <row r="652" spans="1:52" ht="12" customHeight="1">
      <c r="A652" s="55"/>
      <c r="B652" s="51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5"/>
      <c r="AO652" s="55"/>
      <c r="AP652" s="55"/>
      <c r="AQ652" s="55"/>
      <c r="AR652" s="55"/>
      <c r="AS652" s="55"/>
      <c r="AT652" s="55"/>
      <c r="AU652" s="55"/>
      <c r="AV652" s="55"/>
      <c r="AW652" s="55"/>
      <c r="AX652" s="55"/>
      <c r="AY652" s="55"/>
      <c r="AZ652" s="55"/>
    </row>
    <row r="653" spans="1:52" ht="12" customHeight="1">
      <c r="A653" s="55"/>
      <c r="B653" s="51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</row>
    <row r="654" spans="1:52" ht="12" customHeight="1">
      <c r="A654" s="55"/>
      <c r="B654" s="51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</row>
    <row r="655" spans="1:52" ht="12" customHeight="1">
      <c r="A655" s="55"/>
      <c r="B655" s="51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</row>
    <row r="656" spans="1:52" ht="12" customHeight="1">
      <c r="A656" s="55"/>
      <c r="B656" s="51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</row>
    <row r="657" spans="1:52" ht="12" customHeight="1">
      <c r="A657" s="55"/>
      <c r="B657" s="51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</row>
    <row r="658" spans="1:52" ht="12" customHeight="1">
      <c r="A658" s="55"/>
      <c r="B658" s="51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</row>
    <row r="659" spans="1:52" ht="12" customHeight="1">
      <c r="A659" s="55"/>
      <c r="B659" s="51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</row>
    <row r="660" spans="1:52" ht="12" customHeight="1">
      <c r="A660" s="55"/>
      <c r="B660" s="51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</row>
    <row r="661" spans="1:52" ht="12" customHeight="1">
      <c r="A661" s="55"/>
      <c r="B661" s="51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5"/>
      <c r="AO661" s="55"/>
      <c r="AP661" s="55"/>
      <c r="AQ661" s="55"/>
      <c r="AR661" s="55"/>
      <c r="AS661" s="55"/>
      <c r="AT661" s="55"/>
      <c r="AU661" s="55"/>
      <c r="AV661" s="55"/>
      <c r="AW661" s="55"/>
      <c r="AX661" s="55"/>
      <c r="AY661" s="55"/>
      <c r="AZ661" s="55"/>
    </row>
    <row r="662" spans="1:52" ht="12" customHeight="1">
      <c r="A662" s="55"/>
      <c r="B662" s="51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5"/>
      <c r="AO662" s="55"/>
      <c r="AP662" s="55"/>
      <c r="AQ662" s="55"/>
      <c r="AR662" s="55"/>
      <c r="AS662" s="55"/>
      <c r="AT662" s="55"/>
      <c r="AU662" s="55"/>
      <c r="AV662" s="55"/>
      <c r="AW662" s="55"/>
      <c r="AX662" s="55"/>
      <c r="AY662" s="55"/>
      <c r="AZ662" s="55"/>
    </row>
    <row r="663" spans="1:52" ht="12" customHeight="1">
      <c r="A663" s="55"/>
      <c r="B663" s="51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5"/>
      <c r="AO663" s="55"/>
      <c r="AP663" s="55"/>
      <c r="AQ663" s="55"/>
      <c r="AR663" s="55"/>
      <c r="AS663" s="55"/>
      <c r="AT663" s="55"/>
      <c r="AU663" s="55"/>
      <c r="AV663" s="55"/>
      <c r="AW663" s="55"/>
      <c r="AX663" s="55"/>
      <c r="AY663" s="55"/>
      <c r="AZ663" s="55"/>
    </row>
    <row r="664" spans="1:52" ht="12" customHeight="1">
      <c r="A664" s="55"/>
      <c r="B664" s="51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5"/>
      <c r="AO664" s="55"/>
      <c r="AP664" s="55"/>
      <c r="AQ664" s="55"/>
      <c r="AR664" s="55"/>
      <c r="AS664" s="55"/>
      <c r="AT664" s="55"/>
      <c r="AU664" s="55"/>
      <c r="AV664" s="55"/>
      <c r="AW664" s="55"/>
      <c r="AX664" s="55"/>
      <c r="AY664" s="55"/>
      <c r="AZ664" s="55"/>
    </row>
    <row r="665" spans="1:52" ht="12" customHeight="1">
      <c r="A665" s="55"/>
      <c r="B665" s="51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5"/>
      <c r="AO665" s="55"/>
      <c r="AP665" s="55"/>
      <c r="AQ665" s="55"/>
      <c r="AR665" s="55"/>
      <c r="AS665" s="55"/>
      <c r="AT665" s="55"/>
      <c r="AU665" s="55"/>
      <c r="AV665" s="55"/>
      <c r="AW665" s="55"/>
      <c r="AX665" s="55"/>
      <c r="AY665" s="55"/>
      <c r="AZ665" s="55"/>
    </row>
    <row r="666" spans="1:52" ht="12" customHeight="1">
      <c r="A666" s="55"/>
      <c r="B666" s="51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5"/>
      <c r="AO666" s="55"/>
      <c r="AP666" s="55"/>
      <c r="AQ666" s="55"/>
      <c r="AR666" s="55"/>
      <c r="AS666" s="55"/>
      <c r="AT666" s="55"/>
      <c r="AU666" s="55"/>
      <c r="AV666" s="55"/>
      <c r="AW666" s="55"/>
      <c r="AX666" s="55"/>
      <c r="AY666" s="55"/>
      <c r="AZ666" s="55"/>
    </row>
    <row r="667" spans="1:52" ht="12" customHeight="1">
      <c r="A667" s="55"/>
      <c r="B667" s="51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5"/>
      <c r="AO667" s="55"/>
      <c r="AP667" s="55"/>
      <c r="AQ667" s="55"/>
      <c r="AR667" s="55"/>
      <c r="AS667" s="55"/>
      <c r="AT667" s="55"/>
      <c r="AU667" s="55"/>
      <c r="AV667" s="55"/>
      <c r="AW667" s="55"/>
      <c r="AX667" s="55"/>
      <c r="AY667" s="55"/>
      <c r="AZ667" s="55"/>
    </row>
    <row r="668" spans="1:52" ht="12" customHeight="1">
      <c r="A668" s="55"/>
      <c r="B668" s="51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5"/>
      <c r="AO668" s="55"/>
      <c r="AP668" s="55"/>
      <c r="AQ668" s="55"/>
      <c r="AR668" s="55"/>
      <c r="AS668" s="55"/>
      <c r="AT668" s="55"/>
      <c r="AU668" s="55"/>
      <c r="AV668" s="55"/>
      <c r="AW668" s="55"/>
      <c r="AX668" s="55"/>
      <c r="AY668" s="55"/>
      <c r="AZ668" s="55"/>
    </row>
    <row r="669" spans="1:52" ht="12" customHeight="1">
      <c r="A669" s="55"/>
      <c r="B669" s="51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5"/>
      <c r="AO669" s="55"/>
      <c r="AP669" s="55"/>
      <c r="AQ669" s="55"/>
      <c r="AR669" s="55"/>
      <c r="AS669" s="55"/>
      <c r="AT669" s="55"/>
      <c r="AU669" s="55"/>
      <c r="AV669" s="55"/>
      <c r="AW669" s="55"/>
      <c r="AX669" s="55"/>
      <c r="AY669" s="55"/>
      <c r="AZ669" s="55"/>
    </row>
    <row r="670" spans="1:52" ht="12" customHeight="1">
      <c r="A670" s="55"/>
      <c r="B670" s="51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</row>
    <row r="671" spans="1:52" ht="12" customHeight="1">
      <c r="A671" s="55"/>
      <c r="B671" s="51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5"/>
      <c r="AO671" s="55"/>
      <c r="AP671" s="55"/>
      <c r="AQ671" s="55"/>
      <c r="AR671" s="55"/>
      <c r="AS671" s="55"/>
      <c r="AT671" s="55"/>
      <c r="AU671" s="55"/>
      <c r="AV671" s="55"/>
      <c r="AW671" s="55"/>
      <c r="AX671" s="55"/>
      <c r="AY671" s="55"/>
      <c r="AZ671" s="55"/>
    </row>
    <row r="672" spans="1:52" ht="12" customHeight="1">
      <c r="A672" s="55"/>
      <c r="B672" s="51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5"/>
      <c r="AO672" s="55"/>
      <c r="AP672" s="55"/>
      <c r="AQ672" s="55"/>
      <c r="AR672" s="55"/>
      <c r="AS672" s="55"/>
      <c r="AT672" s="55"/>
      <c r="AU672" s="55"/>
      <c r="AV672" s="55"/>
      <c r="AW672" s="55"/>
      <c r="AX672" s="55"/>
      <c r="AY672" s="55"/>
      <c r="AZ672" s="55"/>
    </row>
    <row r="673" spans="1:52" ht="12" customHeight="1">
      <c r="A673" s="55"/>
      <c r="B673" s="51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5"/>
      <c r="AO673" s="55"/>
      <c r="AP673" s="55"/>
      <c r="AQ673" s="55"/>
      <c r="AR673" s="55"/>
      <c r="AS673" s="55"/>
      <c r="AT673" s="55"/>
      <c r="AU673" s="55"/>
      <c r="AV673" s="55"/>
      <c r="AW673" s="55"/>
      <c r="AX673" s="55"/>
      <c r="AY673" s="55"/>
      <c r="AZ673" s="55"/>
    </row>
    <row r="674" spans="1:52" ht="12" customHeight="1">
      <c r="A674" s="55"/>
      <c r="B674" s="51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5"/>
      <c r="AO674" s="55"/>
      <c r="AP674" s="55"/>
      <c r="AQ674" s="55"/>
      <c r="AR674" s="55"/>
      <c r="AS674" s="55"/>
      <c r="AT674" s="55"/>
      <c r="AU674" s="55"/>
      <c r="AV674" s="55"/>
      <c r="AW674" s="55"/>
      <c r="AX674" s="55"/>
      <c r="AY674" s="55"/>
      <c r="AZ674" s="55"/>
    </row>
    <row r="675" spans="1:52" ht="12" customHeight="1">
      <c r="A675" s="55"/>
      <c r="B675" s="51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</row>
    <row r="676" spans="1:52" ht="12" customHeight="1">
      <c r="A676" s="55"/>
      <c r="B676" s="51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</row>
    <row r="677" spans="1:52" ht="12" customHeight="1">
      <c r="A677" s="55"/>
      <c r="B677" s="51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</row>
    <row r="678" spans="1:52" ht="12" customHeight="1">
      <c r="A678" s="55"/>
      <c r="B678" s="51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</row>
    <row r="679" spans="1:52" ht="12" customHeight="1">
      <c r="A679" s="55"/>
      <c r="B679" s="51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</row>
    <row r="680" spans="1:52" ht="12" customHeight="1">
      <c r="A680" s="55"/>
      <c r="B680" s="51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</row>
    <row r="681" spans="1:52" ht="12" customHeight="1">
      <c r="A681" s="55"/>
      <c r="B681" s="51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</row>
    <row r="682" spans="1:52" ht="12" customHeight="1">
      <c r="A682" s="55"/>
      <c r="B682" s="51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5"/>
      <c r="AO682" s="55"/>
      <c r="AP682" s="55"/>
      <c r="AQ682" s="55"/>
      <c r="AR682" s="55"/>
      <c r="AS682" s="55"/>
      <c r="AT682" s="55"/>
      <c r="AU682" s="55"/>
      <c r="AV682" s="55"/>
      <c r="AW682" s="55"/>
      <c r="AX682" s="55"/>
      <c r="AY682" s="55"/>
      <c r="AZ682" s="55"/>
    </row>
    <row r="683" spans="1:52" ht="12" customHeight="1">
      <c r="A683" s="55"/>
      <c r="B683" s="51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5"/>
      <c r="AO683" s="55"/>
      <c r="AP683" s="55"/>
      <c r="AQ683" s="55"/>
      <c r="AR683" s="55"/>
      <c r="AS683" s="55"/>
      <c r="AT683" s="55"/>
      <c r="AU683" s="55"/>
      <c r="AV683" s="55"/>
      <c r="AW683" s="55"/>
      <c r="AX683" s="55"/>
      <c r="AY683" s="55"/>
      <c r="AZ683" s="55"/>
    </row>
    <row r="684" spans="1:52" ht="12" customHeight="1">
      <c r="A684" s="55"/>
      <c r="B684" s="51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5"/>
      <c r="AO684" s="55"/>
      <c r="AP684" s="55"/>
      <c r="AQ684" s="55"/>
      <c r="AR684" s="55"/>
      <c r="AS684" s="55"/>
      <c r="AT684" s="55"/>
      <c r="AU684" s="55"/>
      <c r="AV684" s="55"/>
      <c r="AW684" s="55"/>
      <c r="AX684" s="55"/>
      <c r="AY684" s="55"/>
      <c r="AZ684" s="55"/>
    </row>
    <row r="685" spans="1:52" ht="12" customHeight="1">
      <c r="A685" s="55"/>
      <c r="B685" s="51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5"/>
      <c r="AO685" s="55"/>
      <c r="AP685" s="55"/>
      <c r="AQ685" s="55"/>
      <c r="AR685" s="55"/>
      <c r="AS685" s="55"/>
      <c r="AT685" s="55"/>
      <c r="AU685" s="55"/>
      <c r="AV685" s="55"/>
      <c r="AW685" s="55"/>
      <c r="AX685" s="55"/>
      <c r="AY685" s="55"/>
      <c r="AZ685" s="55"/>
    </row>
    <row r="686" spans="1:52" ht="12" customHeight="1">
      <c r="A686" s="55"/>
      <c r="B686" s="51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5"/>
      <c r="AO686" s="55"/>
      <c r="AP686" s="55"/>
      <c r="AQ686" s="55"/>
      <c r="AR686" s="55"/>
      <c r="AS686" s="55"/>
      <c r="AT686" s="55"/>
      <c r="AU686" s="55"/>
      <c r="AV686" s="55"/>
      <c r="AW686" s="55"/>
      <c r="AX686" s="55"/>
      <c r="AY686" s="55"/>
      <c r="AZ686" s="55"/>
    </row>
    <row r="687" spans="1:52" ht="12" customHeight="1">
      <c r="A687" s="55"/>
      <c r="B687" s="51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5"/>
      <c r="AO687" s="55"/>
      <c r="AP687" s="55"/>
      <c r="AQ687" s="55"/>
      <c r="AR687" s="55"/>
      <c r="AS687" s="55"/>
      <c r="AT687" s="55"/>
      <c r="AU687" s="55"/>
      <c r="AV687" s="55"/>
      <c r="AW687" s="55"/>
      <c r="AX687" s="55"/>
      <c r="AY687" s="55"/>
      <c r="AZ687" s="55"/>
    </row>
    <row r="688" spans="1:52" ht="12" customHeight="1">
      <c r="A688" s="55"/>
      <c r="B688" s="51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</row>
    <row r="689" spans="1:52" ht="12" customHeight="1">
      <c r="A689" s="55"/>
      <c r="B689" s="51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</row>
    <row r="690" spans="1:52" ht="12" customHeight="1">
      <c r="A690" s="55"/>
      <c r="B690" s="51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</row>
    <row r="691" spans="1:52" ht="12" customHeight="1">
      <c r="A691" s="55"/>
      <c r="B691" s="51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</row>
    <row r="692" spans="1:52" ht="12" customHeight="1">
      <c r="A692" s="55"/>
      <c r="B692" s="51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</row>
    <row r="693" spans="1:52" ht="12" customHeight="1">
      <c r="A693" s="55"/>
      <c r="B693" s="51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</row>
    <row r="694" spans="1:52" ht="12" customHeight="1">
      <c r="A694" s="55"/>
      <c r="B694" s="51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</row>
    <row r="695" spans="1:52" ht="12" customHeight="1">
      <c r="A695" s="55"/>
      <c r="B695" s="51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5"/>
      <c r="AO695" s="55"/>
      <c r="AP695" s="55"/>
      <c r="AQ695" s="55"/>
      <c r="AR695" s="55"/>
      <c r="AS695" s="55"/>
      <c r="AT695" s="55"/>
      <c r="AU695" s="55"/>
      <c r="AV695" s="55"/>
      <c r="AW695" s="55"/>
      <c r="AX695" s="55"/>
      <c r="AY695" s="55"/>
      <c r="AZ695" s="55"/>
    </row>
    <row r="696" spans="1:52" ht="12" customHeight="1">
      <c r="A696" s="55"/>
      <c r="B696" s="51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5"/>
      <c r="AO696" s="55"/>
      <c r="AP696" s="55"/>
      <c r="AQ696" s="55"/>
      <c r="AR696" s="55"/>
      <c r="AS696" s="55"/>
      <c r="AT696" s="55"/>
      <c r="AU696" s="55"/>
      <c r="AV696" s="55"/>
      <c r="AW696" s="55"/>
      <c r="AX696" s="55"/>
      <c r="AY696" s="55"/>
      <c r="AZ696" s="55"/>
    </row>
    <row r="697" spans="1:52" ht="12" customHeight="1">
      <c r="A697" s="55"/>
      <c r="B697" s="51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5"/>
      <c r="AO697" s="55"/>
      <c r="AP697" s="55"/>
      <c r="AQ697" s="55"/>
      <c r="AR697" s="55"/>
      <c r="AS697" s="55"/>
      <c r="AT697" s="55"/>
      <c r="AU697" s="55"/>
      <c r="AV697" s="55"/>
      <c r="AW697" s="55"/>
      <c r="AX697" s="55"/>
      <c r="AY697" s="55"/>
      <c r="AZ697" s="55"/>
    </row>
    <row r="698" spans="1:52" ht="12" customHeight="1">
      <c r="A698" s="55"/>
      <c r="B698" s="51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5"/>
      <c r="AO698" s="55"/>
      <c r="AP698" s="55"/>
      <c r="AQ698" s="55"/>
      <c r="AR698" s="55"/>
      <c r="AS698" s="55"/>
      <c r="AT698" s="55"/>
      <c r="AU698" s="55"/>
      <c r="AV698" s="55"/>
      <c r="AW698" s="55"/>
      <c r="AX698" s="55"/>
      <c r="AY698" s="55"/>
      <c r="AZ698" s="55"/>
    </row>
    <row r="699" spans="1:52" ht="12" customHeight="1">
      <c r="A699" s="55"/>
      <c r="B699" s="51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5"/>
      <c r="AO699" s="55"/>
      <c r="AP699" s="55"/>
      <c r="AQ699" s="55"/>
      <c r="AR699" s="55"/>
      <c r="AS699" s="55"/>
      <c r="AT699" s="55"/>
      <c r="AU699" s="55"/>
      <c r="AV699" s="55"/>
      <c r="AW699" s="55"/>
      <c r="AX699" s="55"/>
      <c r="AY699" s="55"/>
      <c r="AZ699" s="55"/>
    </row>
    <row r="700" spans="1:52" ht="12" customHeight="1">
      <c r="A700" s="55"/>
      <c r="B700" s="51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5"/>
      <c r="AO700" s="55"/>
      <c r="AP700" s="55"/>
      <c r="AQ700" s="55"/>
      <c r="AR700" s="55"/>
      <c r="AS700" s="55"/>
      <c r="AT700" s="55"/>
      <c r="AU700" s="55"/>
      <c r="AV700" s="55"/>
      <c r="AW700" s="55"/>
      <c r="AX700" s="55"/>
      <c r="AY700" s="55"/>
      <c r="AZ700" s="55"/>
    </row>
    <row r="701" spans="1:52" ht="12" customHeight="1">
      <c r="A701" s="55"/>
      <c r="B701" s="51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  <c r="AX701" s="55"/>
      <c r="AY701" s="55"/>
      <c r="AZ701" s="55"/>
    </row>
    <row r="702" spans="1:52" ht="12" customHeight="1">
      <c r="A702" s="55"/>
      <c r="B702" s="51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</row>
    <row r="703" spans="1:52" ht="12" customHeight="1">
      <c r="A703" s="55"/>
      <c r="B703" s="51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</row>
    <row r="704" spans="1:52" ht="12" customHeight="1">
      <c r="A704" s="55"/>
      <c r="B704" s="51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</row>
    <row r="705" spans="1:52" ht="12" customHeight="1">
      <c r="A705" s="55"/>
      <c r="B705" s="51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</row>
    <row r="706" spans="1:52" ht="12" customHeight="1">
      <c r="A706" s="55"/>
      <c r="B706" s="51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</row>
    <row r="707" spans="1:52" ht="12" customHeight="1">
      <c r="A707" s="55"/>
      <c r="B707" s="51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  <c r="AX707" s="55"/>
      <c r="AY707" s="55"/>
      <c r="AZ707" s="55"/>
    </row>
    <row r="708" spans="1:52" ht="12" customHeight="1">
      <c r="A708" s="55"/>
      <c r="B708" s="51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5"/>
      <c r="AO708" s="55"/>
      <c r="AP708" s="55"/>
      <c r="AQ708" s="55"/>
      <c r="AR708" s="55"/>
      <c r="AS708" s="55"/>
      <c r="AT708" s="55"/>
      <c r="AU708" s="55"/>
      <c r="AV708" s="55"/>
      <c r="AW708" s="55"/>
      <c r="AX708" s="55"/>
      <c r="AY708" s="55"/>
      <c r="AZ708" s="55"/>
    </row>
    <row r="709" spans="1:52" ht="12" customHeight="1">
      <c r="A709" s="55"/>
      <c r="B709" s="51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5"/>
      <c r="AO709" s="55"/>
      <c r="AP709" s="55"/>
      <c r="AQ709" s="55"/>
      <c r="AR709" s="55"/>
      <c r="AS709" s="55"/>
      <c r="AT709" s="55"/>
      <c r="AU709" s="55"/>
      <c r="AV709" s="55"/>
      <c r="AW709" s="55"/>
      <c r="AX709" s="55"/>
      <c r="AY709" s="55"/>
      <c r="AZ709" s="55"/>
    </row>
    <row r="710" spans="1:52" ht="12" customHeight="1">
      <c r="A710" s="55"/>
      <c r="B710" s="51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5"/>
      <c r="AO710" s="55"/>
      <c r="AP710" s="55"/>
      <c r="AQ710" s="55"/>
      <c r="AR710" s="55"/>
      <c r="AS710" s="55"/>
      <c r="AT710" s="55"/>
      <c r="AU710" s="55"/>
      <c r="AV710" s="55"/>
      <c r="AW710" s="55"/>
      <c r="AX710" s="55"/>
      <c r="AY710" s="55"/>
      <c r="AZ710" s="55"/>
    </row>
    <row r="711" spans="1:52" ht="12" customHeight="1">
      <c r="A711" s="55"/>
      <c r="B711" s="51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5"/>
      <c r="AO711" s="55"/>
      <c r="AP711" s="55"/>
      <c r="AQ711" s="55"/>
      <c r="AR711" s="55"/>
      <c r="AS711" s="55"/>
      <c r="AT711" s="55"/>
      <c r="AU711" s="55"/>
      <c r="AV711" s="55"/>
      <c r="AW711" s="55"/>
      <c r="AX711" s="55"/>
      <c r="AY711" s="55"/>
      <c r="AZ711" s="55"/>
    </row>
    <row r="712" spans="1:52" ht="12" customHeight="1">
      <c r="A712" s="55"/>
      <c r="B712" s="51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5"/>
      <c r="AO712" s="55"/>
      <c r="AP712" s="55"/>
      <c r="AQ712" s="55"/>
      <c r="AR712" s="55"/>
      <c r="AS712" s="55"/>
      <c r="AT712" s="55"/>
      <c r="AU712" s="55"/>
      <c r="AV712" s="55"/>
      <c r="AW712" s="55"/>
      <c r="AX712" s="55"/>
      <c r="AY712" s="55"/>
      <c r="AZ712" s="55"/>
    </row>
    <row r="713" spans="1:52" ht="12" customHeight="1">
      <c r="A713" s="55"/>
      <c r="B713" s="51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5"/>
      <c r="AO713" s="55"/>
      <c r="AP713" s="55"/>
      <c r="AQ713" s="55"/>
      <c r="AR713" s="55"/>
      <c r="AS713" s="55"/>
      <c r="AT713" s="55"/>
      <c r="AU713" s="55"/>
      <c r="AV713" s="55"/>
      <c r="AW713" s="55"/>
      <c r="AX713" s="55"/>
      <c r="AY713" s="55"/>
      <c r="AZ713" s="55"/>
    </row>
    <row r="714" spans="1:52" ht="12" customHeight="1">
      <c r="A714" s="55"/>
      <c r="B714" s="51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</row>
    <row r="715" spans="1:52" ht="12" customHeight="1">
      <c r="A715" s="55"/>
      <c r="B715" s="51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</row>
    <row r="716" spans="1:52" ht="12" customHeight="1">
      <c r="A716" s="55"/>
      <c r="B716" s="51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</row>
    <row r="717" spans="1:52" ht="12" customHeight="1">
      <c r="A717" s="55"/>
      <c r="B717" s="51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</row>
    <row r="718" spans="1:52" ht="12" customHeight="1">
      <c r="A718" s="55"/>
      <c r="B718" s="51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</row>
    <row r="719" spans="1:52" ht="12" customHeight="1">
      <c r="A719" s="55"/>
      <c r="B719" s="51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</row>
    <row r="720" spans="1:52" ht="12" customHeight="1">
      <c r="A720" s="55"/>
      <c r="B720" s="51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</row>
    <row r="721" spans="1:52" ht="12" customHeight="1">
      <c r="A721" s="55"/>
      <c r="B721" s="51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5"/>
      <c r="AO721" s="55"/>
      <c r="AP721" s="55"/>
      <c r="AQ721" s="55"/>
      <c r="AR721" s="55"/>
      <c r="AS721" s="55"/>
      <c r="AT721" s="55"/>
      <c r="AU721" s="55"/>
      <c r="AV721" s="55"/>
      <c r="AW721" s="55"/>
      <c r="AX721" s="55"/>
      <c r="AY721" s="55"/>
      <c r="AZ721" s="55"/>
    </row>
    <row r="722" spans="1:52" ht="12" customHeight="1">
      <c r="A722" s="55"/>
      <c r="B722" s="51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5"/>
      <c r="AO722" s="55"/>
      <c r="AP722" s="55"/>
      <c r="AQ722" s="55"/>
      <c r="AR722" s="55"/>
      <c r="AS722" s="55"/>
      <c r="AT722" s="55"/>
      <c r="AU722" s="55"/>
      <c r="AV722" s="55"/>
      <c r="AW722" s="55"/>
      <c r="AX722" s="55"/>
      <c r="AY722" s="55"/>
      <c r="AZ722" s="55"/>
    </row>
    <row r="723" spans="1:52" ht="12" customHeight="1">
      <c r="A723" s="55"/>
      <c r="B723" s="51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5"/>
      <c r="AO723" s="55"/>
      <c r="AP723" s="55"/>
      <c r="AQ723" s="55"/>
      <c r="AR723" s="55"/>
      <c r="AS723" s="55"/>
      <c r="AT723" s="55"/>
      <c r="AU723" s="55"/>
      <c r="AV723" s="55"/>
      <c r="AW723" s="55"/>
      <c r="AX723" s="55"/>
      <c r="AY723" s="55"/>
      <c r="AZ723" s="55"/>
    </row>
    <row r="724" spans="1:52" ht="12" customHeight="1">
      <c r="A724" s="55"/>
      <c r="B724" s="51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5"/>
      <c r="AO724" s="55"/>
      <c r="AP724" s="55"/>
      <c r="AQ724" s="55"/>
      <c r="AR724" s="55"/>
      <c r="AS724" s="55"/>
      <c r="AT724" s="55"/>
      <c r="AU724" s="55"/>
      <c r="AV724" s="55"/>
      <c r="AW724" s="55"/>
      <c r="AX724" s="55"/>
      <c r="AY724" s="55"/>
      <c r="AZ724" s="55"/>
    </row>
    <row r="725" spans="1:52" ht="12" customHeight="1">
      <c r="A725" s="55"/>
      <c r="B725" s="51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5"/>
      <c r="AO725" s="55"/>
      <c r="AP725" s="55"/>
      <c r="AQ725" s="55"/>
      <c r="AR725" s="55"/>
      <c r="AS725" s="55"/>
      <c r="AT725" s="55"/>
      <c r="AU725" s="55"/>
      <c r="AV725" s="55"/>
      <c r="AW725" s="55"/>
      <c r="AX725" s="55"/>
      <c r="AY725" s="55"/>
      <c r="AZ725" s="55"/>
    </row>
    <row r="726" spans="1:52" ht="12" customHeight="1">
      <c r="A726" s="55"/>
      <c r="B726" s="51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5"/>
      <c r="AO726" s="55"/>
      <c r="AP726" s="55"/>
      <c r="AQ726" s="55"/>
      <c r="AR726" s="55"/>
      <c r="AS726" s="55"/>
      <c r="AT726" s="55"/>
      <c r="AU726" s="55"/>
      <c r="AV726" s="55"/>
      <c r="AW726" s="55"/>
      <c r="AX726" s="55"/>
      <c r="AY726" s="55"/>
      <c r="AZ726" s="55"/>
    </row>
    <row r="727" spans="1:52" ht="12" customHeight="1">
      <c r="A727" s="55"/>
      <c r="B727" s="51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</row>
    <row r="728" spans="1:52" ht="12" customHeight="1">
      <c r="A728" s="55"/>
      <c r="B728" s="51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</row>
    <row r="729" spans="1:52" ht="12" customHeight="1">
      <c r="A729" s="55"/>
      <c r="B729" s="51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</row>
    <row r="730" spans="1:52" ht="12" customHeight="1">
      <c r="A730" s="55"/>
      <c r="B730" s="51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</row>
    <row r="731" spans="1:52" ht="12" customHeight="1">
      <c r="A731" s="55"/>
      <c r="B731" s="51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</row>
    <row r="732" spans="1:52" ht="12" customHeight="1">
      <c r="A732" s="55"/>
      <c r="B732" s="51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</row>
    <row r="733" spans="1:52" ht="12" customHeight="1">
      <c r="A733" s="55"/>
      <c r="B733" s="51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</row>
    <row r="734" spans="1:52" ht="12" customHeight="1">
      <c r="A734" s="55"/>
      <c r="B734" s="51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5"/>
      <c r="AO734" s="55"/>
      <c r="AP734" s="55"/>
      <c r="AQ734" s="55"/>
      <c r="AR734" s="55"/>
      <c r="AS734" s="55"/>
      <c r="AT734" s="55"/>
      <c r="AU734" s="55"/>
      <c r="AV734" s="55"/>
      <c r="AW734" s="55"/>
      <c r="AX734" s="55"/>
      <c r="AY734" s="55"/>
      <c r="AZ734" s="55"/>
    </row>
    <row r="735" spans="1:52" ht="12" customHeight="1">
      <c r="A735" s="55"/>
      <c r="B735" s="51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5"/>
      <c r="AO735" s="55"/>
      <c r="AP735" s="55"/>
      <c r="AQ735" s="55"/>
      <c r="AR735" s="55"/>
      <c r="AS735" s="55"/>
      <c r="AT735" s="55"/>
      <c r="AU735" s="55"/>
      <c r="AV735" s="55"/>
      <c r="AW735" s="55"/>
      <c r="AX735" s="55"/>
      <c r="AY735" s="55"/>
      <c r="AZ735" s="55"/>
    </row>
    <row r="736" spans="1:52" ht="12" customHeight="1">
      <c r="A736" s="55"/>
      <c r="B736" s="51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5"/>
      <c r="AO736" s="55"/>
      <c r="AP736" s="55"/>
      <c r="AQ736" s="55"/>
      <c r="AR736" s="55"/>
      <c r="AS736" s="55"/>
      <c r="AT736" s="55"/>
      <c r="AU736" s="55"/>
      <c r="AV736" s="55"/>
      <c r="AW736" s="55"/>
      <c r="AX736" s="55"/>
      <c r="AY736" s="55"/>
      <c r="AZ736" s="55"/>
    </row>
    <row r="737" spans="1:52" ht="12" customHeight="1">
      <c r="A737" s="55"/>
      <c r="B737" s="51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</row>
    <row r="738" spans="1:52" ht="12" customHeight="1">
      <c r="A738" s="55"/>
      <c r="B738" s="51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</row>
    <row r="739" spans="1:52" ht="12" customHeight="1">
      <c r="A739" s="55"/>
      <c r="B739" s="51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</row>
    <row r="740" spans="1:52" ht="12" customHeight="1">
      <c r="A740" s="55"/>
      <c r="B740" s="51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</row>
    <row r="741" spans="1:52" ht="12" customHeight="1">
      <c r="A741" s="55"/>
      <c r="B741" s="51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</row>
    <row r="742" spans="1:52" ht="12" customHeight="1">
      <c r="A742" s="55"/>
      <c r="B742" s="51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</row>
    <row r="743" spans="1:52" ht="12" customHeight="1">
      <c r="A743" s="55"/>
      <c r="B743" s="51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</row>
    <row r="744" spans="1:52" ht="12" customHeight="1">
      <c r="A744" s="55"/>
      <c r="B744" s="51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</row>
    <row r="745" spans="1:52" ht="12" customHeight="1">
      <c r="A745" s="55"/>
      <c r="B745" s="51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</row>
    <row r="746" spans="1:52" ht="12" customHeight="1">
      <c r="A746" s="55"/>
      <c r="B746" s="51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</row>
    <row r="747" spans="1:52" ht="12" customHeight="1">
      <c r="A747" s="55"/>
      <c r="B747" s="51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5"/>
      <c r="AO747" s="55"/>
      <c r="AP747" s="55"/>
      <c r="AQ747" s="55"/>
      <c r="AR747" s="55"/>
      <c r="AS747" s="55"/>
      <c r="AT747" s="55"/>
      <c r="AU747" s="55"/>
      <c r="AV747" s="55"/>
      <c r="AW747" s="55"/>
      <c r="AX747" s="55"/>
      <c r="AY747" s="55"/>
      <c r="AZ747" s="55"/>
    </row>
    <row r="748" spans="1:52" ht="12" customHeight="1">
      <c r="A748" s="55"/>
      <c r="B748" s="51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5"/>
      <c r="AO748" s="55"/>
      <c r="AP748" s="55"/>
      <c r="AQ748" s="55"/>
      <c r="AR748" s="55"/>
      <c r="AS748" s="55"/>
      <c r="AT748" s="55"/>
      <c r="AU748" s="55"/>
      <c r="AV748" s="55"/>
      <c r="AW748" s="55"/>
      <c r="AX748" s="55"/>
      <c r="AY748" s="55"/>
      <c r="AZ748" s="55"/>
    </row>
    <row r="749" spans="1:52" ht="12" customHeight="1">
      <c r="A749" s="55"/>
      <c r="B749" s="51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5"/>
      <c r="AO749" s="55"/>
      <c r="AP749" s="55"/>
      <c r="AQ749" s="55"/>
      <c r="AR749" s="55"/>
      <c r="AS749" s="55"/>
      <c r="AT749" s="55"/>
      <c r="AU749" s="55"/>
      <c r="AV749" s="55"/>
      <c r="AW749" s="55"/>
      <c r="AX749" s="55"/>
      <c r="AY749" s="55"/>
      <c r="AZ749" s="55"/>
    </row>
    <row r="750" spans="1:52" ht="12" customHeight="1">
      <c r="A750" s="55"/>
      <c r="B750" s="51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</row>
    <row r="751" spans="1:52" ht="12" customHeight="1">
      <c r="A751" s="55"/>
      <c r="B751" s="51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</row>
    <row r="752" spans="1:52" ht="12" customHeight="1">
      <c r="A752" s="55"/>
      <c r="B752" s="51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5"/>
      <c r="AO752" s="55"/>
      <c r="AP752" s="55"/>
      <c r="AQ752" s="55"/>
      <c r="AR752" s="55"/>
      <c r="AS752" s="55"/>
      <c r="AT752" s="55"/>
      <c r="AU752" s="55"/>
      <c r="AV752" s="55"/>
      <c r="AW752" s="55"/>
      <c r="AX752" s="55"/>
      <c r="AY752" s="55"/>
      <c r="AZ752" s="55"/>
    </row>
    <row r="753" spans="1:52" ht="12" customHeight="1">
      <c r="A753" s="55"/>
      <c r="B753" s="51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</row>
    <row r="754" spans="1:52" ht="12" customHeight="1">
      <c r="A754" s="55"/>
      <c r="B754" s="51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</row>
    <row r="755" spans="1:52" ht="12" customHeight="1">
      <c r="A755" s="55"/>
      <c r="B755" s="51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</row>
    <row r="756" spans="1:52" ht="12" customHeight="1">
      <c r="A756" s="55"/>
      <c r="B756" s="51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</row>
    <row r="757" spans="1:52" ht="12" customHeight="1">
      <c r="A757" s="55"/>
      <c r="B757" s="51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</row>
    <row r="758" spans="1:52" ht="12" customHeight="1">
      <c r="A758" s="55"/>
      <c r="B758" s="51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</row>
    <row r="759" spans="1:52" ht="12" customHeight="1">
      <c r="A759" s="55"/>
      <c r="B759" s="51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</row>
    <row r="760" spans="1:52" ht="12" customHeight="1">
      <c r="A760" s="55"/>
      <c r="B760" s="51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</row>
    <row r="761" spans="1:52" ht="12" customHeight="1">
      <c r="A761" s="55"/>
      <c r="B761" s="51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5"/>
      <c r="AO761" s="55"/>
      <c r="AP761" s="55"/>
      <c r="AQ761" s="55"/>
      <c r="AR761" s="55"/>
      <c r="AS761" s="55"/>
      <c r="AT761" s="55"/>
      <c r="AU761" s="55"/>
      <c r="AV761" s="55"/>
      <c r="AW761" s="55"/>
      <c r="AX761" s="55"/>
      <c r="AY761" s="55"/>
      <c r="AZ761" s="55"/>
    </row>
    <row r="762" spans="1:52" ht="12" customHeight="1">
      <c r="A762" s="55"/>
      <c r="B762" s="51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5"/>
      <c r="AO762" s="55"/>
      <c r="AP762" s="55"/>
      <c r="AQ762" s="55"/>
      <c r="AR762" s="55"/>
      <c r="AS762" s="55"/>
      <c r="AT762" s="55"/>
      <c r="AU762" s="55"/>
      <c r="AV762" s="55"/>
      <c r="AW762" s="55"/>
      <c r="AX762" s="55"/>
      <c r="AY762" s="55"/>
      <c r="AZ762" s="55"/>
    </row>
    <row r="763" spans="1:52" ht="12" customHeight="1">
      <c r="A763" s="55"/>
      <c r="B763" s="51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5"/>
      <c r="AO763" s="55"/>
      <c r="AP763" s="55"/>
      <c r="AQ763" s="55"/>
      <c r="AR763" s="55"/>
      <c r="AS763" s="55"/>
      <c r="AT763" s="55"/>
      <c r="AU763" s="55"/>
      <c r="AV763" s="55"/>
      <c r="AW763" s="55"/>
      <c r="AX763" s="55"/>
      <c r="AY763" s="55"/>
      <c r="AZ763" s="55"/>
    </row>
    <row r="764" spans="1:52" ht="12" customHeight="1">
      <c r="A764" s="55"/>
      <c r="B764" s="51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5"/>
      <c r="AO764" s="55"/>
      <c r="AP764" s="55"/>
      <c r="AQ764" s="55"/>
      <c r="AR764" s="55"/>
      <c r="AS764" s="55"/>
      <c r="AT764" s="55"/>
      <c r="AU764" s="55"/>
      <c r="AV764" s="55"/>
      <c r="AW764" s="55"/>
      <c r="AX764" s="55"/>
      <c r="AY764" s="55"/>
      <c r="AZ764" s="55"/>
    </row>
    <row r="765" spans="1:52" ht="12" customHeight="1">
      <c r="A765" s="55"/>
      <c r="B765" s="51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</row>
    <row r="766" spans="1:52" ht="12" customHeight="1">
      <c r="A766" s="55"/>
      <c r="B766" s="51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</row>
    <row r="767" spans="1:52" ht="12" customHeight="1">
      <c r="A767" s="55"/>
      <c r="B767" s="51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</row>
    <row r="768" spans="1:52" ht="12" customHeight="1">
      <c r="A768" s="55"/>
      <c r="B768" s="51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</row>
    <row r="769" spans="1:52" ht="12" customHeight="1">
      <c r="A769" s="55"/>
      <c r="B769" s="51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5"/>
      <c r="AO769" s="55"/>
      <c r="AP769" s="55"/>
      <c r="AQ769" s="55"/>
      <c r="AR769" s="55"/>
      <c r="AS769" s="55"/>
      <c r="AT769" s="55"/>
      <c r="AU769" s="55"/>
      <c r="AV769" s="55"/>
      <c r="AW769" s="55"/>
      <c r="AX769" s="55"/>
      <c r="AY769" s="55"/>
      <c r="AZ769" s="55"/>
    </row>
    <row r="770" spans="1:52" ht="12" customHeight="1">
      <c r="A770" s="55"/>
      <c r="B770" s="51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5"/>
      <c r="AO770" s="55"/>
      <c r="AP770" s="55"/>
      <c r="AQ770" s="55"/>
      <c r="AR770" s="55"/>
      <c r="AS770" s="55"/>
      <c r="AT770" s="55"/>
      <c r="AU770" s="55"/>
      <c r="AV770" s="55"/>
      <c r="AW770" s="55"/>
      <c r="AX770" s="55"/>
      <c r="AY770" s="55"/>
      <c r="AZ770" s="55"/>
    </row>
    <row r="771" spans="1:52" ht="12" customHeight="1">
      <c r="A771" s="55"/>
      <c r="B771" s="51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5"/>
      <c r="AO771" s="55"/>
      <c r="AP771" s="55"/>
      <c r="AQ771" s="55"/>
      <c r="AR771" s="55"/>
      <c r="AS771" s="55"/>
      <c r="AT771" s="55"/>
      <c r="AU771" s="55"/>
      <c r="AV771" s="55"/>
      <c r="AW771" s="55"/>
      <c r="AX771" s="55"/>
      <c r="AY771" s="55"/>
      <c r="AZ771" s="55"/>
    </row>
    <row r="772" spans="1:52" ht="12" customHeight="1">
      <c r="A772" s="55"/>
      <c r="B772" s="51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5"/>
      <c r="AO772" s="55"/>
      <c r="AP772" s="55"/>
      <c r="AQ772" s="55"/>
      <c r="AR772" s="55"/>
      <c r="AS772" s="55"/>
      <c r="AT772" s="55"/>
      <c r="AU772" s="55"/>
      <c r="AV772" s="55"/>
      <c r="AW772" s="55"/>
      <c r="AX772" s="55"/>
      <c r="AY772" s="55"/>
      <c r="AZ772" s="55"/>
    </row>
    <row r="773" spans="1:52" ht="12" customHeight="1">
      <c r="A773" s="55"/>
      <c r="B773" s="51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5"/>
      <c r="AO773" s="55"/>
      <c r="AP773" s="55"/>
      <c r="AQ773" s="55"/>
      <c r="AR773" s="55"/>
      <c r="AS773" s="55"/>
      <c r="AT773" s="55"/>
      <c r="AU773" s="55"/>
      <c r="AV773" s="55"/>
      <c r="AW773" s="55"/>
      <c r="AX773" s="55"/>
      <c r="AY773" s="55"/>
      <c r="AZ773" s="55"/>
    </row>
    <row r="774" spans="1:52" ht="12" customHeight="1">
      <c r="A774" s="55"/>
      <c r="B774" s="51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5"/>
      <c r="AO774" s="55"/>
      <c r="AP774" s="55"/>
      <c r="AQ774" s="55"/>
      <c r="AR774" s="55"/>
      <c r="AS774" s="55"/>
      <c r="AT774" s="55"/>
      <c r="AU774" s="55"/>
      <c r="AV774" s="55"/>
      <c r="AW774" s="55"/>
      <c r="AX774" s="55"/>
      <c r="AY774" s="55"/>
      <c r="AZ774" s="55"/>
    </row>
    <row r="775" spans="1:52" ht="12" customHeight="1">
      <c r="A775" s="55"/>
      <c r="B775" s="51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5"/>
      <c r="AO775" s="55"/>
      <c r="AP775" s="55"/>
      <c r="AQ775" s="55"/>
      <c r="AR775" s="55"/>
      <c r="AS775" s="55"/>
      <c r="AT775" s="55"/>
      <c r="AU775" s="55"/>
      <c r="AV775" s="55"/>
      <c r="AW775" s="55"/>
      <c r="AX775" s="55"/>
      <c r="AY775" s="55"/>
      <c r="AZ775" s="55"/>
    </row>
    <row r="776" spans="1:52" ht="12" customHeight="1">
      <c r="A776" s="55"/>
      <c r="B776" s="51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5"/>
      <c r="AO776" s="55"/>
      <c r="AP776" s="55"/>
      <c r="AQ776" s="55"/>
      <c r="AR776" s="55"/>
      <c r="AS776" s="55"/>
      <c r="AT776" s="55"/>
      <c r="AU776" s="55"/>
      <c r="AV776" s="55"/>
      <c r="AW776" s="55"/>
      <c r="AX776" s="55"/>
      <c r="AY776" s="55"/>
      <c r="AZ776" s="55"/>
    </row>
    <row r="777" spans="1:52" ht="12" customHeight="1">
      <c r="A777" s="55"/>
      <c r="B777" s="51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</row>
    <row r="778" spans="1:52" ht="12" customHeight="1">
      <c r="A778" s="55"/>
      <c r="B778" s="51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5"/>
      <c r="AO778" s="55"/>
      <c r="AP778" s="55"/>
      <c r="AQ778" s="55"/>
      <c r="AR778" s="55"/>
      <c r="AS778" s="55"/>
      <c r="AT778" s="55"/>
      <c r="AU778" s="55"/>
      <c r="AV778" s="55"/>
      <c r="AW778" s="55"/>
      <c r="AX778" s="55"/>
      <c r="AY778" s="55"/>
      <c r="AZ778" s="55"/>
    </row>
    <row r="779" spans="1:52" ht="12" customHeight="1">
      <c r="A779" s="55"/>
      <c r="B779" s="51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5"/>
      <c r="AO779" s="55"/>
      <c r="AP779" s="55"/>
      <c r="AQ779" s="55"/>
      <c r="AR779" s="55"/>
      <c r="AS779" s="55"/>
      <c r="AT779" s="55"/>
      <c r="AU779" s="55"/>
      <c r="AV779" s="55"/>
      <c r="AW779" s="55"/>
      <c r="AX779" s="55"/>
      <c r="AY779" s="55"/>
      <c r="AZ779" s="55"/>
    </row>
    <row r="780" spans="1:52" ht="12" customHeight="1">
      <c r="A780" s="55"/>
      <c r="B780" s="51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5"/>
      <c r="AO780" s="55"/>
      <c r="AP780" s="55"/>
      <c r="AQ780" s="55"/>
      <c r="AR780" s="55"/>
      <c r="AS780" s="55"/>
      <c r="AT780" s="55"/>
      <c r="AU780" s="55"/>
      <c r="AV780" s="55"/>
      <c r="AW780" s="55"/>
      <c r="AX780" s="55"/>
      <c r="AY780" s="55"/>
      <c r="AZ780" s="55"/>
    </row>
    <row r="781" spans="1:52" ht="12" customHeight="1">
      <c r="A781" s="55"/>
      <c r="B781" s="51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5"/>
      <c r="AO781" s="55"/>
      <c r="AP781" s="55"/>
      <c r="AQ781" s="55"/>
      <c r="AR781" s="55"/>
      <c r="AS781" s="55"/>
      <c r="AT781" s="55"/>
      <c r="AU781" s="55"/>
      <c r="AV781" s="55"/>
      <c r="AW781" s="55"/>
      <c r="AX781" s="55"/>
      <c r="AY781" s="55"/>
      <c r="AZ781" s="55"/>
    </row>
    <row r="782" spans="1:52" ht="12" customHeight="1">
      <c r="A782" s="55"/>
      <c r="B782" s="51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5"/>
      <c r="AO782" s="55"/>
      <c r="AP782" s="55"/>
      <c r="AQ782" s="55"/>
      <c r="AR782" s="55"/>
      <c r="AS782" s="55"/>
      <c r="AT782" s="55"/>
      <c r="AU782" s="55"/>
      <c r="AV782" s="55"/>
      <c r="AW782" s="55"/>
      <c r="AX782" s="55"/>
      <c r="AY782" s="55"/>
      <c r="AZ782" s="55"/>
    </row>
    <row r="783" spans="1:52" ht="12" customHeight="1">
      <c r="A783" s="55"/>
      <c r="B783" s="51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5"/>
      <c r="AO783" s="55"/>
      <c r="AP783" s="55"/>
      <c r="AQ783" s="55"/>
      <c r="AR783" s="55"/>
      <c r="AS783" s="55"/>
      <c r="AT783" s="55"/>
      <c r="AU783" s="55"/>
      <c r="AV783" s="55"/>
      <c r="AW783" s="55"/>
      <c r="AX783" s="55"/>
      <c r="AY783" s="55"/>
      <c r="AZ783" s="55"/>
    </row>
    <row r="784" spans="1:52" ht="12" customHeight="1">
      <c r="A784" s="55"/>
      <c r="B784" s="51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5"/>
      <c r="AO784" s="55"/>
      <c r="AP784" s="55"/>
      <c r="AQ784" s="55"/>
      <c r="AR784" s="55"/>
      <c r="AS784" s="55"/>
      <c r="AT784" s="55"/>
      <c r="AU784" s="55"/>
      <c r="AV784" s="55"/>
      <c r="AW784" s="55"/>
      <c r="AX784" s="55"/>
      <c r="AY784" s="55"/>
      <c r="AZ784" s="55"/>
    </row>
    <row r="785" spans="1:52" ht="12" customHeight="1">
      <c r="A785" s="55"/>
      <c r="B785" s="51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5"/>
      <c r="AO785" s="55"/>
      <c r="AP785" s="55"/>
      <c r="AQ785" s="55"/>
      <c r="AR785" s="55"/>
      <c r="AS785" s="55"/>
      <c r="AT785" s="55"/>
      <c r="AU785" s="55"/>
      <c r="AV785" s="55"/>
      <c r="AW785" s="55"/>
      <c r="AX785" s="55"/>
      <c r="AY785" s="55"/>
      <c r="AZ785" s="55"/>
    </row>
    <row r="786" spans="1:52" ht="12" customHeight="1">
      <c r="A786" s="55"/>
      <c r="B786" s="51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</row>
    <row r="787" spans="1:52" ht="12" customHeight="1">
      <c r="A787" s="55"/>
      <c r="B787" s="51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5"/>
      <c r="AO787" s="55"/>
      <c r="AP787" s="55"/>
      <c r="AQ787" s="55"/>
      <c r="AR787" s="55"/>
      <c r="AS787" s="55"/>
      <c r="AT787" s="55"/>
      <c r="AU787" s="55"/>
      <c r="AV787" s="55"/>
      <c r="AW787" s="55"/>
      <c r="AX787" s="55"/>
      <c r="AY787" s="55"/>
      <c r="AZ787" s="55"/>
    </row>
    <row r="788" spans="1:52" ht="12" customHeight="1">
      <c r="A788" s="55"/>
      <c r="B788" s="51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5"/>
      <c r="AO788" s="55"/>
      <c r="AP788" s="55"/>
      <c r="AQ788" s="55"/>
      <c r="AR788" s="55"/>
      <c r="AS788" s="55"/>
      <c r="AT788" s="55"/>
      <c r="AU788" s="55"/>
      <c r="AV788" s="55"/>
      <c r="AW788" s="55"/>
      <c r="AX788" s="55"/>
      <c r="AY788" s="55"/>
      <c r="AZ788" s="55"/>
    </row>
    <row r="789" spans="1:52" ht="12" customHeight="1">
      <c r="A789" s="55"/>
      <c r="B789" s="51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</row>
    <row r="790" spans="1:52" ht="12" customHeight="1">
      <c r="A790" s="55"/>
      <c r="B790" s="51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5"/>
      <c r="AO790" s="55"/>
      <c r="AP790" s="55"/>
      <c r="AQ790" s="55"/>
      <c r="AR790" s="55"/>
      <c r="AS790" s="55"/>
      <c r="AT790" s="55"/>
      <c r="AU790" s="55"/>
      <c r="AV790" s="55"/>
      <c r="AW790" s="55"/>
      <c r="AX790" s="55"/>
      <c r="AY790" s="55"/>
      <c r="AZ790" s="55"/>
    </row>
    <row r="791" spans="1:52" ht="12" customHeight="1">
      <c r="A791" s="55"/>
      <c r="B791" s="51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</row>
    <row r="792" spans="1:52" ht="12" customHeight="1">
      <c r="A792" s="55"/>
      <c r="B792" s="51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</row>
    <row r="793" spans="1:52" ht="12" customHeight="1">
      <c r="A793" s="55"/>
      <c r="B793" s="51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</row>
    <row r="794" spans="1:52" ht="12" customHeight="1">
      <c r="A794" s="55"/>
      <c r="B794" s="51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</row>
    <row r="795" spans="1:52" ht="12" customHeight="1">
      <c r="A795" s="55"/>
      <c r="B795" s="51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  <c r="AZ795" s="55"/>
    </row>
    <row r="796" spans="1:52" ht="12" customHeight="1">
      <c r="A796" s="55"/>
      <c r="B796" s="51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5"/>
      <c r="AO796" s="55"/>
      <c r="AP796" s="55"/>
      <c r="AQ796" s="55"/>
      <c r="AR796" s="55"/>
      <c r="AS796" s="55"/>
      <c r="AT796" s="55"/>
      <c r="AU796" s="55"/>
      <c r="AV796" s="55"/>
      <c r="AW796" s="55"/>
      <c r="AX796" s="55"/>
      <c r="AY796" s="55"/>
      <c r="AZ796" s="55"/>
    </row>
    <row r="797" spans="1:52" ht="12" customHeight="1">
      <c r="A797" s="55"/>
      <c r="B797" s="51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5"/>
      <c r="AO797" s="55"/>
      <c r="AP797" s="55"/>
      <c r="AQ797" s="55"/>
      <c r="AR797" s="55"/>
      <c r="AS797" s="55"/>
      <c r="AT797" s="55"/>
      <c r="AU797" s="55"/>
      <c r="AV797" s="55"/>
      <c r="AW797" s="55"/>
      <c r="AX797" s="55"/>
      <c r="AY797" s="55"/>
      <c r="AZ797" s="55"/>
    </row>
    <row r="798" spans="1:52" ht="12" customHeight="1">
      <c r="A798" s="55"/>
      <c r="B798" s="51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5"/>
      <c r="AO798" s="55"/>
      <c r="AP798" s="55"/>
      <c r="AQ798" s="55"/>
      <c r="AR798" s="55"/>
      <c r="AS798" s="55"/>
      <c r="AT798" s="55"/>
      <c r="AU798" s="55"/>
      <c r="AV798" s="55"/>
      <c r="AW798" s="55"/>
      <c r="AX798" s="55"/>
      <c r="AY798" s="55"/>
      <c r="AZ798" s="55"/>
    </row>
    <row r="799" spans="1:52" ht="12" customHeight="1">
      <c r="A799" s="55"/>
      <c r="B799" s="51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</row>
    <row r="800" spans="1:52" ht="12" customHeight="1">
      <c r="A800" s="55"/>
      <c r="B800" s="51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</row>
    <row r="801" spans="1:52" ht="12" customHeight="1">
      <c r="A801" s="55"/>
      <c r="B801" s="51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</row>
    <row r="802" spans="1:52" ht="12" customHeight="1">
      <c r="A802" s="55"/>
      <c r="B802" s="51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</row>
    <row r="803" spans="1:52" ht="12" customHeight="1">
      <c r="A803" s="55"/>
      <c r="B803" s="51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</row>
    <row r="804" spans="1:52" ht="12" customHeight="1">
      <c r="A804" s="55"/>
      <c r="B804" s="51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5"/>
      <c r="AO804" s="55"/>
      <c r="AP804" s="55"/>
      <c r="AQ804" s="55"/>
      <c r="AR804" s="55"/>
      <c r="AS804" s="55"/>
      <c r="AT804" s="55"/>
      <c r="AU804" s="55"/>
      <c r="AV804" s="55"/>
      <c r="AW804" s="55"/>
      <c r="AX804" s="55"/>
      <c r="AY804" s="55"/>
      <c r="AZ804" s="55"/>
    </row>
    <row r="805" spans="1:52" ht="12" customHeight="1">
      <c r="A805" s="55"/>
      <c r="B805" s="51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</row>
    <row r="806" spans="1:52" ht="12" customHeight="1">
      <c r="A806" s="55"/>
      <c r="B806" s="51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5"/>
      <c r="AO806" s="55"/>
      <c r="AP806" s="55"/>
      <c r="AQ806" s="55"/>
      <c r="AR806" s="55"/>
      <c r="AS806" s="55"/>
      <c r="AT806" s="55"/>
      <c r="AU806" s="55"/>
      <c r="AV806" s="55"/>
      <c r="AW806" s="55"/>
      <c r="AX806" s="55"/>
      <c r="AY806" s="55"/>
      <c r="AZ806" s="55"/>
    </row>
    <row r="807" spans="1:52" ht="12" customHeight="1">
      <c r="A807" s="55"/>
      <c r="B807" s="51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</row>
    <row r="808" spans="1:52" ht="12" customHeight="1">
      <c r="A808" s="55"/>
      <c r="B808" s="51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</row>
    <row r="809" spans="1:52" ht="12" customHeight="1">
      <c r="A809" s="55"/>
      <c r="B809" s="51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</row>
    <row r="810" spans="1:52" ht="12" customHeight="1">
      <c r="A810" s="55"/>
      <c r="B810" s="51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</row>
    <row r="811" spans="1:52" ht="12" customHeight="1">
      <c r="A811" s="55"/>
      <c r="B811" s="51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</row>
    <row r="812" spans="1:52" ht="12" customHeight="1">
      <c r="A812" s="55"/>
      <c r="B812" s="51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5"/>
      <c r="AO812" s="55"/>
      <c r="AP812" s="55"/>
      <c r="AQ812" s="55"/>
      <c r="AR812" s="55"/>
      <c r="AS812" s="55"/>
      <c r="AT812" s="55"/>
      <c r="AU812" s="55"/>
      <c r="AV812" s="55"/>
      <c r="AW812" s="55"/>
      <c r="AX812" s="55"/>
      <c r="AY812" s="55"/>
      <c r="AZ812" s="55"/>
    </row>
    <row r="813" spans="1:52" ht="12" customHeight="1">
      <c r="A813" s="55"/>
      <c r="B813" s="51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5"/>
      <c r="AO813" s="55"/>
      <c r="AP813" s="55"/>
      <c r="AQ813" s="55"/>
      <c r="AR813" s="55"/>
      <c r="AS813" s="55"/>
      <c r="AT813" s="55"/>
      <c r="AU813" s="55"/>
      <c r="AV813" s="55"/>
      <c r="AW813" s="55"/>
      <c r="AX813" s="55"/>
      <c r="AY813" s="55"/>
      <c r="AZ813" s="55"/>
    </row>
    <row r="814" spans="1:52" ht="12" customHeight="1">
      <c r="A814" s="55"/>
      <c r="B814" s="51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  <c r="AZ814" s="55"/>
    </row>
    <row r="815" spans="1:52" ht="12" customHeight="1">
      <c r="A815" s="55"/>
      <c r="B815" s="51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  <c r="AZ815" s="55"/>
    </row>
    <row r="816" spans="1:52" ht="12" customHeight="1">
      <c r="A816" s="55"/>
      <c r="B816" s="51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</row>
    <row r="817" spans="1:52" ht="12" customHeight="1">
      <c r="A817" s="55"/>
      <c r="B817" s="51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</row>
    <row r="818" spans="1:52" ht="12" customHeight="1">
      <c r="A818" s="55"/>
      <c r="B818" s="51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5"/>
      <c r="AO818" s="55"/>
      <c r="AP818" s="55"/>
      <c r="AQ818" s="55"/>
      <c r="AR818" s="55"/>
      <c r="AS818" s="55"/>
      <c r="AT818" s="55"/>
      <c r="AU818" s="55"/>
      <c r="AV818" s="55"/>
      <c r="AW818" s="55"/>
      <c r="AX818" s="55"/>
      <c r="AY818" s="55"/>
      <c r="AZ818" s="55"/>
    </row>
    <row r="819" spans="1:52" ht="12" customHeight="1">
      <c r="A819" s="55"/>
      <c r="B819" s="51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</row>
    <row r="820" spans="1:52" ht="12" customHeight="1">
      <c r="A820" s="55"/>
      <c r="B820" s="51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  <c r="AX820" s="55"/>
      <c r="AY820" s="55"/>
      <c r="AZ820" s="55"/>
    </row>
    <row r="821" spans="1:52" ht="12" customHeight="1">
      <c r="A821" s="55"/>
      <c r="B821" s="51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  <c r="AX821" s="55"/>
      <c r="AY821" s="55"/>
      <c r="AZ821" s="55"/>
    </row>
    <row r="822" spans="1:52" ht="12" customHeight="1">
      <c r="A822" s="55"/>
      <c r="B822" s="51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  <c r="AX822" s="55"/>
      <c r="AY822" s="55"/>
      <c r="AZ822" s="55"/>
    </row>
    <row r="823" spans="1:52" ht="12" customHeight="1">
      <c r="A823" s="55"/>
      <c r="B823" s="51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5"/>
      <c r="AO823" s="55"/>
      <c r="AP823" s="55"/>
      <c r="AQ823" s="55"/>
      <c r="AR823" s="55"/>
      <c r="AS823" s="55"/>
      <c r="AT823" s="55"/>
      <c r="AU823" s="55"/>
      <c r="AV823" s="55"/>
      <c r="AW823" s="55"/>
      <c r="AX823" s="55"/>
      <c r="AY823" s="55"/>
      <c r="AZ823" s="55"/>
    </row>
    <row r="824" spans="1:52" ht="12" customHeight="1">
      <c r="A824" s="55"/>
      <c r="B824" s="51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5"/>
      <c r="AO824" s="55"/>
      <c r="AP824" s="55"/>
      <c r="AQ824" s="55"/>
      <c r="AR824" s="55"/>
      <c r="AS824" s="55"/>
      <c r="AT824" s="55"/>
      <c r="AU824" s="55"/>
      <c r="AV824" s="55"/>
      <c r="AW824" s="55"/>
      <c r="AX824" s="55"/>
      <c r="AY824" s="55"/>
      <c r="AZ824" s="55"/>
    </row>
    <row r="825" spans="1:52" ht="12" customHeight="1">
      <c r="A825" s="55"/>
      <c r="B825" s="51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5"/>
      <c r="AO825" s="55"/>
      <c r="AP825" s="55"/>
      <c r="AQ825" s="55"/>
      <c r="AR825" s="55"/>
      <c r="AS825" s="55"/>
      <c r="AT825" s="55"/>
      <c r="AU825" s="55"/>
      <c r="AV825" s="55"/>
      <c r="AW825" s="55"/>
      <c r="AX825" s="55"/>
      <c r="AY825" s="55"/>
      <c r="AZ825" s="55"/>
    </row>
    <row r="826" spans="1:52" ht="12" customHeight="1">
      <c r="A826" s="55"/>
      <c r="B826" s="51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5"/>
      <c r="AO826" s="55"/>
      <c r="AP826" s="55"/>
      <c r="AQ826" s="55"/>
      <c r="AR826" s="55"/>
      <c r="AS826" s="55"/>
      <c r="AT826" s="55"/>
      <c r="AU826" s="55"/>
      <c r="AV826" s="55"/>
      <c r="AW826" s="55"/>
      <c r="AX826" s="55"/>
      <c r="AY826" s="55"/>
      <c r="AZ826" s="55"/>
    </row>
    <row r="827" spans="1:52" ht="12" customHeight="1">
      <c r="A827" s="55"/>
      <c r="B827" s="51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5"/>
      <c r="AO827" s="55"/>
      <c r="AP827" s="55"/>
      <c r="AQ827" s="55"/>
      <c r="AR827" s="55"/>
      <c r="AS827" s="55"/>
      <c r="AT827" s="55"/>
      <c r="AU827" s="55"/>
      <c r="AV827" s="55"/>
      <c r="AW827" s="55"/>
      <c r="AX827" s="55"/>
      <c r="AY827" s="55"/>
      <c r="AZ827" s="55"/>
    </row>
    <row r="828" spans="1:52" ht="12" customHeight="1">
      <c r="A828" s="55"/>
      <c r="B828" s="51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5"/>
      <c r="AO828" s="55"/>
      <c r="AP828" s="55"/>
      <c r="AQ828" s="55"/>
      <c r="AR828" s="55"/>
      <c r="AS828" s="55"/>
      <c r="AT828" s="55"/>
      <c r="AU828" s="55"/>
      <c r="AV828" s="55"/>
      <c r="AW828" s="55"/>
      <c r="AX828" s="55"/>
      <c r="AY828" s="55"/>
      <c r="AZ828" s="55"/>
    </row>
    <row r="829" spans="1:52" ht="12" customHeight="1">
      <c r="A829" s="55"/>
      <c r="B829" s="51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5"/>
      <c r="AO829" s="55"/>
      <c r="AP829" s="55"/>
      <c r="AQ829" s="55"/>
      <c r="AR829" s="55"/>
      <c r="AS829" s="55"/>
      <c r="AT829" s="55"/>
      <c r="AU829" s="55"/>
      <c r="AV829" s="55"/>
      <c r="AW829" s="55"/>
      <c r="AX829" s="55"/>
      <c r="AY829" s="55"/>
      <c r="AZ829" s="55"/>
    </row>
    <row r="830" spans="1:52" ht="12" customHeight="1">
      <c r="A830" s="55"/>
      <c r="B830" s="51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5"/>
      <c r="AO830" s="55"/>
      <c r="AP830" s="55"/>
      <c r="AQ830" s="55"/>
      <c r="AR830" s="55"/>
      <c r="AS830" s="55"/>
      <c r="AT830" s="55"/>
      <c r="AU830" s="55"/>
      <c r="AV830" s="55"/>
      <c r="AW830" s="55"/>
      <c r="AX830" s="55"/>
      <c r="AY830" s="55"/>
      <c r="AZ830" s="55"/>
    </row>
    <row r="831" spans="1:52" ht="12" customHeight="1">
      <c r="A831" s="55"/>
      <c r="B831" s="51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5"/>
      <c r="AO831" s="55"/>
      <c r="AP831" s="55"/>
      <c r="AQ831" s="55"/>
      <c r="AR831" s="55"/>
      <c r="AS831" s="55"/>
      <c r="AT831" s="55"/>
      <c r="AU831" s="55"/>
      <c r="AV831" s="55"/>
      <c r="AW831" s="55"/>
      <c r="AX831" s="55"/>
      <c r="AY831" s="55"/>
      <c r="AZ831" s="55"/>
    </row>
    <row r="832" spans="1:52" ht="12" customHeight="1">
      <c r="A832" s="55"/>
      <c r="B832" s="51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5"/>
      <c r="AO832" s="55"/>
      <c r="AP832" s="55"/>
      <c r="AQ832" s="55"/>
      <c r="AR832" s="55"/>
      <c r="AS832" s="55"/>
      <c r="AT832" s="55"/>
      <c r="AU832" s="55"/>
      <c r="AV832" s="55"/>
      <c r="AW832" s="55"/>
      <c r="AX832" s="55"/>
      <c r="AY832" s="55"/>
      <c r="AZ832" s="55"/>
    </row>
    <row r="833" spans="1:52" ht="12" customHeight="1">
      <c r="A833" s="55"/>
      <c r="B833" s="51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5"/>
      <c r="AO833" s="55"/>
      <c r="AP833" s="55"/>
      <c r="AQ833" s="55"/>
      <c r="AR833" s="55"/>
      <c r="AS833" s="55"/>
      <c r="AT833" s="55"/>
      <c r="AU833" s="55"/>
      <c r="AV833" s="55"/>
      <c r="AW833" s="55"/>
      <c r="AX833" s="55"/>
      <c r="AY833" s="55"/>
      <c r="AZ833" s="55"/>
    </row>
    <row r="834" spans="1:52" ht="12" customHeight="1">
      <c r="A834" s="55"/>
      <c r="B834" s="51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5"/>
      <c r="AO834" s="55"/>
      <c r="AP834" s="55"/>
      <c r="AQ834" s="55"/>
      <c r="AR834" s="55"/>
      <c r="AS834" s="55"/>
      <c r="AT834" s="55"/>
      <c r="AU834" s="55"/>
      <c r="AV834" s="55"/>
      <c r="AW834" s="55"/>
      <c r="AX834" s="55"/>
      <c r="AY834" s="55"/>
      <c r="AZ834" s="55"/>
    </row>
    <row r="835" spans="1:52" ht="12" customHeight="1">
      <c r="A835" s="55"/>
      <c r="B835" s="51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5"/>
      <c r="AO835" s="55"/>
      <c r="AP835" s="55"/>
      <c r="AQ835" s="55"/>
      <c r="AR835" s="55"/>
      <c r="AS835" s="55"/>
      <c r="AT835" s="55"/>
      <c r="AU835" s="55"/>
      <c r="AV835" s="55"/>
      <c r="AW835" s="55"/>
      <c r="AX835" s="55"/>
      <c r="AY835" s="55"/>
      <c r="AZ835" s="55"/>
    </row>
    <row r="836" spans="1:52" ht="12" customHeight="1">
      <c r="A836" s="55"/>
      <c r="B836" s="51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5"/>
      <c r="AO836" s="55"/>
      <c r="AP836" s="55"/>
      <c r="AQ836" s="55"/>
      <c r="AR836" s="55"/>
      <c r="AS836" s="55"/>
      <c r="AT836" s="55"/>
      <c r="AU836" s="55"/>
      <c r="AV836" s="55"/>
      <c r="AW836" s="55"/>
      <c r="AX836" s="55"/>
      <c r="AY836" s="55"/>
      <c r="AZ836" s="55"/>
    </row>
    <row r="837" spans="1:52" ht="12" customHeight="1">
      <c r="A837" s="55"/>
      <c r="B837" s="51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5"/>
      <c r="AO837" s="55"/>
      <c r="AP837" s="55"/>
      <c r="AQ837" s="55"/>
      <c r="AR837" s="55"/>
      <c r="AS837" s="55"/>
      <c r="AT837" s="55"/>
      <c r="AU837" s="55"/>
      <c r="AV837" s="55"/>
      <c r="AW837" s="55"/>
      <c r="AX837" s="55"/>
      <c r="AY837" s="55"/>
      <c r="AZ837" s="55"/>
    </row>
    <row r="838" spans="1:52" ht="12" customHeight="1">
      <c r="A838" s="55"/>
      <c r="B838" s="51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5"/>
      <c r="AO838" s="55"/>
      <c r="AP838" s="55"/>
      <c r="AQ838" s="55"/>
      <c r="AR838" s="55"/>
      <c r="AS838" s="55"/>
      <c r="AT838" s="55"/>
      <c r="AU838" s="55"/>
      <c r="AV838" s="55"/>
      <c r="AW838" s="55"/>
      <c r="AX838" s="55"/>
      <c r="AY838" s="55"/>
      <c r="AZ838" s="55"/>
    </row>
    <row r="839" spans="1:52" ht="12" customHeight="1">
      <c r="A839" s="55"/>
      <c r="B839" s="51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5"/>
      <c r="AO839" s="55"/>
      <c r="AP839" s="55"/>
      <c r="AQ839" s="55"/>
      <c r="AR839" s="55"/>
      <c r="AS839" s="55"/>
      <c r="AT839" s="55"/>
      <c r="AU839" s="55"/>
      <c r="AV839" s="55"/>
      <c r="AW839" s="55"/>
      <c r="AX839" s="55"/>
      <c r="AY839" s="55"/>
      <c r="AZ839" s="55"/>
    </row>
    <row r="840" spans="1:52" ht="12" customHeight="1">
      <c r="A840" s="55"/>
      <c r="B840" s="51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  <c r="AX840" s="55"/>
      <c r="AY840" s="55"/>
      <c r="AZ840" s="55"/>
    </row>
    <row r="841" spans="1:52" ht="12" customHeight="1">
      <c r="A841" s="55"/>
      <c r="B841" s="51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  <c r="AX841" s="55"/>
      <c r="AY841" s="55"/>
      <c r="AZ841" s="55"/>
    </row>
    <row r="842" spans="1:52" ht="12" customHeight="1">
      <c r="A842" s="55"/>
      <c r="B842" s="51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  <c r="AX842" s="55"/>
      <c r="AY842" s="55"/>
      <c r="AZ842" s="55"/>
    </row>
    <row r="843" spans="1:52" ht="12" customHeight="1">
      <c r="A843" s="55"/>
      <c r="B843" s="51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  <c r="AX843" s="55"/>
      <c r="AY843" s="55"/>
      <c r="AZ843" s="55"/>
    </row>
    <row r="844" spans="1:52" ht="12" customHeight="1">
      <c r="A844" s="55"/>
      <c r="B844" s="51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</row>
    <row r="845" spans="1:52" ht="12" customHeight="1">
      <c r="A845" s="55"/>
      <c r="B845" s="51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</row>
    <row r="846" spans="1:52" ht="12" customHeight="1">
      <c r="A846" s="55"/>
      <c r="B846" s="51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</row>
    <row r="847" spans="1:52" ht="12" customHeight="1">
      <c r="A847" s="55"/>
      <c r="B847" s="51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  <c r="AX847" s="55"/>
      <c r="AY847" s="55"/>
      <c r="AZ847" s="55"/>
    </row>
    <row r="848" spans="1:52" ht="12" customHeight="1">
      <c r="A848" s="55"/>
      <c r="B848" s="51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  <c r="AX848" s="55"/>
      <c r="AY848" s="55"/>
      <c r="AZ848" s="55"/>
    </row>
    <row r="849" spans="1:52" ht="12" customHeight="1">
      <c r="A849" s="55"/>
      <c r="B849" s="51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5"/>
      <c r="AO849" s="55"/>
      <c r="AP849" s="55"/>
      <c r="AQ849" s="55"/>
      <c r="AR849" s="55"/>
      <c r="AS849" s="55"/>
      <c r="AT849" s="55"/>
      <c r="AU849" s="55"/>
      <c r="AV849" s="55"/>
      <c r="AW849" s="55"/>
      <c r="AX849" s="55"/>
      <c r="AY849" s="55"/>
      <c r="AZ849" s="55"/>
    </row>
    <row r="850" spans="1:52" ht="12" customHeight="1">
      <c r="A850" s="55"/>
      <c r="B850" s="51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5"/>
      <c r="AO850" s="55"/>
      <c r="AP850" s="55"/>
      <c r="AQ850" s="55"/>
      <c r="AR850" s="55"/>
      <c r="AS850" s="55"/>
      <c r="AT850" s="55"/>
      <c r="AU850" s="55"/>
      <c r="AV850" s="55"/>
      <c r="AW850" s="55"/>
      <c r="AX850" s="55"/>
      <c r="AY850" s="55"/>
      <c r="AZ850" s="55"/>
    </row>
    <row r="851" spans="1:52" ht="12" customHeight="1">
      <c r="A851" s="55"/>
      <c r="B851" s="51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</row>
    <row r="852" spans="1:52" ht="12" customHeight="1">
      <c r="A852" s="55"/>
      <c r="B852" s="51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</row>
    <row r="853" spans="1:52" ht="12" customHeight="1">
      <c r="A853" s="55"/>
      <c r="B853" s="51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</row>
    <row r="854" spans="1:52" ht="12" customHeight="1">
      <c r="A854" s="55"/>
      <c r="B854" s="51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</row>
    <row r="855" spans="1:52" ht="12" customHeight="1">
      <c r="A855" s="55"/>
      <c r="B855" s="51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</row>
    <row r="856" spans="1:52" ht="12" customHeight="1">
      <c r="A856" s="55"/>
      <c r="B856" s="51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</row>
    <row r="857" spans="1:52" ht="12" customHeight="1">
      <c r="A857" s="55"/>
      <c r="B857" s="51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</row>
    <row r="858" spans="1:52" ht="12" customHeight="1">
      <c r="A858" s="55"/>
      <c r="B858" s="51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</row>
    <row r="859" spans="1:52" ht="12" customHeight="1">
      <c r="A859" s="55"/>
      <c r="B859" s="51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</row>
    <row r="860" spans="1:52" ht="12" customHeight="1">
      <c r="A860" s="55"/>
      <c r="B860" s="51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</row>
    <row r="861" spans="1:52" ht="12" customHeight="1">
      <c r="A861" s="55"/>
      <c r="B861" s="51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</row>
    <row r="862" spans="1:52" ht="12" customHeight="1">
      <c r="A862" s="55"/>
      <c r="B862" s="51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</row>
    <row r="863" spans="1:52" ht="12" customHeight="1">
      <c r="A863" s="55"/>
      <c r="B863" s="51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</row>
    <row r="864" spans="1:52" ht="12" customHeight="1">
      <c r="A864" s="55"/>
      <c r="B864" s="51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5"/>
      <c r="AO864" s="55"/>
      <c r="AP864" s="55"/>
      <c r="AQ864" s="55"/>
      <c r="AR864" s="55"/>
      <c r="AS864" s="55"/>
      <c r="AT864" s="55"/>
      <c r="AU864" s="55"/>
      <c r="AV864" s="55"/>
      <c r="AW864" s="55"/>
      <c r="AX864" s="55"/>
      <c r="AY864" s="55"/>
      <c r="AZ864" s="55"/>
    </row>
    <row r="865" spans="1:52" ht="12" customHeight="1">
      <c r="A865" s="55"/>
      <c r="B865" s="51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</row>
    <row r="866" spans="1:52" ht="12" customHeight="1">
      <c r="A866" s="55"/>
      <c r="B866" s="51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</row>
    <row r="867" spans="1:52" ht="12" customHeight="1">
      <c r="A867" s="55"/>
      <c r="B867" s="51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</row>
    <row r="868" spans="1:52" ht="12" customHeight="1">
      <c r="A868" s="55"/>
      <c r="B868" s="51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</row>
    <row r="869" spans="1:52" ht="12" customHeight="1">
      <c r="A869" s="55"/>
      <c r="B869" s="51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</row>
    <row r="870" spans="1:52" ht="12" customHeight="1">
      <c r="A870" s="55"/>
      <c r="B870" s="51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</row>
    <row r="871" spans="1:52" ht="12" customHeight="1">
      <c r="A871" s="55"/>
      <c r="B871" s="51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</row>
    <row r="872" spans="1:52" ht="12" customHeight="1">
      <c r="A872" s="55"/>
      <c r="B872" s="51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</row>
    <row r="873" spans="1:52" ht="12" customHeight="1">
      <c r="A873" s="55"/>
      <c r="B873" s="51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</row>
    <row r="874" spans="1:52" ht="12" customHeight="1">
      <c r="A874" s="55"/>
      <c r="B874" s="51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</row>
    <row r="875" spans="1:52" ht="12" customHeight="1">
      <c r="A875" s="55"/>
      <c r="B875" s="51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</row>
    <row r="876" spans="1:52" ht="12" customHeight="1">
      <c r="A876" s="55"/>
      <c r="B876" s="51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  <c r="AX876" s="55"/>
      <c r="AY876" s="55"/>
      <c r="AZ876" s="55"/>
    </row>
    <row r="877" spans="1:52" ht="12" customHeight="1">
      <c r="A877" s="55"/>
      <c r="B877" s="51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  <c r="AX877" s="55"/>
      <c r="AY877" s="55"/>
      <c r="AZ877" s="55"/>
    </row>
    <row r="878" spans="1:52" ht="12" customHeight="1">
      <c r="A878" s="55"/>
      <c r="B878" s="51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  <c r="AX878" s="55"/>
      <c r="AY878" s="55"/>
      <c r="AZ878" s="55"/>
    </row>
    <row r="879" spans="1:52" ht="12" customHeight="1">
      <c r="A879" s="55"/>
      <c r="B879" s="51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  <c r="AX879" s="55"/>
      <c r="AY879" s="55"/>
      <c r="AZ879" s="55"/>
    </row>
    <row r="880" spans="1:52" ht="12" customHeight="1">
      <c r="A880" s="55"/>
      <c r="B880" s="51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5"/>
      <c r="AO880" s="55"/>
      <c r="AP880" s="55"/>
      <c r="AQ880" s="55"/>
      <c r="AR880" s="55"/>
      <c r="AS880" s="55"/>
      <c r="AT880" s="55"/>
      <c r="AU880" s="55"/>
      <c r="AV880" s="55"/>
      <c r="AW880" s="55"/>
      <c r="AX880" s="55"/>
      <c r="AY880" s="55"/>
      <c r="AZ880" s="55"/>
    </row>
    <row r="881" spans="1:52" ht="12" customHeight="1">
      <c r="A881" s="55"/>
      <c r="B881" s="51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5"/>
      <c r="AO881" s="55"/>
      <c r="AP881" s="55"/>
      <c r="AQ881" s="55"/>
      <c r="AR881" s="55"/>
      <c r="AS881" s="55"/>
      <c r="AT881" s="55"/>
      <c r="AU881" s="55"/>
      <c r="AV881" s="55"/>
      <c r="AW881" s="55"/>
      <c r="AX881" s="55"/>
      <c r="AY881" s="55"/>
      <c r="AZ881" s="55"/>
    </row>
    <row r="882" spans="1:52" ht="12" customHeight="1">
      <c r="A882" s="55"/>
      <c r="B882" s="51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5"/>
      <c r="AO882" s="55"/>
      <c r="AP882" s="55"/>
      <c r="AQ882" s="55"/>
      <c r="AR882" s="55"/>
      <c r="AS882" s="55"/>
      <c r="AT882" s="55"/>
      <c r="AU882" s="55"/>
      <c r="AV882" s="55"/>
      <c r="AW882" s="55"/>
      <c r="AX882" s="55"/>
      <c r="AY882" s="55"/>
      <c r="AZ882" s="55"/>
    </row>
    <row r="883" spans="1:52" ht="12" customHeight="1">
      <c r="A883" s="55"/>
      <c r="B883" s="51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5"/>
      <c r="AO883" s="55"/>
      <c r="AP883" s="55"/>
      <c r="AQ883" s="55"/>
      <c r="AR883" s="55"/>
      <c r="AS883" s="55"/>
      <c r="AT883" s="55"/>
      <c r="AU883" s="55"/>
      <c r="AV883" s="55"/>
      <c r="AW883" s="55"/>
      <c r="AX883" s="55"/>
      <c r="AY883" s="55"/>
      <c r="AZ883" s="55"/>
    </row>
    <row r="884" spans="1:52" ht="12" customHeight="1">
      <c r="A884" s="55"/>
      <c r="B884" s="51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</row>
    <row r="885" spans="1:52" ht="12" customHeight="1">
      <c r="A885" s="55"/>
      <c r="B885" s="51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</row>
    <row r="886" spans="1:52" ht="12" customHeight="1">
      <c r="A886" s="55"/>
      <c r="B886" s="51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5"/>
      <c r="AO886" s="55"/>
      <c r="AP886" s="55"/>
      <c r="AQ886" s="55"/>
      <c r="AR886" s="55"/>
      <c r="AS886" s="55"/>
      <c r="AT886" s="55"/>
      <c r="AU886" s="55"/>
      <c r="AV886" s="55"/>
      <c r="AW886" s="55"/>
      <c r="AX886" s="55"/>
      <c r="AY886" s="55"/>
      <c r="AZ886" s="55"/>
    </row>
    <row r="887" spans="1:52" ht="12" customHeight="1">
      <c r="A887" s="55"/>
      <c r="B887" s="51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</row>
    <row r="888" spans="1:52" ht="12" customHeight="1">
      <c r="A888" s="55"/>
      <c r="B888" s="51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5"/>
      <c r="AO888" s="55"/>
      <c r="AP888" s="55"/>
      <c r="AQ888" s="55"/>
      <c r="AR888" s="55"/>
      <c r="AS888" s="55"/>
      <c r="AT888" s="55"/>
      <c r="AU888" s="55"/>
      <c r="AV888" s="55"/>
      <c r="AW888" s="55"/>
      <c r="AX888" s="55"/>
      <c r="AY888" s="55"/>
      <c r="AZ888" s="55"/>
    </row>
    <row r="889" spans="1:52" ht="12" customHeight="1">
      <c r="A889" s="55"/>
      <c r="B889" s="51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5"/>
      <c r="AO889" s="55"/>
      <c r="AP889" s="55"/>
      <c r="AQ889" s="55"/>
      <c r="AR889" s="55"/>
      <c r="AS889" s="55"/>
      <c r="AT889" s="55"/>
      <c r="AU889" s="55"/>
      <c r="AV889" s="55"/>
      <c r="AW889" s="55"/>
      <c r="AX889" s="55"/>
      <c r="AY889" s="55"/>
      <c r="AZ889" s="55"/>
    </row>
    <row r="890" spans="1:52" ht="12" customHeight="1">
      <c r="A890" s="55"/>
      <c r="B890" s="51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5"/>
      <c r="AO890" s="55"/>
      <c r="AP890" s="55"/>
      <c r="AQ890" s="55"/>
      <c r="AR890" s="55"/>
      <c r="AS890" s="55"/>
      <c r="AT890" s="55"/>
      <c r="AU890" s="55"/>
      <c r="AV890" s="55"/>
      <c r="AW890" s="55"/>
      <c r="AX890" s="55"/>
      <c r="AY890" s="55"/>
      <c r="AZ890" s="55"/>
    </row>
    <row r="891" spans="1:52" ht="12" customHeight="1">
      <c r="A891" s="55"/>
      <c r="B891" s="51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5"/>
      <c r="AO891" s="55"/>
      <c r="AP891" s="55"/>
      <c r="AQ891" s="55"/>
      <c r="AR891" s="55"/>
      <c r="AS891" s="55"/>
      <c r="AT891" s="55"/>
      <c r="AU891" s="55"/>
      <c r="AV891" s="55"/>
      <c r="AW891" s="55"/>
      <c r="AX891" s="55"/>
      <c r="AY891" s="55"/>
      <c r="AZ891" s="55"/>
    </row>
    <row r="892" spans="1:52" ht="12" customHeight="1">
      <c r="A892" s="55"/>
      <c r="B892" s="51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5"/>
      <c r="AO892" s="55"/>
      <c r="AP892" s="55"/>
      <c r="AQ892" s="55"/>
      <c r="AR892" s="55"/>
      <c r="AS892" s="55"/>
      <c r="AT892" s="55"/>
      <c r="AU892" s="55"/>
      <c r="AV892" s="55"/>
      <c r="AW892" s="55"/>
      <c r="AX892" s="55"/>
      <c r="AY892" s="55"/>
      <c r="AZ892" s="55"/>
    </row>
    <row r="893" spans="1:52" ht="12" customHeight="1">
      <c r="A893" s="55"/>
      <c r="B893" s="51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5"/>
      <c r="AO893" s="55"/>
      <c r="AP893" s="55"/>
      <c r="AQ893" s="55"/>
      <c r="AR893" s="55"/>
      <c r="AS893" s="55"/>
      <c r="AT893" s="55"/>
      <c r="AU893" s="55"/>
      <c r="AV893" s="55"/>
      <c r="AW893" s="55"/>
      <c r="AX893" s="55"/>
      <c r="AY893" s="55"/>
      <c r="AZ893" s="55"/>
    </row>
    <row r="894" spans="1:52" ht="12" customHeight="1">
      <c r="A894" s="55"/>
      <c r="B894" s="51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5"/>
      <c r="AO894" s="55"/>
      <c r="AP894" s="55"/>
      <c r="AQ894" s="55"/>
      <c r="AR894" s="55"/>
      <c r="AS894" s="55"/>
      <c r="AT894" s="55"/>
      <c r="AU894" s="55"/>
      <c r="AV894" s="55"/>
      <c r="AW894" s="55"/>
      <c r="AX894" s="55"/>
      <c r="AY894" s="55"/>
      <c r="AZ894" s="55"/>
    </row>
    <row r="895" spans="1:52" ht="12" customHeight="1">
      <c r="A895" s="55"/>
      <c r="B895" s="51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5"/>
      <c r="AO895" s="55"/>
      <c r="AP895" s="55"/>
      <c r="AQ895" s="55"/>
      <c r="AR895" s="55"/>
      <c r="AS895" s="55"/>
      <c r="AT895" s="55"/>
      <c r="AU895" s="55"/>
      <c r="AV895" s="55"/>
      <c r="AW895" s="55"/>
      <c r="AX895" s="55"/>
      <c r="AY895" s="55"/>
      <c r="AZ895" s="55"/>
    </row>
    <row r="896" spans="1:52" ht="12" customHeight="1">
      <c r="A896" s="55"/>
      <c r="B896" s="51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5"/>
      <c r="AO896" s="55"/>
      <c r="AP896" s="55"/>
      <c r="AQ896" s="55"/>
      <c r="AR896" s="55"/>
      <c r="AS896" s="55"/>
      <c r="AT896" s="55"/>
      <c r="AU896" s="55"/>
      <c r="AV896" s="55"/>
      <c r="AW896" s="55"/>
      <c r="AX896" s="55"/>
      <c r="AY896" s="55"/>
      <c r="AZ896" s="55"/>
    </row>
    <row r="897" spans="1:52" ht="12" customHeight="1">
      <c r="A897" s="55"/>
      <c r="B897" s="51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5"/>
      <c r="AO897" s="55"/>
      <c r="AP897" s="55"/>
      <c r="AQ897" s="55"/>
      <c r="AR897" s="55"/>
      <c r="AS897" s="55"/>
      <c r="AT897" s="55"/>
      <c r="AU897" s="55"/>
      <c r="AV897" s="55"/>
      <c r="AW897" s="55"/>
      <c r="AX897" s="55"/>
      <c r="AY897" s="55"/>
      <c r="AZ897" s="55"/>
    </row>
    <row r="898" spans="1:52" ht="12" customHeight="1">
      <c r="A898" s="55"/>
      <c r="B898" s="51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</row>
    <row r="899" spans="1:52" ht="12" customHeight="1">
      <c r="A899" s="55"/>
      <c r="B899" s="51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5"/>
      <c r="AO899" s="55"/>
      <c r="AP899" s="55"/>
      <c r="AQ899" s="55"/>
      <c r="AR899" s="55"/>
      <c r="AS899" s="55"/>
      <c r="AT899" s="55"/>
      <c r="AU899" s="55"/>
      <c r="AV899" s="55"/>
      <c r="AW899" s="55"/>
      <c r="AX899" s="55"/>
      <c r="AY899" s="55"/>
      <c r="AZ899" s="55"/>
    </row>
    <row r="900" spans="1:52" ht="12" customHeight="1">
      <c r="A900" s="55"/>
      <c r="B900" s="51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5"/>
      <c r="AO900" s="55"/>
      <c r="AP900" s="55"/>
      <c r="AQ900" s="55"/>
      <c r="AR900" s="55"/>
      <c r="AS900" s="55"/>
      <c r="AT900" s="55"/>
      <c r="AU900" s="55"/>
      <c r="AV900" s="55"/>
      <c r="AW900" s="55"/>
      <c r="AX900" s="55"/>
      <c r="AY900" s="55"/>
      <c r="AZ900" s="55"/>
    </row>
    <row r="901" spans="1:52" ht="12" customHeight="1">
      <c r="A901" s="55"/>
      <c r="B901" s="51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5"/>
      <c r="AO901" s="55"/>
      <c r="AP901" s="55"/>
      <c r="AQ901" s="55"/>
      <c r="AR901" s="55"/>
      <c r="AS901" s="55"/>
      <c r="AT901" s="55"/>
      <c r="AU901" s="55"/>
      <c r="AV901" s="55"/>
      <c r="AW901" s="55"/>
      <c r="AX901" s="55"/>
      <c r="AY901" s="55"/>
      <c r="AZ901" s="55"/>
    </row>
    <row r="902" spans="1:52" ht="12" customHeight="1">
      <c r="A902" s="55"/>
      <c r="B902" s="51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5"/>
      <c r="AO902" s="55"/>
      <c r="AP902" s="55"/>
      <c r="AQ902" s="55"/>
      <c r="AR902" s="55"/>
      <c r="AS902" s="55"/>
      <c r="AT902" s="55"/>
      <c r="AU902" s="55"/>
      <c r="AV902" s="55"/>
      <c r="AW902" s="55"/>
      <c r="AX902" s="55"/>
      <c r="AY902" s="55"/>
      <c r="AZ902" s="55"/>
    </row>
    <row r="903" spans="1:52" ht="12" customHeight="1">
      <c r="A903" s="55"/>
      <c r="B903" s="51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5"/>
      <c r="AO903" s="55"/>
      <c r="AP903" s="55"/>
      <c r="AQ903" s="55"/>
      <c r="AR903" s="55"/>
      <c r="AS903" s="55"/>
      <c r="AT903" s="55"/>
      <c r="AU903" s="55"/>
      <c r="AV903" s="55"/>
      <c r="AW903" s="55"/>
      <c r="AX903" s="55"/>
      <c r="AY903" s="55"/>
      <c r="AZ903" s="55"/>
    </row>
    <row r="904" spans="1:52" ht="12" customHeight="1">
      <c r="A904" s="55"/>
      <c r="B904" s="51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5"/>
      <c r="AO904" s="55"/>
      <c r="AP904" s="55"/>
      <c r="AQ904" s="55"/>
      <c r="AR904" s="55"/>
      <c r="AS904" s="55"/>
      <c r="AT904" s="55"/>
      <c r="AU904" s="55"/>
      <c r="AV904" s="55"/>
      <c r="AW904" s="55"/>
      <c r="AX904" s="55"/>
      <c r="AY904" s="55"/>
      <c r="AZ904" s="55"/>
    </row>
    <row r="905" spans="1:52" ht="12" customHeight="1">
      <c r="A905" s="55"/>
      <c r="B905" s="51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5"/>
      <c r="AO905" s="55"/>
      <c r="AP905" s="55"/>
      <c r="AQ905" s="55"/>
      <c r="AR905" s="55"/>
      <c r="AS905" s="55"/>
      <c r="AT905" s="55"/>
      <c r="AU905" s="55"/>
      <c r="AV905" s="55"/>
      <c r="AW905" s="55"/>
      <c r="AX905" s="55"/>
      <c r="AY905" s="55"/>
      <c r="AZ905" s="55"/>
    </row>
    <row r="906" spans="1:52" ht="12" customHeight="1">
      <c r="A906" s="55"/>
      <c r="B906" s="51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5"/>
      <c r="AO906" s="55"/>
      <c r="AP906" s="55"/>
      <c r="AQ906" s="55"/>
      <c r="AR906" s="55"/>
      <c r="AS906" s="55"/>
      <c r="AT906" s="55"/>
      <c r="AU906" s="55"/>
      <c r="AV906" s="55"/>
      <c r="AW906" s="55"/>
      <c r="AX906" s="55"/>
      <c r="AY906" s="55"/>
      <c r="AZ906" s="55"/>
    </row>
    <row r="907" spans="1:52" ht="12" customHeight="1">
      <c r="A907" s="55"/>
      <c r="B907" s="51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5"/>
      <c r="AO907" s="55"/>
      <c r="AP907" s="55"/>
      <c r="AQ907" s="55"/>
      <c r="AR907" s="55"/>
      <c r="AS907" s="55"/>
      <c r="AT907" s="55"/>
      <c r="AU907" s="55"/>
      <c r="AV907" s="55"/>
      <c r="AW907" s="55"/>
      <c r="AX907" s="55"/>
      <c r="AY907" s="55"/>
      <c r="AZ907" s="55"/>
    </row>
    <row r="908" spans="1:52" ht="12" customHeight="1">
      <c r="A908" s="55"/>
      <c r="B908" s="51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5"/>
      <c r="AO908" s="55"/>
      <c r="AP908" s="55"/>
      <c r="AQ908" s="55"/>
      <c r="AR908" s="55"/>
      <c r="AS908" s="55"/>
      <c r="AT908" s="55"/>
      <c r="AU908" s="55"/>
      <c r="AV908" s="55"/>
      <c r="AW908" s="55"/>
      <c r="AX908" s="55"/>
      <c r="AY908" s="55"/>
      <c r="AZ908" s="55"/>
    </row>
    <row r="909" spans="1:52" ht="12" customHeight="1">
      <c r="A909" s="55"/>
      <c r="B909" s="51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5"/>
      <c r="AO909" s="55"/>
      <c r="AP909" s="55"/>
      <c r="AQ909" s="55"/>
      <c r="AR909" s="55"/>
      <c r="AS909" s="55"/>
      <c r="AT909" s="55"/>
      <c r="AU909" s="55"/>
      <c r="AV909" s="55"/>
      <c r="AW909" s="55"/>
      <c r="AX909" s="55"/>
      <c r="AY909" s="55"/>
      <c r="AZ909" s="55"/>
    </row>
    <row r="910" spans="1:52" ht="12" customHeight="1">
      <c r="A910" s="55"/>
      <c r="B910" s="51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5"/>
      <c r="AO910" s="55"/>
      <c r="AP910" s="55"/>
      <c r="AQ910" s="55"/>
      <c r="AR910" s="55"/>
      <c r="AS910" s="55"/>
      <c r="AT910" s="55"/>
      <c r="AU910" s="55"/>
      <c r="AV910" s="55"/>
      <c r="AW910" s="55"/>
      <c r="AX910" s="55"/>
      <c r="AY910" s="55"/>
      <c r="AZ910" s="55"/>
    </row>
    <row r="911" spans="1:52" ht="12" customHeight="1">
      <c r="A911" s="55"/>
      <c r="B911" s="51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5"/>
      <c r="AO911" s="55"/>
      <c r="AP911" s="55"/>
      <c r="AQ911" s="55"/>
      <c r="AR911" s="55"/>
      <c r="AS911" s="55"/>
      <c r="AT911" s="55"/>
      <c r="AU911" s="55"/>
      <c r="AV911" s="55"/>
      <c r="AW911" s="55"/>
      <c r="AX911" s="55"/>
      <c r="AY911" s="55"/>
      <c r="AZ911" s="55"/>
    </row>
    <row r="912" spans="1:52" ht="12" customHeight="1">
      <c r="A912" s="55"/>
      <c r="B912" s="51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5"/>
      <c r="AO912" s="55"/>
      <c r="AP912" s="55"/>
      <c r="AQ912" s="55"/>
      <c r="AR912" s="55"/>
      <c r="AS912" s="55"/>
      <c r="AT912" s="55"/>
      <c r="AU912" s="55"/>
      <c r="AV912" s="55"/>
      <c r="AW912" s="55"/>
      <c r="AX912" s="55"/>
      <c r="AY912" s="55"/>
      <c r="AZ912" s="55"/>
    </row>
    <row r="913" spans="1:52" ht="12" customHeight="1">
      <c r="A913" s="55"/>
      <c r="B913" s="51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5"/>
      <c r="AO913" s="55"/>
      <c r="AP913" s="55"/>
      <c r="AQ913" s="55"/>
      <c r="AR913" s="55"/>
      <c r="AS913" s="55"/>
      <c r="AT913" s="55"/>
      <c r="AU913" s="55"/>
      <c r="AV913" s="55"/>
      <c r="AW913" s="55"/>
      <c r="AX913" s="55"/>
      <c r="AY913" s="55"/>
      <c r="AZ913" s="55"/>
    </row>
    <row r="914" spans="1:52" ht="12" customHeight="1">
      <c r="A914" s="55"/>
      <c r="B914" s="51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5"/>
      <c r="AO914" s="55"/>
      <c r="AP914" s="55"/>
      <c r="AQ914" s="55"/>
      <c r="AR914" s="55"/>
      <c r="AS914" s="55"/>
      <c r="AT914" s="55"/>
      <c r="AU914" s="55"/>
      <c r="AV914" s="55"/>
      <c r="AW914" s="55"/>
      <c r="AX914" s="55"/>
      <c r="AY914" s="55"/>
      <c r="AZ914" s="55"/>
    </row>
    <row r="915" spans="1:52" ht="12" customHeight="1">
      <c r="A915" s="55"/>
      <c r="B915" s="51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5"/>
      <c r="AO915" s="55"/>
      <c r="AP915" s="55"/>
      <c r="AQ915" s="55"/>
      <c r="AR915" s="55"/>
      <c r="AS915" s="55"/>
      <c r="AT915" s="55"/>
      <c r="AU915" s="55"/>
      <c r="AV915" s="55"/>
      <c r="AW915" s="55"/>
      <c r="AX915" s="55"/>
      <c r="AY915" s="55"/>
      <c r="AZ915" s="55"/>
    </row>
    <row r="916" spans="1:52" ht="12" customHeight="1">
      <c r="A916" s="55"/>
      <c r="B916" s="51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5"/>
      <c r="AO916" s="55"/>
      <c r="AP916" s="55"/>
      <c r="AQ916" s="55"/>
      <c r="AR916" s="55"/>
      <c r="AS916" s="55"/>
      <c r="AT916" s="55"/>
      <c r="AU916" s="55"/>
      <c r="AV916" s="55"/>
      <c r="AW916" s="55"/>
      <c r="AX916" s="55"/>
      <c r="AY916" s="55"/>
      <c r="AZ916" s="55"/>
    </row>
    <row r="917" spans="1:52" ht="12" customHeight="1">
      <c r="A917" s="55"/>
      <c r="B917" s="51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5"/>
      <c r="AO917" s="55"/>
      <c r="AP917" s="55"/>
      <c r="AQ917" s="55"/>
      <c r="AR917" s="55"/>
      <c r="AS917" s="55"/>
      <c r="AT917" s="55"/>
      <c r="AU917" s="55"/>
      <c r="AV917" s="55"/>
      <c r="AW917" s="55"/>
      <c r="AX917" s="55"/>
      <c r="AY917" s="55"/>
      <c r="AZ917" s="55"/>
    </row>
    <row r="918" spans="1:52" ht="12" customHeight="1">
      <c r="A918" s="55"/>
      <c r="B918" s="51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5"/>
      <c r="AO918" s="55"/>
      <c r="AP918" s="55"/>
      <c r="AQ918" s="55"/>
      <c r="AR918" s="55"/>
      <c r="AS918" s="55"/>
      <c r="AT918" s="55"/>
      <c r="AU918" s="55"/>
      <c r="AV918" s="55"/>
      <c r="AW918" s="55"/>
      <c r="AX918" s="55"/>
      <c r="AY918" s="55"/>
      <c r="AZ918" s="55"/>
    </row>
    <row r="919" spans="1:52" ht="12" customHeight="1">
      <c r="A919" s="55"/>
      <c r="B919" s="51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5"/>
      <c r="AO919" s="55"/>
      <c r="AP919" s="55"/>
      <c r="AQ919" s="55"/>
      <c r="AR919" s="55"/>
      <c r="AS919" s="55"/>
      <c r="AT919" s="55"/>
      <c r="AU919" s="55"/>
      <c r="AV919" s="55"/>
      <c r="AW919" s="55"/>
      <c r="AX919" s="55"/>
      <c r="AY919" s="55"/>
      <c r="AZ919" s="55"/>
    </row>
    <row r="920" spans="1:52" ht="12" customHeight="1">
      <c r="A920" s="55"/>
      <c r="B920" s="51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5"/>
      <c r="AO920" s="55"/>
      <c r="AP920" s="55"/>
      <c r="AQ920" s="55"/>
      <c r="AR920" s="55"/>
      <c r="AS920" s="55"/>
      <c r="AT920" s="55"/>
      <c r="AU920" s="55"/>
      <c r="AV920" s="55"/>
      <c r="AW920" s="55"/>
      <c r="AX920" s="55"/>
      <c r="AY920" s="55"/>
      <c r="AZ920" s="55"/>
    </row>
    <row r="921" spans="1:52" ht="12" customHeight="1">
      <c r="A921" s="55"/>
      <c r="B921" s="51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5"/>
      <c r="AO921" s="55"/>
      <c r="AP921" s="55"/>
      <c r="AQ921" s="55"/>
      <c r="AR921" s="55"/>
      <c r="AS921" s="55"/>
      <c r="AT921" s="55"/>
      <c r="AU921" s="55"/>
      <c r="AV921" s="55"/>
      <c r="AW921" s="55"/>
      <c r="AX921" s="55"/>
      <c r="AY921" s="55"/>
      <c r="AZ921" s="55"/>
    </row>
    <row r="922" spans="1:52" ht="12" customHeight="1">
      <c r="A922" s="55"/>
      <c r="B922" s="51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5"/>
      <c r="AO922" s="55"/>
      <c r="AP922" s="55"/>
      <c r="AQ922" s="55"/>
      <c r="AR922" s="55"/>
      <c r="AS922" s="55"/>
      <c r="AT922" s="55"/>
      <c r="AU922" s="55"/>
      <c r="AV922" s="55"/>
      <c r="AW922" s="55"/>
      <c r="AX922" s="55"/>
      <c r="AY922" s="55"/>
      <c r="AZ922" s="55"/>
    </row>
    <row r="923" spans="1:52" ht="12" customHeight="1">
      <c r="A923" s="55"/>
      <c r="B923" s="51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5"/>
      <c r="AO923" s="55"/>
      <c r="AP923" s="55"/>
      <c r="AQ923" s="55"/>
      <c r="AR923" s="55"/>
      <c r="AS923" s="55"/>
      <c r="AT923" s="55"/>
      <c r="AU923" s="55"/>
      <c r="AV923" s="55"/>
      <c r="AW923" s="55"/>
      <c r="AX923" s="55"/>
      <c r="AY923" s="55"/>
      <c r="AZ923" s="55"/>
    </row>
    <row r="924" spans="1:52" ht="12" customHeight="1">
      <c r="A924" s="55"/>
      <c r="B924" s="51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5"/>
      <c r="AO924" s="55"/>
      <c r="AP924" s="55"/>
      <c r="AQ924" s="55"/>
      <c r="AR924" s="55"/>
      <c r="AS924" s="55"/>
      <c r="AT924" s="55"/>
      <c r="AU924" s="55"/>
      <c r="AV924" s="55"/>
      <c r="AW924" s="55"/>
      <c r="AX924" s="55"/>
      <c r="AY924" s="55"/>
      <c r="AZ924" s="55"/>
    </row>
    <row r="925" spans="1:52" ht="12" customHeight="1">
      <c r="A925" s="55"/>
      <c r="B925" s="51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5"/>
      <c r="AO925" s="55"/>
      <c r="AP925" s="55"/>
      <c r="AQ925" s="55"/>
      <c r="AR925" s="55"/>
      <c r="AS925" s="55"/>
      <c r="AT925" s="55"/>
      <c r="AU925" s="55"/>
      <c r="AV925" s="55"/>
      <c r="AW925" s="55"/>
      <c r="AX925" s="55"/>
      <c r="AY925" s="55"/>
      <c r="AZ925" s="55"/>
    </row>
    <row r="926" spans="1:52" ht="12" customHeight="1">
      <c r="A926" s="55"/>
      <c r="B926" s="51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5"/>
      <c r="AO926" s="55"/>
      <c r="AP926" s="55"/>
      <c r="AQ926" s="55"/>
      <c r="AR926" s="55"/>
      <c r="AS926" s="55"/>
      <c r="AT926" s="55"/>
      <c r="AU926" s="55"/>
      <c r="AV926" s="55"/>
      <c r="AW926" s="55"/>
      <c r="AX926" s="55"/>
      <c r="AY926" s="55"/>
      <c r="AZ926" s="55"/>
    </row>
    <row r="927" spans="1:52" ht="12" customHeight="1">
      <c r="A927" s="55"/>
      <c r="B927" s="51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5"/>
      <c r="AO927" s="55"/>
      <c r="AP927" s="55"/>
      <c r="AQ927" s="55"/>
      <c r="AR927" s="55"/>
      <c r="AS927" s="55"/>
      <c r="AT927" s="55"/>
      <c r="AU927" s="55"/>
      <c r="AV927" s="55"/>
      <c r="AW927" s="55"/>
      <c r="AX927" s="55"/>
      <c r="AY927" s="55"/>
      <c r="AZ927" s="55"/>
    </row>
    <row r="928" spans="1:52" ht="12" customHeight="1">
      <c r="A928" s="55"/>
      <c r="B928" s="51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5"/>
      <c r="AO928" s="55"/>
      <c r="AP928" s="55"/>
      <c r="AQ928" s="55"/>
      <c r="AR928" s="55"/>
      <c r="AS928" s="55"/>
      <c r="AT928" s="55"/>
      <c r="AU928" s="55"/>
      <c r="AV928" s="55"/>
      <c r="AW928" s="55"/>
      <c r="AX928" s="55"/>
      <c r="AY928" s="55"/>
      <c r="AZ928" s="55"/>
    </row>
    <row r="929" spans="1:52" ht="12" customHeight="1">
      <c r="A929" s="55"/>
      <c r="B929" s="51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5"/>
      <c r="AO929" s="55"/>
      <c r="AP929" s="55"/>
      <c r="AQ929" s="55"/>
      <c r="AR929" s="55"/>
      <c r="AS929" s="55"/>
      <c r="AT929" s="55"/>
      <c r="AU929" s="55"/>
      <c r="AV929" s="55"/>
      <c r="AW929" s="55"/>
      <c r="AX929" s="55"/>
      <c r="AY929" s="55"/>
      <c r="AZ929" s="55"/>
    </row>
    <row r="930" spans="1:52" ht="12" customHeight="1">
      <c r="A930" s="55"/>
      <c r="B930" s="51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5"/>
      <c r="AO930" s="55"/>
      <c r="AP930" s="55"/>
      <c r="AQ930" s="55"/>
      <c r="AR930" s="55"/>
      <c r="AS930" s="55"/>
      <c r="AT930" s="55"/>
      <c r="AU930" s="55"/>
      <c r="AV930" s="55"/>
      <c r="AW930" s="55"/>
      <c r="AX930" s="55"/>
      <c r="AY930" s="55"/>
      <c r="AZ930" s="55"/>
    </row>
    <row r="931" spans="1:52" ht="12" customHeight="1">
      <c r="A931" s="55"/>
      <c r="B931" s="51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5"/>
      <c r="AO931" s="55"/>
      <c r="AP931" s="55"/>
      <c r="AQ931" s="55"/>
      <c r="AR931" s="55"/>
      <c r="AS931" s="55"/>
      <c r="AT931" s="55"/>
      <c r="AU931" s="55"/>
      <c r="AV931" s="55"/>
      <c r="AW931" s="55"/>
      <c r="AX931" s="55"/>
      <c r="AY931" s="55"/>
      <c r="AZ931" s="55"/>
    </row>
    <row r="932" spans="1:52" ht="12" customHeight="1">
      <c r="A932" s="55"/>
      <c r="B932" s="51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5"/>
      <c r="AO932" s="55"/>
      <c r="AP932" s="55"/>
      <c r="AQ932" s="55"/>
      <c r="AR932" s="55"/>
      <c r="AS932" s="55"/>
      <c r="AT932" s="55"/>
      <c r="AU932" s="55"/>
      <c r="AV932" s="55"/>
      <c r="AW932" s="55"/>
      <c r="AX932" s="55"/>
      <c r="AY932" s="55"/>
      <c r="AZ932" s="55"/>
    </row>
    <row r="933" spans="1:52" ht="12" customHeight="1">
      <c r="A933" s="55"/>
      <c r="B933" s="51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5"/>
      <c r="AO933" s="55"/>
      <c r="AP933" s="55"/>
      <c r="AQ933" s="55"/>
      <c r="AR933" s="55"/>
      <c r="AS933" s="55"/>
      <c r="AT933" s="55"/>
      <c r="AU933" s="55"/>
      <c r="AV933" s="55"/>
      <c r="AW933" s="55"/>
      <c r="AX933" s="55"/>
      <c r="AY933" s="55"/>
      <c r="AZ933" s="55"/>
    </row>
    <row r="934" spans="1:52" ht="12" customHeight="1">
      <c r="A934" s="55"/>
      <c r="B934" s="51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5"/>
      <c r="AO934" s="55"/>
      <c r="AP934" s="55"/>
      <c r="AQ934" s="55"/>
      <c r="AR934" s="55"/>
      <c r="AS934" s="55"/>
      <c r="AT934" s="55"/>
      <c r="AU934" s="55"/>
      <c r="AV934" s="55"/>
      <c r="AW934" s="55"/>
      <c r="AX934" s="55"/>
      <c r="AY934" s="55"/>
      <c r="AZ934" s="55"/>
    </row>
    <row r="935" spans="1:52" ht="12" customHeight="1">
      <c r="A935" s="55"/>
      <c r="B935" s="51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5"/>
      <c r="AO935" s="55"/>
      <c r="AP935" s="55"/>
      <c r="AQ935" s="55"/>
      <c r="AR935" s="55"/>
      <c r="AS935" s="55"/>
      <c r="AT935" s="55"/>
      <c r="AU935" s="55"/>
      <c r="AV935" s="55"/>
      <c r="AW935" s="55"/>
      <c r="AX935" s="55"/>
      <c r="AY935" s="55"/>
      <c r="AZ935" s="55"/>
    </row>
    <row r="936" spans="1:52" ht="12" customHeight="1">
      <c r="A936" s="55"/>
      <c r="B936" s="51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5"/>
      <c r="AO936" s="55"/>
      <c r="AP936" s="55"/>
      <c r="AQ936" s="55"/>
      <c r="AR936" s="55"/>
      <c r="AS936" s="55"/>
      <c r="AT936" s="55"/>
      <c r="AU936" s="55"/>
      <c r="AV936" s="55"/>
      <c r="AW936" s="55"/>
      <c r="AX936" s="55"/>
      <c r="AY936" s="55"/>
      <c r="AZ936" s="55"/>
    </row>
    <row r="937" spans="1:52" ht="12" customHeight="1">
      <c r="A937" s="55"/>
      <c r="B937" s="51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5"/>
      <c r="AO937" s="55"/>
      <c r="AP937" s="55"/>
      <c r="AQ937" s="55"/>
      <c r="AR937" s="55"/>
      <c r="AS937" s="55"/>
      <c r="AT937" s="55"/>
      <c r="AU937" s="55"/>
      <c r="AV937" s="55"/>
      <c r="AW937" s="55"/>
      <c r="AX937" s="55"/>
      <c r="AY937" s="55"/>
      <c r="AZ937" s="55"/>
    </row>
    <row r="938" spans="1:52" ht="12" customHeight="1">
      <c r="A938" s="55"/>
      <c r="B938" s="51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5"/>
      <c r="AO938" s="55"/>
      <c r="AP938" s="55"/>
      <c r="AQ938" s="55"/>
      <c r="AR938" s="55"/>
      <c r="AS938" s="55"/>
      <c r="AT938" s="55"/>
      <c r="AU938" s="55"/>
      <c r="AV938" s="55"/>
      <c r="AW938" s="55"/>
      <c r="AX938" s="55"/>
      <c r="AY938" s="55"/>
      <c r="AZ938" s="55"/>
    </row>
    <row r="939" spans="1:52" ht="12" customHeight="1">
      <c r="A939" s="55"/>
      <c r="B939" s="51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5"/>
      <c r="AO939" s="55"/>
      <c r="AP939" s="55"/>
      <c r="AQ939" s="55"/>
      <c r="AR939" s="55"/>
      <c r="AS939" s="55"/>
      <c r="AT939" s="55"/>
      <c r="AU939" s="55"/>
      <c r="AV939" s="55"/>
      <c r="AW939" s="55"/>
      <c r="AX939" s="55"/>
      <c r="AY939" s="55"/>
      <c r="AZ939" s="55"/>
    </row>
    <row r="940" spans="1:52" ht="12" customHeight="1">
      <c r="A940" s="55"/>
      <c r="B940" s="51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5"/>
      <c r="AO940" s="55"/>
      <c r="AP940" s="55"/>
      <c r="AQ940" s="55"/>
      <c r="AR940" s="55"/>
      <c r="AS940" s="55"/>
      <c r="AT940" s="55"/>
      <c r="AU940" s="55"/>
      <c r="AV940" s="55"/>
      <c r="AW940" s="55"/>
      <c r="AX940" s="55"/>
      <c r="AY940" s="55"/>
      <c r="AZ940" s="55"/>
    </row>
    <row r="941" spans="1:52" ht="12" customHeight="1">
      <c r="A941" s="55"/>
      <c r="B941" s="51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5"/>
      <c r="AO941" s="55"/>
      <c r="AP941" s="55"/>
      <c r="AQ941" s="55"/>
      <c r="AR941" s="55"/>
      <c r="AS941" s="55"/>
      <c r="AT941" s="55"/>
      <c r="AU941" s="55"/>
      <c r="AV941" s="55"/>
      <c r="AW941" s="55"/>
      <c r="AX941" s="55"/>
      <c r="AY941" s="55"/>
      <c r="AZ941" s="55"/>
    </row>
    <row r="942" spans="1:52" ht="12" customHeight="1">
      <c r="A942" s="55"/>
      <c r="B942" s="51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5"/>
      <c r="AO942" s="55"/>
      <c r="AP942" s="55"/>
      <c r="AQ942" s="55"/>
      <c r="AR942" s="55"/>
      <c r="AS942" s="55"/>
      <c r="AT942" s="55"/>
      <c r="AU942" s="55"/>
      <c r="AV942" s="55"/>
      <c r="AW942" s="55"/>
      <c r="AX942" s="55"/>
      <c r="AY942" s="55"/>
      <c r="AZ942" s="55"/>
    </row>
    <row r="943" spans="1:52" ht="12" customHeight="1">
      <c r="A943" s="55"/>
      <c r="B943" s="51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5"/>
      <c r="AO943" s="55"/>
      <c r="AP943" s="55"/>
      <c r="AQ943" s="55"/>
      <c r="AR943" s="55"/>
      <c r="AS943" s="55"/>
      <c r="AT943" s="55"/>
      <c r="AU943" s="55"/>
      <c r="AV943" s="55"/>
      <c r="AW943" s="55"/>
      <c r="AX943" s="55"/>
      <c r="AY943" s="55"/>
      <c r="AZ943" s="55"/>
    </row>
    <row r="944" spans="1:52" ht="12" customHeight="1">
      <c r="A944" s="55"/>
      <c r="B944" s="51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5"/>
      <c r="AO944" s="55"/>
      <c r="AP944" s="55"/>
      <c r="AQ944" s="55"/>
      <c r="AR944" s="55"/>
      <c r="AS944" s="55"/>
      <c r="AT944" s="55"/>
      <c r="AU944" s="55"/>
      <c r="AV944" s="55"/>
      <c r="AW944" s="55"/>
      <c r="AX944" s="55"/>
      <c r="AY944" s="55"/>
      <c r="AZ944" s="55"/>
    </row>
    <row r="945" spans="1:52" ht="12" customHeight="1">
      <c r="A945" s="55"/>
      <c r="B945" s="51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5"/>
      <c r="AO945" s="55"/>
      <c r="AP945" s="55"/>
      <c r="AQ945" s="55"/>
      <c r="AR945" s="55"/>
      <c r="AS945" s="55"/>
      <c r="AT945" s="55"/>
      <c r="AU945" s="55"/>
      <c r="AV945" s="55"/>
      <c r="AW945" s="55"/>
      <c r="AX945" s="55"/>
      <c r="AY945" s="55"/>
      <c r="AZ945" s="55"/>
    </row>
    <row r="946" spans="1:52" ht="12" customHeight="1">
      <c r="A946" s="55"/>
      <c r="B946" s="51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5"/>
      <c r="AO946" s="55"/>
      <c r="AP946" s="55"/>
      <c r="AQ946" s="55"/>
      <c r="AR946" s="55"/>
      <c r="AS946" s="55"/>
      <c r="AT946" s="55"/>
      <c r="AU946" s="55"/>
      <c r="AV946" s="55"/>
      <c r="AW946" s="55"/>
      <c r="AX946" s="55"/>
      <c r="AY946" s="55"/>
      <c r="AZ946" s="55"/>
    </row>
    <row r="947" spans="1:52" ht="12" customHeight="1">
      <c r="A947" s="55"/>
      <c r="B947" s="51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5"/>
      <c r="AO947" s="55"/>
      <c r="AP947" s="55"/>
      <c r="AQ947" s="55"/>
      <c r="AR947" s="55"/>
      <c r="AS947" s="55"/>
      <c r="AT947" s="55"/>
      <c r="AU947" s="55"/>
      <c r="AV947" s="55"/>
      <c r="AW947" s="55"/>
      <c r="AX947" s="55"/>
      <c r="AY947" s="55"/>
      <c r="AZ947" s="55"/>
    </row>
    <row r="948" spans="1:52" ht="12" customHeight="1">
      <c r="A948" s="55"/>
      <c r="B948" s="51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5"/>
      <c r="AO948" s="55"/>
      <c r="AP948" s="55"/>
      <c r="AQ948" s="55"/>
      <c r="AR948" s="55"/>
      <c r="AS948" s="55"/>
      <c r="AT948" s="55"/>
      <c r="AU948" s="55"/>
      <c r="AV948" s="55"/>
      <c r="AW948" s="55"/>
      <c r="AX948" s="55"/>
      <c r="AY948" s="55"/>
      <c r="AZ948" s="55"/>
    </row>
    <row r="949" spans="1:52" ht="12" customHeight="1">
      <c r="A949" s="55"/>
      <c r="B949" s="51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5"/>
      <c r="AO949" s="55"/>
      <c r="AP949" s="55"/>
      <c r="AQ949" s="55"/>
      <c r="AR949" s="55"/>
      <c r="AS949" s="55"/>
      <c r="AT949" s="55"/>
      <c r="AU949" s="55"/>
      <c r="AV949" s="55"/>
      <c r="AW949" s="55"/>
      <c r="AX949" s="55"/>
      <c r="AY949" s="55"/>
      <c r="AZ949" s="55"/>
    </row>
    <row r="950" spans="1:52" ht="12" customHeight="1">
      <c r="A950" s="55"/>
      <c r="B950" s="51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5"/>
      <c r="AO950" s="55"/>
      <c r="AP950" s="55"/>
      <c r="AQ950" s="55"/>
      <c r="AR950" s="55"/>
      <c r="AS950" s="55"/>
      <c r="AT950" s="55"/>
      <c r="AU950" s="55"/>
      <c r="AV950" s="55"/>
      <c r="AW950" s="55"/>
      <c r="AX950" s="55"/>
      <c r="AY950" s="55"/>
      <c r="AZ950" s="55"/>
    </row>
    <row r="951" spans="1:52" ht="12" customHeight="1">
      <c r="A951" s="55"/>
      <c r="B951" s="51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5"/>
      <c r="AO951" s="55"/>
      <c r="AP951" s="55"/>
      <c r="AQ951" s="55"/>
      <c r="AR951" s="55"/>
      <c r="AS951" s="55"/>
      <c r="AT951" s="55"/>
      <c r="AU951" s="55"/>
      <c r="AV951" s="55"/>
      <c r="AW951" s="55"/>
      <c r="AX951" s="55"/>
      <c r="AY951" s="55"/>
      <c r="AZ951" s="55"/>
    </row>
    <row r="952" spans="1:52" ht="12" customHeight="1">
      <c r="A952" s="55"/>
      <c r="B952" s="51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5"/>
      <c r="AO952" s="55"/>
      <c r="AP952" s="55"/>
      <c r="AQ952" s="55"/>
      <c r="AR952" s="55"/>
      <c r="AS952" s="55"/>
      <c r="AT952" s="55"/>
      <c r="AU952" s="55"/>
      <c r="AV952" s="55"/>
      <c r="AW952" s="55"/>
      <c r="AX952" s="55"/>
      <c r="AY952" s="55"/>
      <c r="AZ952" s="55"/>
    </row>
    <row r="953" spans="1:52" ht="12" customHeight="1">
      <c r="A953" s="55"/>
      <c r="B953" s="51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5"/>
      <c r="AO953" s="55"/>
      <c r="AP953" s="55"/>
      <c r="AQ953" s="55"/>
      <c r="AR953" s="55"/>
      <c r="AS953" s="55"/>
      <c r="AT953" s="55"/>
      <c r="AU953" s="55"/>
      <c r="AV953" s="55"/>
      <c r="AW953" s="55"/>
      <c r="AX953" s="55"/>
      <c r="AY953" s="55"/>
      <c r="AZ953" s="55"/>
    </row>
    <row r="954" spans="1:52" ht="12" customHeight="1">
      <c r="A954" s="55"/>
      <c r="B954" s="51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5"/>
      <c r="AO954" s="55"/>
      <c r="AP954" s="55"/>
      <c r="AQ954" s="55"/>
      <c r="AR954" s="55"/>
      <c r="AS954" s="55"/>
      <c r="AT954" s="55"/>
      <c r="AU954" s="55"/>
      <c r="AV954" s="55"/>
      <c r="AW954" s="55"/>
      <c r="AX954" s="55"/>
      <c r="AY954" s="55"/>
      <c r="AZ954" s="55"/>
    </row>
    <row r="955" spans="1:52" ht="12" customHeight="1">
      <c r="A955" s="55"/>
      <c r="B955" s="51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5"/>
      <c r="AO955" s="55"/>
      <c r="AP955" s="55"/>
      <c r="AQ955" s="55"/>
      <c r="AR955" s="55"/>
      <c r="AS955" s="55"/>
      <c r="AT955" s="55"/>
      <c r="AU955" s="55"/>
      <c r="AV955" s="55"/>
      <c r="AW955" s="55"/>
      <c r="AX955" s="55"/>
      <c r="AY955" s="55"/>
      <c r="AZ955" s="55"/>
    </row>
    <row r="956" spans="1:52" ht="12" customHeight="1">
      <c r="A956" s="55"/>
      <c r="B956" s="51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5"/>
      <c r="AO956" s="55"/>
      <c r="AP956" s="55"/>
      <c r="AQ956" s="55"/>
      <c r="AR956" s="55"/>
      <c r="AS956" s="55"/>
      <c r="AT956" s="55"/>
      <c r="AU956" s="55"/>
      <c r="AV956" s="55"/>
      <c r="AW956" s="55"/>
      <c r="AX956" s="55"/>
      <c r="AY956" s="55"/>
      <c r="AZ956" s="55"/>
    </row>
    <row r="957" spans="1:52" ht="12" customHeight="1">
      <c r="A957" s="55"/>
      <c r="B957" s="51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5"/>
      <c r="AO957" s="55"/>
      <c r="AP957" s="55"/>
      <c r="AQ957" s="55"/>
      <c r="AR957" s="55"/>
      <c r="AS957" s="55"/>
      <c r="AT957" s="55"/>
      <c r="AU957" s="55"/>
      <c r="AV957" s="55"/>
      <c r="AW957" s="55"/>
      <c r="AX957" s="55"/>
      <c r="AY957" s="55"/>
      <c r="AZ957" s="55"/>
    </row>
    <row r="958" spans="1:52" ht="12" customHeight="1">
      <c r="A958" s="55"/>
      <c r="B958" s="51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5"/>
      <c r="AO958" s="55"/>
      <c r="AP958" s="55"/>
      <c r="AQ958" s="55"/>
      <c r="AR958" s="55"/>
      <c r="AS958" s="55"/>
      <c r="AT958" s="55"/>
      <c r="AU958" s="55"/>
      <c r="AV958" s="55"/>
      <c r="AW958" s="55"/>
      <c r="AX958" s="55"/>
      <c r="AY958" s="55"/>
      <c r="AZ958" s="55"/>
    </row>
    <row r="959" spans="1:52" ht="12" customHeight="1">
      <c r="A959" s="55"/>
      <c r="B959" s="51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5"/>
      <c r="AO959" s="55"/>
      <c r="AP959" s="55"/>
      <c r="AQ959" s="55"/>
      <c r="AR959" s="55"/>
      <c r="AS959" s="55"/>
      <c r="AT959" s="55"/>
      <c r="AU959" s="55"/>
      <c r="AV959" s="55"/>
      <c r="AW959" s="55"/>
      <c r="AX959" s="55"/>
      <c r="AY959" s="55"/>
      <c r="AZ959" s="55"/>
    </row>
    <row r="960" spans="1:52" ht="12" customHeight="1">
      <c r="A960" s="55"/>
      <c r="B960" s="51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5"/>
      <c r="AO960" s="55"/>
      <c r="AP960" s="55"/>
      <c r="AQ960" s="55"/>
      <c r="AR960" s="55"/>
      <c r="AS960" s="55"/>
      <c r="AT960" s="55"/>
      <c r="AU960" s="55"/>
      <c r="AV960" s="55"/>
      <c r="AW960" s="55"/>
      <c r="AX960" s="55"/>
      <c r="AY960" s="55"/>
      <c r="AZ960" s="55"/>
    </row>
    <row r="961" spans="1:52" ht="12" customHeight="1">
      <c r="A961" s="55"/>
      <c r="B961" s="51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5"/>
      <c r="AO961" s="55"/>
      <c r="AP961" s="55"/>
      <c r="AQ961" s="55"/>
      <c r="AR961" s="55"/>
      <c r="AS961" s="55"/>
      <c r="AT961" s="55"/>
      <c r="AU961" s="55"/>
      <c r="AV961" s="55"/>
      <c r="AW961" s="55"/>
      <c r="AX961" s="55"/>
      <c r="AY961" s="55"/>
      <c r="AZ961" s="55"/>
    </row>
    <row r="962" spans="1:52" ht="12" customHeight="1">
      <c r="A962" s="55"/>
      <c r="B962" s="51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5"/>
      <c r="AO962" s="55"/>
      <c r="AP962" s="55"/>
      <c r="AQ962" s="55"/>
      <c r="AR962" s="55"/>
      <c r="AS962" s="55"/>
      <c r="AT962" s="55"/>
      <c r="AU962" s="55"/>
      <c r="AV962" s="55"/>
      <c r="AW962" s="55"/>
      <c r="AX962" s="55"/>
      <c r="AY962" s="55"/>
      <c r="AZ962" s="55"/>
    </row>
    <row r="963" spans="1:52" ht="12" customHeight="1">
      <c r="A963" s="55"/>
      <c r="B963" s="51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5"/>
      <c r="AO963" s="55"/>
      <c r="AP963" s="55"/>
      <c r="AQ963" s="55"/>
      <c r="AR963" s="55"/>
      <c r="AS963" s="55"/>
      <c r="AT963" s="55"/>
      <c r="AU963" s="55"/>
      <c r="AV963" s="55"/>
      <c r="AW963" s="55"/>
      <c r="AX963" s="55"/>
      <c r="AY963" s="55"/>
      <c r="AZ963" s="55"/>
    </row>
    <row r="964" spans="1:52" ht="12" customHeight="1">
      <c r="A964" s="55"/>
      <c r="B964" s="51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5"/>
      <c r="AO964" s="55"/>
      <c r="AP964" s="55"/>
      <c r="AQ964" s="55"/>
      <c r="AR964" s="55"/>
      <c r="AS964" s="55"/>
      <c r="AT964" s="55"/>
      <c r="AU964" s="55"/>
      <c r="AV964" s="55"/>
      <c r="AW964" s="55"/>
      <c r="AX964" s="55"/>
      <c r="AY964" s="55"/>
      <c r="AZ964" s="55"/>
    </row>
    <row r="965" spans="1:52" ht="12" customHeight="1">
      <c r="A965" s="55"/>
      <c r="B965" s="51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5"/>
      <c r="AO965" s="55"/>
      <c r="AP965" s="55"/>
      <c r="AQ965" s="55"/>
      <c r="AR965" s="55"/>
      <c r="AS965" s="55"/>
      <c r="AT965" s="55"/>
      <c r="AU965" s="55"/>
      <c r="AV965" s="55"/>
      <c r="AW965" s="55"/>
      <c r="AX965" s="55"/>
      <c r="AY965" s="55"/>
      <c r="AZ965" s="55"/>
    </row>
    <row r="966" spans="1:52" ht="12" customHeight="1">
      <c r="A966" s="55"/>
      <c r="B966" s="51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5"/>
      <c r="AO966" s="55"/>
      <c r="AP966" s="55"/>
      <c r="AQ966" s="55"/>
      <c r="AR966" s="55"/>
      <c r="AS966" s="55"/>
      <c r="AT966" s="55"/>
      <c r="AU966" s="55"/>
      <c r="AV966" s="55"/>
      <c r="AW966" s="55"/>
      <c r="AX966" s="55"/>
      <c r="AY966" s="55"/>
      <c r="AZ966" s="55"/>
    </row>
    <row r="967" spans="1:52" ht="12" customHeight="1">
      <c r="A967" s="55"/>
      <c r="B967" s="51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5"/>
      <c r="AO967" s="55"/>
      <c r="AP967" s="55"/>
      <c r="AQ967" s="55"/>
      <c r="AR967" s="55"/>
      <c r="AS967" s="55"/>
      <c r="AT967" s="55"/>
      <c r="AU967" s="55"/>
      <c r="AV967" s="55"/>
      <c r="AW967" s="55"/>
      <c r="AX967" s="55"/>
      <c r="AY967" s="55"/>
      <c r="AZ967" s="55"/>
    </row>
    <row r="968" spans="1:52" ht="12" customHeight="1">
      <c r="A968" s="55"/>
      <c r="B968" s="51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5"/>
      <c r="AO968" s="55"/>
      <c r="AP968" s="55"/>
      <c r="AQ968" s="55"/>
      <c r="AR968" s="55"/>
      <c r="AS968" s="55"/>
      <c r="AT968" s="55"/>
      <c r="AU968" s="55"/>
      <c r="AV968" s="55"/>
      <c r="AW968" s="55"/>
      <c r="AX968" s="55"/>
      <c r="AY968" s="55"/>
      <c r="AZ968" s="55"/>
    </row>
    <row r="969" spans="1:52" ht="12" customHeight="1">
      <c r="A969" s="55"/>
      <c r="B969" s="51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5"/>
      <c r="AO969" s="55"/>
      <c r="AP969" s="55"/>
      <c r="AQ969" s="55"/>
      <c r="AR969" s="55"/>
      <c r="AS969" s="55"/>
      <c r="AT969" s="55"/>
      <c r="AU969" s="55"/>
      <c r="AV969" s="55"/>
      <c r="AW969" s="55"/>
      <c r="AX969" s="55"/>
      <c r="AY969" s="55"/>
      <c r="AZ969" s="55"/>
    </row>
    <row r="970" spans="1:52" ht="12" customHeight="1">
      <c r="A970" s="55"/>
      <c r="B970" s="51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5"/>
      <c r="AO970" s="55"/>
      <c r="AP970" s="55"/>
      <c r="AQ970" s="55"/>
      <c r="AR970" s="55"/>
      <c r="AS970" s="55"/>
      <c r="AT970" s="55"/>
      <c r="AU970" s="55"/>
      <c r="AV970" s="55"/>
      <c r="AW970" s="55"/>
      <c r="AX970" s="55"/>
      <c r="AY970" s="55"/>
      <c r="AZ970" s="55"/>
    </row>
    <row r="971" spans="1:52" ht="12" customHeight="1">
      <c r="A971" s="55"/>
      <c r="B971" s="51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5"/>
      <c r="AO971" s="55"/>
      <c r="AP971" s="55"/>
      <c r="AQ971" s="55"/>
      <c r="AR971" s="55"/>
      <c r="AS971" s="55"/>
      <c r="AT971" s="55"/>
      <c r="AU971" s="55"/>
      <c r="AV971" s="55"/>
      <c r="AW971" s="55"/>
      <c r="AX971" s="55"/>
      <c r="AY971" s="55"/>
      <c r="AZ971" s="55"/>
    </row>
    <row r="972" spans="1:52" ht="12" customHeight="1">
      <c r="A972" s="55"/>
      <c r="B972" s="51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5"/>
      <c r="AO972" s="55"/>
      <c r="AP972" s="55"/>
      <c r="AQ972" s="55"/>
      <c r="AR972" s="55"/>
      <c r="AS972" s="55"/>
      <c r="AT972" s="55"/>
      <c r="AU972" s="55"/>
      <c r="AV972" s="55"/>
      <c r="AW972" s="55"/>
      <c r="AX972" s="55"/>
      <c r="AY972" s="55"/>
      <c r="AZ972" s="55"/>
    </row>
    <row r="973" spans="1:52" ht="12" customHeight="1">
      <c r="A973" s="55"/>
      <c r="B973" s="51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5"/>
      <c r="AO973" s="55"/>
      <c r="AP973" s="55"/>
      <c r="AQ973" s="55"/>
      <c r="AR973" s="55"/>
      <c r="AS973" s="55"/>
      <c r="AT973" s="55"/>
      <c r="AU973" s="55"/>
      <c r="AV973" s="55"/>
      <c r="AW973" s="55"/>
      <c r="AX973" s="55"/>
      <c r="AY973" s="55"/>
      <c r="AZ973" s="55"/>
    </row>
    <row r="974" spans="1:52" ht="12" customHeight="1">
      <c r="A974" s="55"/>
      <c r="B974" s="51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5"/>
      <c r="AO974" s="55"/>
      <c r="AP974" s="55"/>
      <c r="AQ974" s="55"/>
      <c r="AR974" s="55"/>
      <c r="AS974" s="55"/>
      <c r="AT974" s="55"/>
      <c r="AU974" s="55"/>
      <c r="AV974" s="55"/>
      <c r="AW974" s="55"/>
      <c r="AX974" s="55"/>
      <c r="AY974" s="55"/>
      <c r="AZ974" s="55"/>
    </row>
    <row r="975" spans="1:52" ht="12" customHeight="1">
      <c r="A975" s="55"/>
      <c r="B975" s="51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5"/>
      <c r="AO975" s="55"/>
      <c r="AP975" s="55"/>
      <c r="AQ975" s="55"/>
      <c r="AR975" s="55"/>
      <c r="AS975" s="55"/>
      <c r="AT975" s="55"/>
      <c r="AU975" s="55"/>
      <c r="AV975" s="55"/>
      <c r="AW975" s="55"/>
      <c r="AX975" s="55"/>
      <c r="AY975" s="55"/>
      <c r="AZ975" s="55"/>
    </row>
    <row r="976" spans="1:52" ht="12" customHeight="1">
      <c r="A976" s="55"/>
      <c r="B976" s="51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5"/>
      <c r="AO976" s="55"/>
      <c r="AP976" s="55"/>
      <c r="AQ976" s="55"/>
      <c r="AR976" s="55"/>
      <c r="AS976" s="55"/>
      <c r="AT976" s="55"/>
      <c r="AU976" s="55"/>
      <c r="AV976" s="55"/>
      <c r="AW976" s="55"/>
      <c r="AX976" s="55"/>
      <c r="AY976" s="55"/>
      <c r="AZ976" s="55"/>
    </row>
    <row r="977" spans="1:52" ht="12" customHeight="1">
      <c r="A977" s="55"/>
      <c r="B977" s="51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5"/>
      <c r="AO977" s="55"/>
      <c r="AP977" s="55"/>
      <c r="AQ977" s="55"/>
      <c r="AR977" s="55"/>
      <c r="AS977" s="55"/>
      <c r="AT977" s="55"/>
      <c r="AU977" s="55"/>
      <c r="AV977" s="55"/>
      <c r="AW977" s="55"/>
      <c r="AX977" s="55"/>
      <c r="AY977" s="55"/>
      <c r="AZ977" s="55"/>
    </row>
    <row r="978" spans="1:52" ht="12" customHeight="1">
      <c r="A978" s="55"/>
      <c r="B978" s="51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5"/>
      <c r="AO978" s="55"/>
      <c r="AP978" s="55"/>
      <c r="AQ978" s="55"/>
      <c r="AR978" s="55"/>
      <c r="AS978" s="55"/>
      <c r="AT978" s="55"/>
      <c r="AU978" s="55"/>
      <c r="AV978" s="55"/>
      <c r="AW978" s="55"/>
      <c r="AX978" s="55"/>
      <c r="AY978" s="55"/>
      <c r="AZ978" s="55"/>
    </row>
    <row r="979" spans="1:52" ht="12" customHeight="1">
      <c r="A979" s="55"/>
      <c r="B979" s="51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5"/>
      <c r="AO979" s="55"/>
      <c r="AP979" s="55"/>
      <c r="AQ979" s="55"/>
      <c r="AR979" s="55"/>
      <c r="AS979" s="55"/>
      <c r="AT979" s="55"/>
      <c r="AU979" s="55"/>
      <c r="AV979" s="55"/>
      <c r="AW979" s="55"/>
      <c r="AX979" s="55"/>
      <c r="AY979" s="55"/>
      <c r="AZ979" s="55"/>
    </row>
    <row r="980" spans="1:52" ht="12" customHeight="1">
      <c r="A980" s="55"/>
      <c r="B980" s="51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5"/>
      <c r="AO980" s="55"/>
      <c r="AP980" s="55"/>
      <c r="AQ980" s="55"/>
      <c r="AR980" s="55"/>
      <c r="AS980" s="55"/>
      <c r="AT980" s="55"/>
      <c r="AU980" s="55"/>
      <c r="AV980" s="55"/>
      <c r="AW980" s="55"/>
      <c r="AX980" s="55"/>
      <c r="AY980" s="55"/>
      <c r="AZ980" s="55"/>
    </row>
    <row r="981" spans="1:52" ht="12" customHeight="1">
      <c r="A981" s="55"/>
      <c r="B981" s="51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5"/>
      <c r="AO981" s="55"/>
      <c r="AP981" s="55"/>
      <c r="AQ981" s="55"/>
      <c r="AR981" s="55"/>
      <c r="AS981" s="55"/>
      <c r="AT981" s="55"/>
      <c r="AU981" s="55"/>
      <c r="AV981" s="55"/>
      <c r="AW981" s="55"/>
      <c r="AX981" s="55"/>
      <c r="AY981" s="55"/>
      <c r="AZ981" s="55"/>
    </row>
    <row r="982" spans="1:52" ht="12" customHeight="1">
      <c r="A982" s="55"/>
      <c r="B982" s="51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5"/>
      <c r="AO982" s="55"/>
      <c r="AP982" s="55"/>
      <c r="AQ982" s="55"/>
      <c r="AR982" s="55"/>
      <c r="AS982" s="55"/>
      <c r="AT982" s="55"/>
      <c r="AU982" s="55"/>
      <c r="AV982" s="55"/>
      <c r="AW982" s="55"/>
      <c r="AX982" s="55"/>
      <c r="AY982" s="55"/>
      <c r="AZ982" s="55"/>
    </row>
    <row r="983" spans="1:52" ht="12" customHeight="1">
      <c r="A983" s="55"/>
      <c r="B983" s="51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5"/>
      <c r="AO983" s="55"/>
      <c r="AP983" s="55"/>
      <c r="AQ983" s="55"/>
      <c r="AR983" s="55"/>
      <c r="AS983" s="55"/>
      <c r="AT983" s="55"/>
      <c r="AU983" s="55"/>
      <c r="AV983" s="55"/>
      <c r="AW983" s="55"/>
      <c r="AX983" s="55"/>
      <c r="AY983" s="55"/>
      <c r="AZ983" s="55"/>
    </row>
    <row r="984" spans="1:52" ht="12" customHeight="1">
      <c r="A984" s="55"/>
      <c r="B984" s="51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5"/>
      <c r="AO984" s="55"/>
      <c r="AP984" s="55"/>
      <c r="AQ984" s="55"/>
      <c r="AR984" s="55"/>
      <c r="AS984" s="55"/>
      <c r="AT984" s="55"/>
      <c r="AU984" s="55"/>
      <c r="AV984" s="55"/>
      <c r="AW984" s="55"/>
      <c r="AX984" s="55"/>
      <c r="AY984" s="55"/>
      <c r="AZ984" s="55"/>
    </row>
    <row r="985" spans="1:52" ht="12" customHeight="1">
      <c r="A985" s="55"/>
      <c r="B985" s="51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5"/>
      <c r="AO985" s="55"/>
      <c r="AP985" s="55"/>
      <c r="AQ985" s="55"/>
      <c r="AR985" s="55"/>
      <c r="AS985" s="55"/>
      <c r="AT985" s="55"/>
      <c r="AU985" s="55"/>
      <c r="AV985" s="55"/>
      <c r="AW985" s="55"/>
      <c r="AX985" s="55"/>
      <c r="AY985" s="55"/>
      <c r="AZ985" s="55"/>
    </row>
    <row r="986" spans="1:52" ht="12" customHeight="1">
      <c r="A986" s="55"/>
      <c r="B986" s="51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5"/>
      <c r="AO986" s="55"/>
      <c r="AP986" s="55"/>
      <c r="AQ986" s="55"/>
      <c r="AR986" s="55"/>
      <c r="AS986" s="55"/>
      <c r="AT986" s="55"/>
      <c r="AU986" s="55"/>
      <c r="AV986" s="55"/>
      <c r="AW986" s="55"/>
      <c r="AX986" s="55"/>
      <c r="AY986" s="55"/>
      <c r="AZ986" s="55"/>
    </row>
    <row r="987" spans="1:52" ht="12" customHeight="1">
      <c r="A987" s="55"/>
      <c r="B987" s="51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5"/>
      <c r="AO987" s="55"/>
      <c r="AP987" s="55"/>
      <c r="AQ987" s="55"/>
      <c r="AR987" s="55"/>
      <c r="AS987" s="55"/>
      <c r="AT987" s="55"/>
      <c r="AU987" s="55"/>
      <c r="AV987" s="55"/>
      <c r="AW987" s="55"/>
      <c r="AX987" s="55"/>
      <c r="AY987" s="55"/>
      <c r="AZ987" s="55"/>
    </row>
    <row r="988" spans="1:52" ht="12" customHeight="1">
      <c r="A988" s="55"/>
      <c r="B988" s="51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5"/>
      <c r="AO988" s="55"/>
      <c r="AP988" s="55"/>
      <c r="AQ988" s="55"/>
      <c r="AR988" s="55"/>
      <c r="AS988" s="55"/>
      <c r="AT988" s="55"/>
      <c r="AU988" s="55"/>
      <c r="AV988" s="55"/>
      <c r="AW988" s="55"/>
      <c r="AX988" s="55"/>
      <c r="AY988" s="55"/>
      <c r="AZ988" s="55"/>
    </row>
    <row r="989" spans="1:52" ht="12" customHeight="1">
      <c r="A989" s="55"/>
      <c r="B989" s="51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  <c r="AD989" s="52"/>
      <c r="AE989" s="52"/>
      <c r="AF989" s="52"/>
      <c r="AG989" s="52"/>
      <c r="AH989" s="52"/>
      <c r="AI989" s="52"/>
      <c r="AJ989" s="52"/>
      <c r="AK989" s="52"/>
      <c r="AL989" s="52"/>
      <c r="AM989" s="52"/>
      <c r="AN989" s="55"/>
      <c r="AO989" s="55"/>
      <c r="AP989" s="55"/>
      <c r="AQ989" s="55"/>
      <c r="AR989" s="55"/>
      <c r="AS989" s="55"/>
      <c r="AT989" s="55"/>
      <c r="AU989" s="55"/>
      <c r="AV989" s="55"/>
      <c r="AW989" s="55"/>
      <c r="AX989" s="55"/>
      <c r="AY989" s="55"/>
      <c r="AZ989" s="55"/>
    </row>
    <row r="990" spans="1:52" ht="12" customHeight="1">
      <c r="A990" s="55"/>
      <c r="B990" s="51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  <c r="AD990" s="52"/>
      <c r="AE990" s="52"/>
      <c r="AF990" s="52"/>
      <c r="AG990" s="52"/>
      <c r="AH990" s="52"/>
      <c r="AI990" s="52"/>
      <c r="AJ990" s="52"/>
      <c r="AK990" s="52"/>
      <c r="AL990" s="52"/>
      <c r="AM990" s="52"/>
      <c r="AN990" s="55"/>
      <c r="AO990" s="55"/>
      <c r="AP990" s="55"/>
      <c r="AQ990" s="55"/>
      <c r="AR990" s="55"/>
      <c r="AS990" s="55"/>
      <c r="AT990" s="55"/>
      <c r="AU990" s="55"/>
      <c r="AV990" s="55"/>
      <c r="AW990" s="55"/>
      <c r="AX990" s="55"/>
      <c r="AY990" s="55"/>
      <c r="AZ990" s="55"/>
    </row>
    <row r="991" spans="1:52" ht="12" customHeight="1">
      <c r="A991" s="55"/>
      <c r="B991" s="51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  <c r="AD991" s="52"/>
      <c r="AE991" s="52"/>
      <c r="AF991" s="52"/>
      <c r="AG991" s="52"/>
      <c r="AH991" s="52"/>
      <c r="AI991" s="52"/>
      <c r="AJ991" s="52"/>
      <c r="AK991" s="52"/>
      <c r="AL991" s="52"/>
      <c r="AM991" s="52"/>
      <c r="AN991" s="55"/>
      <c r="AO991" s="55"/>
      <c r="AP991" s="55"/>
      <c r="AQ991" s="55"/>
      <c r="AR991" s="55"/>
      <c r="AS991" s="55"/>
      <c r="AT991" s="55"/>
      <c r="AU991" s="55"/>
      <c r="AV991" s="55"/>
      <c r="AW991" s="55"/>
      <c r="AX991" s="55"/>
      <c r="AY991" s="55"/>
      <c r="AZ991" s="55"/>
    </row>
    <row r="992" spans="1:52" ht="12" customHeight="1">
      <c r="A992" s="55"/>
      <c r="B992" s="51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  <c r="AD992" s="52"/>
      <c r="AE992" s="52"/>
      <c r="AF992" s="52"/>
      <c r="AG992" s="52"/>
      <c r="AH992" s="52"/>
      <c r="AI992" s="52"/>
      <c r="AJ992" s="52"/>
      <c r="AK992" s="52"/>
      <c r="AL992" s="52"/>
      <c r="AM992" s="52"/>
      <c r="AN992" s="55"/>
      <c r="AO992" s="55"/>
      <c r="AP992" s="55"/>
      <c r="AQ992" s="55"/>
      <c r="AR992" s="55"/>
      <c r="AS992" s="55"/>
      <c r="AT992" s="55"/>
      <c r="AU992" s="55"/>
      <c r="AV992" s="55"/>
      <c r="AW992" s="55"/>
      <c r="AX992" s="55"/>
      <c r="AY992" s="55"/>
      <c r="AZ992" s="55"/>
    </row>
    <row r="993" spans="1:52" ht="12" customHeight="1">
      <c r="A993" s="55"/>
      <c r="B993" s="51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  <c r="AD993" s="52"/>
      <c r="AE993" s="52"/>
      <c r="AF993" s="52"/>
      <c r="AG993" s="52"/>
      <c r="AH993" s="52"/>
      <c r="AI993" s="52"/>
      <c r="AJ993" s="52"/>
      <c r="AK993" s="52"/>
      <c r="AL993" s="52"/>
      <c r="AM993" s="52"/>
      <c r="AN993" s="55"/>
      <c r="AO993" s="55"/>
      <c r="AP993" s="55"/>
      <c r="AQ993" s="55"/>
      <c r="AR993" s="55"/>
      <c r="AS993" s="55"/>
      <c r="AT993" s="55"/>
      <c r="AU993" s="55"/>
      <c r="AV993" s="55"/>
      <c r="AW993" s="55"/>
      <c r="AX993" s="55"/>
      <c r="AY993" s="55"/>
      <c r="AZ993" s="55"/>
    </row>
    <row r="994" spans="1:52" ht="12" customHeight="1">
      <c r="A994" s="55"/>
      <c r="B994" s="51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  <c r="AD994" s="52"/>
      <c r="AE994" s="52"/>
      <c r="AF994" s="52"/>
      <c r="AG994" s="52"/>
      <c r="AH994" s="52"/>
      <c r="AI994" s="52"/>
      <c r="AJ994" s="52"/>
      <c r="AK994" s="52"/>
      <c r="AL994" s="52"/>
      <c r="AM994" s="52"/>
      <c r="AN994" s="55"/>
      <c r="AO994" s="55"/>
      <c r="AP994" s="55"/>
      <c r="AQ994" s="55"/>
      <c r="AR994" s="55"/>
      <c r="AS994" s="55"/>
      <c r="AT994" s="55"/>
      <c r="AU994" s="55"/>
      <c r="AV994" s="55"/>
      <c r="AW994" s="55"/>
      <c r="AX994" s="55"/>
      <c r="AY994" s="55"/>
      <c r="AZ994" s="55"/>
    </row>
    <row r="995" spans="1:52" ht="12" customHeight="1">
      <c r="A995" s="55"/>
      <c r="B995" s="51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  <c r="AD995" s="52"/>
      <c r="AE995" s="52"/>
      <c r="AF995" s="52"/>
      <c r="AG995" s="52"/>
      <c r="AH995" s="52"/>
      <c r="AI995" s="52"/>
      <c r="AJ995" s="52"/>
      <c r="AK995" s="52"/>
      <c r="AL995" s="52"/>
      <c r="AM995" s="52"/>
      <c r="AN995" s="55"/>
      <c r="AO995" s="55"/>
      <c r="AP995" s="55"/>
      <c r="AQ995" s="55"/>
      <c r="AR995" s="55"/>
      <c r="AS995" s="55"/>
      <c r="AT995" s="55"/>
      <c r="AU995" s="55"/>
      <c r="AV995" s="55"/>
      <c r="AW995" s="55"/>
      <c r="AX995" s="55"/>
      <c r="AY995" s="55"/>
      <c r="AZ995" s="55"/>
    </row>
    <row r="996" spans="1:52" ht="12" customHeight="1">
      <c r="A996" s="55"/>
      <c r="B996" s="51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  <c r="AD996" s="52"/>
      <c r="AE996" s="52"/>
      <c r="AF996" s="52"/>
      <c r="AG996" s="52"/>
      <c r="AH996" s="52"/>
      <c r="AI996" s="52"/>
      <c r="AJ996" s="52"/>
      <c r="AK996" s="52"/>
      <c r="AL996" s="52"/>
      <c r="AM996" s="52"/>
      <c r="AN996" s="55"/>
      <c r="AO996" s="55"/>
      <c r="AP996" s="55"/>
      <c r="AQ996" s="55"/>
      <c r="AR996" s="55"/>
      <c r="AS996" s="55"/>
      <c r="AT996" s="55"/>
      <c r="AU996" s="55"/>
      <c r="AV996" s="55"/>
      <c r="AW996" s="55"/>
      <c r="AX996" s="55"/>
      <c r="AY996" s="55"/>
      <c r="AZ996" s="55"/>
    </row>
    <row r="997" spans="1:52" ht="12" customHeight="1">
      <c r="A997" s="55"/>
      <c r="B997" s="51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  <c r="AA997" s="52"/>
      <c r="AB997" s="52"/>
      <c r="AC997" s="52"/>
      <c r="AD997" s="52"/>
      <c r="AE997" s="52"/>
      <c r="AF997" s="52"/>
      <c r="AG997" s="52"/>
      <c r="AH997" s="52"/>
      <c r="AI997" s="52"/>
      <c r="AJ997" s="52"/>
      <c r="AK997" s="52"/>
      <c r="AL997" s="52"/>
      <c r="AM997" s="52"/>
      <c r="AN997" s="55"/>
      <c r="AO997" s="55"/>
      <c r="AP997" s="55"/>
      <c r="AQ997" s="55"/>
      <c r="AR997" s="55"/>
      <c r="AS997" s="55"/>
      <c r="AT997" s="55"/>
      <c r="AU997" s="55"/>
      <c r="AV997" s="55"/>
      <c r="AW997" s="55"/>
      <c r="AX997" s="55"/>
      <c r="AY997" s="55"/>
      <c r="AZ997" s="55"/>
    </row>
    <row r="998" spans="1:52" ht="12" customHeight="1">
      <c r="A998" s="55"/>
      <c r="B998" s="51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  <c r="AA998" s="52"/>
      <c r="AB998" s="52"/>
      <c r="AC998" s="52"/>
      <c r="AD998" s="52"/>
      <c r="AE998" s="52"/>
      <c r="AF998" s="52"/>
      <c r="AG998" s="52"/>
      <c r="AH998" s="52"/>
      <c r="AI998" s="52"/>
      <c r="AJ998" s="52"/>
      <c r="AK998" s="52"/>
      <c r="AL998" s="52"/>
      <c r="AM998" s="52"/>
      <c r="AN998" s="55"/>
      <c r="AO998" s="55"/>
      <c r="AP998" s="55"/>
      <c r="AQ998" s="55"/>
      <c r="AR998" s="55"/>
      <c r="AS998" s="55"/>
      <c r="AT998" s="55"/>
      <c r="AU998" s="55"/>
      <c r="AV998" s="55"/>
      <c r="AW998" s="55"/>
      <c r="AX998" s="55"/>
      <c r="AY998" s="55"/>
      <c r="AZ998" s="55"/>
    </row>
    <row r="999" spans="1:52" ht="12" customHeight="1">
      <c r="A999" s="55"/>
      <c r="B999" s="51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  <c r="AA999" s="52"/>
      <c r="AB999" s="52"/>
      <c r="AC999" s="52"/>
      <c r="AD999" s="52"/>
      <c r="AE999" s="52"/>
      <c r="AF999" s="52"/>
      <c r="AG999" s="52"/>
      <c r="AH999" s="52"/>
      <c r="AI999" s="52"/>
      <c r="AJ999" s="52"/>
      <c r="AK999" s="52"/>
      <c r="AL999" s="52"/>
      <c r="AM999" s="52"/>
      <c r="AN999" s="55"/>
      <c r="AO999" s="55"/>
      <c r="AP999" s="55"/>
      <c r="AQ999" s="55"/>
      <c r="AR999" s="55"/>
      <c r="AS999" s="55"/>
      <c r="AT999" s="55"/>
      <c r="AU999" s="55"/>
      <c r="AV999" s="55"/>
      <c r="AW999" s="55"/>
      <c r="AX999" s="55"/>
      <c r="AY999" s="55"/>
      <c r="AZ999" s="55"/>
    </row>
    <row r="1000" spans="1:52" ht="12" customHeight="1">
      <c r="A1000" s="55"/>
      <c r="B1000" s="51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  <c r="AA1000" s="52"/>
      <c r="AB1000" s="52"/>
      <c r="AC1000" s="52"/>
      <c r="AD1000" s="52"/>
      <c r="AE1000" s="52"/>
      <c r="AF1000" s="52"/>
      <c r="AG1000" s="52"/>
      <c r="AH1000" s="52"/>
      <c r="AI1000" s="52"/>
      <c r="AJ1000" s="52"/>
      <c r="AK1000" s="52"/>
      <c r="AL1000" s="52"/>
      <c r="AM1000" s="52"/>
      <c r="AN1000" s="55"/>
      <c r="AO1000" s="55"/>
      <c r="AP1000" s="55"/>
      <c r="AQ1000" s="55"/>
      <c r="AR1000" s="55"/>
      <c r="AS1000" s="55"/>
      <c r="AT1000" s="55"/>
      <c r="AU1000" s="55"/>
      <c r="AV1000" s="55"/>
      <c r="AW1000" s="55"/>
      <c r="AX1000" s="55"/>
      <c r="AY1000" s="55"/>
      <c r="AZ1000" s="55"/>
    </row>
  </sheetData>
  <pageMargins left="0.2" right="0.2" top="0.5" bottom="0.25" header="0" footer="0"/>
  <pageSetup paperSize="5" scale="85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000"/>
  <sheetViews>
    <sheetView workbookViewId="0"/>
  </sheetViews>
  <sheetFormatPr defaultColWidth="12.5703125" defaultRowHeight="15" customHeight="1"/>
  <cols>
    <col min="1" max="1" width="22.85546875" customWidth="1"/>
    <col min="2" max="3" width="28.140625" customWidth="1"/>
    <col min="4" max="5" width="35.28515625" customWidth="1"/>
    <col min="6" max="6" width="16" customWidth="1"/>
    <col min="7" max="7" width="17.7109375" customWidth="1"/>
    <col min="8" max="8" width="25.42578125" customWidth="1"/>
    <col min="9" max="9" width="27.140625" customWidth="1"/>
    <col min="10" max="10" width="22.140625" customWidth="1"/>
    <col min="11" max="30" width="6.7109375" customWidth="1"/>
  </cols>
  <sheetData>
    <row r="1" spans="1:3" ht="12" customHeight="1">
      <c r="A1" s="52" t="s">
        <v>93</v>
      </c>
      <c r="B1" s="52" t="s">
        <v>138</v>
      </c>
    </row>
    <row r="2" spans="1:3" ht="12" customHeight="1"/>
    <row r="3" spans="1:3" ht="12" customHeight="1">
      <c r="A3" s="52" t="s">
        <v>43</v>
      </c>
      <c r="B3" s="52" t="s">
        <v>139</v>
      </c>
      <c r="C3" s="52" t="s">
        <v>140</v>
      </c>
    </row>
    <row r="4" spans="1:3" ht="12" customHeight="1">
      <c r="A4" s="52" t="s">
        <v>141</v>
      </c>
      <c r="B4" s="70">
        <v>1035.21</v>
      </c>
      <c r="C4" s="70">
        <v>0</v>
      </c>
    </row>
    <row r="5" spans="1:3" ht="12" customHeight="1">
      <c r="A5" s="52" t="s">
        <v>142</v>
      </c>
      <c r="B5" s="70">
        <v>10</v>
      </c>
      <c r="C5" s="70">
        <v>0</v>
      </c>
    </row>
    <row r="6" spans="1:3" ht="12" customHeight="1">
      <c r="A6" s="52" t="s">
        <v>143</v>
      </c>
      <c r="B6" s="70">
        <v>0</v>
      </c>
      <c r="C6" s="70">
        <v>2605.6199999999994</v>
      </c>
    </row>
    <row r="7" spans="1:3" ht="12" customHeight="1">
      <c r="A7" s="52" t="s">
        <v>144</v>
      </c>
      <c r="B7" s="70">
        <v>0</v>
      </c>
      <c r="C7" s="70">
        <v>-459.97999999999996</v>
      </c>
    </row>
    <row r="8" spans="1:3" ht="12" customHeight="1">
      <c r="A8" s="52" t="s">
        <v>145</v>
      </c>
      <c r="B8" s="70">
        <v>0</v>
      </c>
      <c r="C8" s="70">
        <v>583.6</v>
      </c>
    </row>
    <row r="9" spans="1:3" ht="12" customHeight="1">
      <c r="A9" s="52" t="s">
        <v>146</v>
      </c>
      <c r="B9" s="70">
        <v>-2.8421709430404007E-14</v>
      </c>
      <c r="C9" s="70">
        <v>0</v>
      </c>
    </row>
    <row r="10" spans="1:3" ht="12" customHeight="1">
      <c r="A10" s="52" t="s">
        <v>147</v>
      </c>
      <c r="B10" s="70">
        <v>0</v>
      </c>
      <c r="C10" s="70">
        <v>1502.48</v>
      </c>
    </row>
    <row r="11" spans="1:3" ht="12" customHeight="1">
      <c r="A11" s="52" t="s">
        <v>148</v>
      </c>
      <c r="B11" s="70">
        <v>0</v>
      </c>
      <c r="C11" s="70">
        <v>100.24</v>
      </c>
    </row>
    <row r="12" spans="1:3" ht="12" customHeight="1">
      <c r="A12" s="52" t="s">
        <v>149</v>
      </c>
      <c r="B12" s="70">
        <v>6.8500000000000032</v>
      </c>
      <c r="C12" s="70">
        <v>78.250000000000014</v>
      </c>
    </row>
    <row r="13" spans="1:3" ht="12" customHeight="1">
      <c r="A13" s="52" t="s">
        <v>150</v>
      </c>
      <c r="B13" s="70">
        <v>0</v>
      </c>
      <c r="C13" s="70">
        <v>62.460000000000015</v>
      </c>
    </row>
    <row r="14" spans="1:3" ht="12" customHeight="1">
      <c r="A14" s="52" t="s">
        <v>151</v>
      </c>
      <c r="B14" s="70">
        <v>0</v>
      </c>
      <c r="C14" s="70">
        <v>4.2632564145606011E-14</v>
      </c>
    </row>
    <row r="15" spans="1:3" ht="12" customHeight="1">
      <c r="A15" s="52" t="s">
        <v>152</v>
      </c>
      <c r="B15" s="70">
        <v>0</v>
      </c>
      <c r="C15" s="70">
        <v>2.8421709430404007E-14</v>
      </c>
    </row>
    <row r="16" spans="1:3" ht="12" customHeight="1">
      <c r="A16" s="52" t="s">
        <v>153</v>
      </c>
      <c r="B16" s="70">
        <v>7.1054273576010019E-15</v>
      </c>
      <c r="C16" s="70">
        <v>0</v>
      </c>
    </row>
    <row r="17" spans="1:30" ht="12" customHeight="1">
      <c r="A17" s="52" t="s">
        <v>154</v>
      </c>
      <c r="B17" s="70">
        <v>0</v>
      </c>
      <c r="C17" s="70">
        <v>1.4210854715202004E-14</v>
      </c>
    </row>
    <row r="18" spans="1:30" ht="12" customHeight="1">
      <c r="A18" s="52" t="s">
        <v>155</v>
      </c>
      <c r="B18" s="70">
        <v>0</v>
      </c>
      <c r="C18" s="70">
        <v>-19.959999999999809</v>
      </c>
    </row>
    <row r="19" spans="1:30" ht="12" customHeight="1">
      <c r="A19" s="52" t="s">
        <v>156</v>
      </c>
      <c r="B19" s="70">
        <v>0</v>
      </c>
      <c r="C19" s="70">
        <v>0</v>
      </c>
    </row>
    <row r="20" spans="1:30" ht="12" customHeight="1">
      <c r="A20" s="52" t="s">
        <v>157</v>
      </c>
      <c r="B20" s="70">
        <v>0</v>
      </c>
      <c r="C20" s="70">
        <v>272.72000000000003</v>
      </c>
    </row>
    <row r="21" spans="1:30" ht="12" customHeight="1">
      <c r="A21" s="52" t="s">
        <v>158</v>
      </c>
      <c r="B21" s="70">
        <v>-3.9412917374193057E-15</v>
      </c>
      <c r="C21" s="70">
        <v>1.5987211554602254E-14</v>
      </c>
    </row>
    <row r="22" spans="1:30" ht="12" customHeight="1">
      <c r="A22" s="52" t="s">
        <v>159</v>
      </c>
      <c r="B22" s="70">
        <v>-785.28</v>
      </c>
      <c r="C22" s="70">
        <v>0</v>
      </c>
    </row>
    <row r="23" spans="1:30" ht="12" customHeight="1">
      <c r="A23" s="52" t="s">
        <v>137</v>
      </c>
      <c r="B23" s="70">
        <v>266.77999999999997</v>
      </c>
      <c r="C23" s="70">
        <v>4725.4299999999994</v>
      </c>
    </row>
    <row r="24" spans="1:30" ht="12" customHeight="1"/>
    <row r="25" spans="1:30" ht="12" customHeight="1"/>
    <row r="26" spans="1:30" ht="12" customHeight="1"/>
    <row r="27" spans="1:30" ht="12" customHeight="1"/>
    <row r="28" spans="1:30" ht="12" customHeight="1">
      <c r="A28" s="71" t="s">
        <v>160</v>
      </c>
      <c r="B28" s="72" t="s">
        <v>161</v>
      </c>
    </row>
    <row r="29" spans="1:30" ht="12" customHeight="1">
      <c r="A29" s="52" t="s">
        <v>91</v>
      </c>
      <c r="B29" s="52" t="s">
        <v>99</v>
      </c>
    </row>
    <row r="30" spans="1:30" ht="12" customHeight="1"/>
    <row r="31" spans="1:30" ht="12" customHeight="1">
      <c r="A31" s="52" t="s">
        <v>43</v>
      </c>
      <c r="B31" s="52" t="s">
        <v>162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</row>
    <row r="32" spans="1:30" ht="12" customHeight="1">
      <c r="A32" s="52" t="s">
        <v>163</v>
      </c>
      <c r="B32" s="70">
        <v>0</v>
      </c>
    </row>
    <row r="33" spans="1:2" ht="12" customHeight="1">
      <c r="A33" s="52" t="s">
        <v>164</v>
      </c>
      <c r="B33" s="70">
        <v>0</v>
      </c>
    </row>
    <row r="34" spans="1:2" ht="12" customHeight="1">
      <c r="A34" s="52" t="s">
        <v>165</v>
      </c>
      <c r="B34" s="70">
        <v>0</v>
      </c>
    </row>
    <row r="35" spans="1:2" ht="12" customHeight="1">
      <c r="A35" s="52" t="s">
        <v>142</v>
      </c>
      <c r="B35" s="70">
        <v>0</v>
      </c>
    </row>
    <row r="36" spans="1:2" ht="12" customHeight="1">
      <c r="A36" s="52" t="s">
        <v>143</v>
      </c>
      <c r="B36" s="70">
        <v>7205.5199999999986</v>
      </c>
    </row>
    <row r="37" spans="1:2" ht="12" customHeight="1">
      <c r="A37" s="52" t="s">
        <v>144</v>
      </c>
      <c r="B37" s="70">
        <v>8114.29</v>
      </c>
    </row>
    <row r="38" spans="1:2" ht="12" customHeight="1">
      <c r="A38" s="52" t="s">
        <v>145</v>
      </c>
      <c r="B38" s="70">
        <v>4085.2</v>
      </c>
    </row>
    <row r="39" spans="1:2" ht="12" customHeight="1">
      <c r="A39" s="52" t="s">
        <v>147</v>
      </c>
      <c r="B39" s="70">
        <v>24752.17</v>
      </c>
    </row>
    <row r="40" spans="1:2" ht="12" customHeight="1">
      <c r="A40" s="52" t="s">
        <v>148</v>
      </c>
      <c r="B40" s="70">
        <v>1649.52</v>
      </c>
    </row>
    <row r="41" spans="1:2" ht="12" customHeight="1">
      <c r="A41" s="52" t="s">
        <v>149</v>
      </c>
      <c r="B41" s="70">
        <v>38133.630000000005</v>
      </c>
    </row>
    <row r="42" spans="1:2" ht="12" customHeight="1">
      <c r="A42" s="52" t="s">
        <v>150</v>
      </c>
      <c r="B42" s="70">
        <v>455.34000000000015</v>
      </c>
    </row>
    <row r="43" spans="1:2" ht="12" customHeight="1">
      <c r="A43" s="52" t="s">
        <v>94</v>
      </c>
      <c r="B43" s="70">
        <v>1596.81</v>
      </c>
    </row>
    <row r="44" spans="1:2" ht="12" customHeight="1">
      <c r="A44" s="52" t="s">
        <v>151</v>
      </c>
      <c r="B44" s="70">
        <v>-368.65999999999997</v>
      </c>
    </row>
    <row r="45" spans="1:2" ht="12" customHeight="1">
      <c r="A45" s="52" t="s">
        <v>166</v>
      </c>
      <c r="B45" s="70">
        <v>-17062.849999999999</v>
      </c>
    </row>
    <row r="46" spans="1:2" ht="12" customHeight="1">
      <c r="A46" s="52" t="s">
        <v>167</v>
      </c>
      <c r="B46" s="70">
        <v>0</v>
      </c>
    </row>
    <row r="47" spans="1:2" ht="12" customHeight="1">
      <c r="A47" s="52" t="s">
        <v>152</v>
      </c>
      <c r="B47" s="70">
        <v>-179.09000000000003</v>
      </c>
    </row>
    <row r="48" spans="1:2" ht="12" customHeight="1">
      <c r="A48" s="52" t="s">
        <v>153</v>
      </c>
      <c r="B48" s="70">
        <v>-64.37</v>
      </c>
    </row>
    <row r="49" spans="1:3" ht="12" customHeight="1">
      <c r="A49" s="52" t="s">
        <v>168</v>
      </c>
      <c r="B49" s="70">
        <v>0</v>
      </c>
    </row>
    <row r="50" spans="1:3" ht="12" customHeight="1">
      <c r="A50" s="52" t="s">
        <v>154</v>
      </c>
      <c r="B50" s="70">
        <v>273.00000000000358</v>
      </c>
    </row>
    <row r="51" spans="1:3" ht="12" customHeight="1">
      <c r="A51" s="52" t="s">
        <v>169</v>
      </c>
      <c r="B51" s="70">
        <v>-4.5474735088646412E-13</v>
      </c>
    </row>
    <row r="52" spans="1:3" ht="12" customHeight="1">
      <c r="A52" s="52" t="s">
        <v>170</v>
      </c>
      <c r="B52" s="70">
        <v>-2049.64</v>
      </c>
    </row>
    <row r="53" spans="1:3" ht="12" customHeight="1">
      <c r="A53" s="52" t="s">
        <v>155</v>
      </c>
      <c r="B53" s="70">
        <v>-474.31999999999994</v>
      </c>
    </row>
    <row r="54" spans="1:3" ht="12" customHeight="1">
      <c r="A54" s="52" t="s">
        <v>171</v>
      </c>
      <c r="B54" s="70">
        <v>0</v>
      </c>
    </row>
    <row r="55" spans="1:3" ht="12" customHeight="1">
      <c r="A55" s="52" t="s">
        <v>172</v>
      </c>
      <c r="B55" s="70">
        <v>0</v>
      </c>
    </row>
    <row r="56" spans="1:3" ht="12" customHeight="1">
      <c r="A56" s="52" t="s">
        <v>157</v>
      </c>
      <c r="B56" s="70">
        <v>29465.350000000006</v>
      </c>
    </row>
    <row r="57" spans="1:3" ht="12" customHeight="1">
      <c r="A57" s="52" t="s">
        <v>158</v>
      </c>
      <c r="B57" s="70">
        <v>3326.3599999999979</v>
      </c>
    </row>
    <row r="58" spans="1:3" ht="12" customHeight="1">
      <c r="A58" s="52" t="s">
        <v>173</v>
      </c>
      <c r="B58" s="70">
        <v>-2918.12</v>
      </c>
    </row>
    <row r="59" spans="1:3" ht="12" customHeight="1">
      <c r="A59" s="52" t="s">
        <v>174</v>
      </c>
      <c r="B59" s="70">
        <v>7891.7200000000012</v>
      </c>
    </row>
    <row r="60" spans="1:3" ht="12" customHeight="1">
      <c r="A60" s="52" t="s">
        <v>159</v>
      </c>
      <c r="B60" s="70">
        <v>-1329.02</v>
      </c>
    </row>
    <row r="61" spans="1:3" ht="12" customHeight="1">
      <c r="A61" s="52" t="s">
        <v>175</v>
      </c>
      <c r="B61" s="70">
        <v>11.97</v>
      </c>
    </row>
    <row r="62" spans="1:3" ht="12" customHeight="1">
      <c r="A62" s="52" t="s">
        <v>137</v>
      </c>
      <c r="B62" s="70">
        <v>102514.80999999998</v>
      </c>
      <c r="C62" s="72" t="s">
        <v>161</v>
      </c>
    </row>
    <row r="63" spans="1:3" ht="12" customHeight="1"/>
    <row r="64" spans="1:3" ht="12" customHeight="1"/>
    <row r="65" spans="1:11" ht="12" customHeight="1"/>
    <row r="66" spans="1:11" ht="12" customHeight="1">
      <c r="A66" s="73" t="s">
        <v>93</v>
      </c>
      <c r="B66" s="73" t="s">
        <v>176</v>
      </c>
      <c r="C66" s="74"/>
      <c r="D66" s="74"/>
      <c r="E66" s="74"/>
      <c r="F66" s="74"/>
      <c r="G66" s="74"/>
      <c r="H66" s="74"/>
      <c r="I66" s="74"/>
      <c r="J66" s="74"/>
      <c r="K66" s="74"/>
    </row>
    <row r="67" spans="1:11" ht="12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1:11" ht="12" customHeight="1">
      <c r="A68" s="73" t="s">
        <v>43</v>
      </c>
      <c r="B68" s="73" t="s">
        <v>177</v>
      </c>
      <c r="C68" s="73" t="s">
        <v>124</v>
      </c>
      <c r="D68" s="73" t="s">
        <v>178</v>
      </c>
      <c r="E68" s="73" t="s">
        <v>179</v>
      </c>
      <c r="F68" s="73" t="s">
        <v>127</v>
      </c>
      <c r="G68" s="73" t="s">
        <v>128</v>
      </c>
      <c r="H68" s="74" t="s">
        <v>180</v>
      </c>
      <c r="I68" s="74" t="s">
        <v>181</v>
      </c>
      <c r="J68" s="74"/>
      <c r="K68" s="74"/>
    </row>
    <row r="69" spans="1:11" ht="12" customHeight="1">
      <c r="A69" s="73" t="s">
        <v>163</v>
      </c>
      <c r="B69" s="75">
        <v>-2599.58</v>
      </c>
      <c r="C69" s="75">
        <v>0</v>
      </c>
      <c r="D69" s="75">
        <v>-2599.58</v>
      </c>
      <c r="E69" s="75">
        <v>0</v>
      </c>
      <c r="F69" s="75">
        <v>0</v>
      </c>
      <c r="G69" s="75">
        <v>0</v>
      </c>
      <c r="H69" s="73">
        <f t="shared" ref="H69:H103" si="0">SUMIF($A$4:$A$22,$A69,B$4:B$22)-E69</f>
        <v>0</v>
      </c>
      <c r="I69" s="73">
        <f t="shared" ref="I69:I103" si="1">SUMIF($A$4:$A$22,$A69,C$4:C$22)-G69</f>
        <v>0</v>
      </c>
      <c r="J69" s="74"/>
      <c r="K69" s="74"/>
    </row>
    <row r="70" spans="1:11" ht="12" customHeight="1">
      <c r="A70" s="73" t="s">
        <v>182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3">
        <f t="shared" si="0"/>
        <v>0</v>
      </c>
      <c r="I70" s="73">
        <f t="shared" si="1"/>
        <v>0</v>
      </c>
      <c r="J70" s="74"/>
      <c r="K70" s="74"/>
    </row>
    <row r="71" spans="1:11" ht="12" customHeight="1">
      <c r="A71" s="73" t="s">
        <v>141</v>
      </c>
      <c r="B71" s="75">
        <v>1035.21</v>
      </c>
      <c r="C71" s="75">
        <v>0</v>
      </c>
      <c r="D71" s="75">
        <v>0</v>
      </c>
      <c r="E71" s="75">
        <v>1035.21</v>
      </c>
      <c r="F71" s="75">
        <v>0</v>
      </c>
      <c r="G71" s="75">
        <v>0</v>
      </c>
      <c r="H71" s="73">
        <f t="shared" si="0"/>
        <v>0</v>
      </c>
      <c r="I71" s="73">
        <f t="shared" si="1"/>
        <v>0</v>
      </c>
      <c r="J71" s="74"/>
      <c r="K71" s="74"/>
    </row>
    <row r="72" spans="1:11" ht="12" customHeight="1">
      <c r="A72" s="73" t="s">
        <v>164</v>
      </c>
      <c r="B72" s="75">
        <v>-1.4779288903810084E-12</v>
      </c>
      <c r="C72" s="75">
        <v>-568.88</v>
      </c>
      <c r="D72" s="75">
        <v>-1.4779288903810084E-12</v>
      </c>
      <c r="E72" s="75">
        <v>0</v>
      </c>
      <c r="F72" s="75">
        <v>-568.88</v>
      </c>
      <c r="G72" s="75">
        <v>0</v>
      </c>
      <c r="H72" s="73">
        <f t="shared" si="0"/>
        <v>0</v>
      </c>
      <c r="I72" s="73">
        <f t="shared" si="1"/>
        <v>0</v>
      </c>
      <c r="J72" s="74"/>
      <c r="K72" s="74"/>
    </row>
    <row r="73" spans="1:11" ht="12" customHeight="1">
      <c r="A73" s="73" t="s">
        <v>165</v>
      </c>
      <c r="B73" s="75">
        <v>-3767.3500000000008</v>
      </c>
      <c r="C73" s="75">
        <v>0</v>
      </c>
      <c r="D73" s="75">
        <v>-3767.3500000000008</v>
      </c>
      <c r="E73" s="75">
        <v>0</v>
      </c>
      <c r="F73" s="75">
        <v>0</v>
      </c>
      <c r="G73" s="75">
        <v>0</v>
      </c>
      <c r="H73" s="73">
        <f t="shared" si="0"/>
        <v>0</v>
      </c>
      <c r="I73" s="73">
        <f t="shared" si="1"/>
        <v>0</v>
      </c>
      <c r="J73" s="74"/>
      <c r="K73" s="74"/>
    </row>
    <row r="74" spans="1:11" ht="12" customHeight="1">
      <c r="A74" s="73" t="s">
        <v>183</v>
      </c>
      <c r="B74" s="75">
        <v>-5797.2900000000009</v>
      </c>
      <c r="C74" s="75">
        <v>0</v>
      </c>
      <c r="D74" s="75">
        <v>-5797.2900000000009</v>
      </c>
      <c r="E74" s="75">
        <v>0</v>
      </c>
      <c r="F74" s="75">
        <v>0</v>
      </c>
      <c r="G74" s="75">
        <v>0</v>
      </c>
      <c r="H74" s="73">
        <f t="shared" si="0"/>
        <v>0</v>
      </c>
      <c r="I74" s="73">
        <f t="shared" si="1"/>
        <v>0</v>
      </c>
      <c r="J74" s="74"/>
      <c r="K74" s="74"/>
    </row>
    <row r="75" spans="1:11" ht="12" customHeight="1">
      <c r="A75" s="73" t="s">
        <v>142</v>
      </c>
      <c r="B75" s="75">
        <v>159.9999999999992</v>
      </c>
      <c r="C75" s="75">
        <v>30</v>
      </c>
      <c r="D75" s="75">
        <v>150.00000000000011</v>
      </c>
      <c r="E75" s="75">
        <v>10</v>
      </c>
      <c r="F75" s="75">
        <v>30</v>
      </c>
      <c r="G75" s="75">
        <v>0</v>
      </c>
      <c r="H75" s="73">
        <f t="shared" si="0"/>
        <v>0</v>
      </c>
      <c r="I75" s="73">
        <f t="shared" si="1"/>
        <v>0</v>
      </c>
      <c r="J75" s="74"/>
      <c r="K75" s="74"/>
    </row>
    <row r="76" spans="1:11" ht="12" customHeight="1">
      <c r="A76" s="73" t="s">
        <v>143</v>
      </c>
      <c r="B76" s="75">
        <v>2149.5999999999981</v>
      </c>
      <c r="C76" s="75">
        <v>53601.020000000128</v>
      </c>
      <c r="D76" s="75">
        <v>2149.5999999999981</v>
      </c>
      <c r="E76" s="75">
        <v>0</v>
      </c>
      <c r="F76" s="75">
        <v>50995.400000000118</v>
      </c>
      <c r="G76" s="75">
        <v>2605.6199999999985</v>
      </c>
      <c r="H76" s="73">
        <f t="shared" si="0"/>
        <v>0</v>
      </c>
      <c r="I76" s="73">
        <f t="shared" si="1"/>
        <v>0</v>
      </c>
      <c r="J76" s="74"/>
      <c r="K76" s="74"/>
    </row>
    <row r="77" spans="1:11" ht="12" customHeight="1">
      <c r="A77" s="73" t="s">
        <v>144</v>
      </c>
      <c r="B77" s="75">
        <v>176.28</v>
      </c>
      <c r="C77" s="75">
        <v>14898.96</v>
      </c>
      <c r="D77" s="75">
        <v>176.28</v>
      </c>
      <c r="E77" s="75">
        <v>0</v>
      </c>
      <c r="F77" s="75">
        <v>15358.939999999999</v>
      </c>
      <c r="G77" s="75">
        <v>-459.98</v>
      </c>
      <c r="H77" s="73">
        <f t="shared" si="0"/>
        <v>0</v>
      </c>
      <c r="I77" s="73">
        <f t="shared" si="1"/>
        <v>0</v>
      </c>
      <c r="J77" s="74"/>
      <c r="K77" s="74"/>
    </row>
    <row r="78" spans="1:11" ht="12" customHeight="1">
      <c r="A78" s="73" t="s">
        <v>145</v>
      </c>
      <c r="B78" s="75">
        <v>0</v>
      </c>
      <c r="C78" s="75">
        <v>21593.19999999999</v>
      </c>
      <c r="D78" s="75"/>
      <c r="E78" s="75">
        <v>0</v>
      </c>
      <c r="F78" s="75">
        <v>21009.599999999995</v>
      </c>
      <c r="G78" s="75">
        <v>583.6</v>
      </c>
      <c r="H78" s="73">
        <f t="shared" si="0"/>
        <v>0</v>
      </c>
      <c r="I78" s="73">
        <f t="shared" si="1"/>
        <v>0</v>
      </c>
      <c r="J78" s="74"/>
      <c r="K78" s="74"/>
    </row>
    <row r="79" spans="1:11" ht="12" customHeight="1">
      <c r="A79" s="73" t="s">
        <v>146</v>
      </c>
      <c r="B79" s="75">
        <v>16432.920000000002</v>
      </c>
      <c r="C79" s="75">
        <v>5948.0700000000015</v>
      </c>
      <c r="D79" s="75">
        <v>16432.920000000002</v>
      </c>
      <c r="E79" s="75">
        <v>2.8421709430404007E-14</v>
      </c>
      <c r="F79" s="75">
        <v>5948.0700000000015</v>
      </c>
      <c r="G79" s="75">
        <v>0</v>
      </c>
      <c r="H79" s="73">
        <f t="shared" si="0"/>
        <v>-5.6843418860808015E-14</v>
      </c>
      <c r="I79" s="73">
        <f t="shared" si="1"/>
        <v>0</v>
      </c>
      <c r="J79" s="74"/>
      <c r="K79" s="74"/>
    </row>
    <row r="80" spans="1:11" ht="12" customHeight="1">
      <c r="A80" s="73" t="s">
        <v>147</v>
      </c>
      <c r="B80" s="75">
        <v>69666.91</v>
      </c>
      <c r="C80" s="75">
        <v>110393.53000000001</v>
      </c>
      <c r="D80" s="75">
        <v>69666.91</v>
      </c>
      <c r="E80" s="75">
        <v>0</v>
      </c>
      <c r="F80" s="75">
        <v>108891.05</v>
      </c>
      <c r="G80" s="75">
        <v>1502.48</v>
      </c>
      <c r="H80" s="73">
        <f t="shared" si="0"/>
        <v>0</v>
      </c>
      <c r="I80" s="73">
        <f t="shared" si="1"/>
        <v>0</v>
      </c>
      <c r="J80" s="74"/>
      <c r="K80" s="74"/>
    </row>
    <row r="81" spans="1:11" ht="12" customHeight="1">
      <c r="A81" s="73" t="s">
        <v>148</v>
      </c>
      <c r="B81" s="75">
        <v>3894.34</v>
      </c>
      <c r="C81" s="75">
        <v>7501.0300000000016</v>
      </c>
      <c r="D81" s="75">
        <v>3894.34</v>
      </c>
      <c r="E81" s="75">
        <v>0</v>
      </c>
      <c r="F81" s="75">
        <v>7400.7900000000027</v>
      </c>
      <c r="G81" s="75">
        <v>100.24</v>
      </c>
      <c r="H81" s="73">
        <f t="shared" si="0"/>
        <v>0</v>
      </c>
      <c r="I81" s="73">
        <f t="shared" si="1"/>
        <v>0</v>
      </c>
      <c r="J81" s="74"/>
      <c r="K81" s="74"/>
    </row>
    <row r="82" spans="1:11" ht="12" customHeight="1">
      <c r="A82" s="73" t="s">
        <v>149</v>
      </c>
      <c r="B82" s="75">
        <v>11025.220000000027</v>
      </c>
      <c r="C82" s="75">
        <v>65716.860000000248</v>
      </c>
      <c r="D82" s="75">
        <v>11018.370000000023</v>
      </c>
      <c r="E82" s="75">
        <v>6.8500000000000005</v>
      </c>
      <c r="F82" s="75">
        <v>65638.610000000219</v>
      </c>
      <c r="G82" s="75">
        <v>78.250000000000028</v>
      </c>
      <c r="H82" s="73">
        <f t="shared" si="0"/>
        <v>0</v>
      </c>
      <c r="I82" s="73">
        <f t="shared" si="1"/>
        <v>0</v>
      </c>
      <c r="J82" s="74"/>
      <c r="K82" s="74"/>
    </row>
    <row r="83" spans="1:11" ht="12" customHeight="1">
      <c r="A83" s="73" t="s">
        <v>150</v>
      </c>
      <c r="B83" s="75">
        <v>-67.38</v>
      </c>
      <c r="C83" s="75">
        <v>1001.7099999999997</v>
      </c>
      <c r="D83" s="75">
        <v>-67.38</v>
      </c>
      <c r="E83" s="75">
        <v>0</v>
      </c>
      <c r="F83" s="75">
        <v>939.24999999999966</v>
      </c>
      <c r="G83" s="75">
        <v>62.459999999999994</v>
      </c>
      <c r="H83" s="73">
        <f t="shared" si="0"/>
        <v>0</v>
      </c>
      <c r="I83" s="73">
        <f t="shared" si="1"/>
        <v>0</v>
      </c>
      <c r="J83" s="74"/>
      <c r="K83" s="74"/>
    </row>
    <row r="84" spans="1:11" ht="12" customHeight="1">
      <c r="A84" s="73" t="s">
        <v>94</v>
      </c>
      <c r="B84" s="75">
        <v>0</v>
      </c>
      <c r="C84" s="75">
        <v>11702.69</v>
      </c>
      <c r="D84" s="75">
        <v>0</v>
      </c>
      <c r="E84" s="75">
        <v>0</v>
      </c>
      <c r="F84" s="75">
        <v>9573.0399999999991</v>
      </c>
      <c r="G84" s="75">
        <v>2129.65</v>
      </c>
      <c r="H84" s="73">
        <f t="shared" si="0"/>
        <v>0</v>
      </c>
      <c r="I84" s="76">
        <f t="shared" si="1"/>
        <v>-2129.65</v>
      </c>
      <c r="J84" s="74" t="s">
        <v>184</v>
      </c>
      <c r="K84" s="74"/>
    </row>
    <row r="85" spans="1:11" ht="12" customHeight="1">
      <c r="A85" s="73" t="s">
        <v>151</v>
      </c>
      <c r="B85" s="75">
        <v>-1682.5800000000006</v>
      </c>
      <c r="C85" s="75">
        <v>1482.1399999999987</v>
      </c>
      <c r="D85" s="75">
        <v>-1682.5800000000006</v>
      </c>
      <c r="E85" s="75">
        <v>0</v>
      </c>
      <c r="F85" s="75">
        <v>1482.1399999999969</v>
      </c>
      <c r="G85" s="75">
        <v>-2.8421709430404007E-14</v>
      </c>
      <c r="H85" s="73">
        <f t="shared" si="0"/>
        <v>0</v>
      </c>
      <c r="I85" s="73">
        <f t="shared" si="1"/>
        <v>7.1054273576010019E-14</v>
      </c>
      <c r="J85" s="74"/>
      <c r="K85" s="74"/>
    </row>
    <row r="86" spans="1:11" ht="12" customHeight="1">
      <c r="A86" s="73" t="s">
        <v>166</v>
      </c>
      <c r="B86" s="75">
        <v>256.68000000000006</v>
      </c>
      <c r="C86" s="75">
        <v>-17592.910000000014</v>
      </c>
      <c r="D86" s="75">
        <v>256.68000000000006</v>
      </c>
      <c r="E86" s="75">
        <v>0</v>
      </c>
      <c r="F86" s="75">
        <v>-17592.910000000014</v>
      </c>
      <c r="G86" s="75">
        <v>0</v>
      </c>
      <c r="H86" s="73">
        <f t="shared" si="0"/>
        <v>0</v>
      </c>
      <c r="I86" s="73">
        <f t="shared" si="1"/>
        <v>0</v>
      </c>
      <c r="J86" s="74"/>
      <c r="K86" s="74"/>
    </row>
    <row r="87" spans="1:11" ht="12" customHeight="1">
      <c r="A87" s="73" t="s">
        <v>167</v>
      </c>
      <c r="B87" s="75">
        <v>1.1368683772161603E-13</v>
      </c>
      <c r="C87" s="75">
        <v>0</v>
      </c>
      <c r="D87" s="75">
        <v>1.1368683772161603E-13</v>
      </c>
      <c r="E87" s="75">
        <v>0</v>
      </c>
      <c r="F87" s="75">
        <v>0</v>
      </c>
      <c r="G87" s="75">
        <v>0</v>
      </c>
      <c r="H87" s="73">
        <f t="shared" si="0"/>
        <v>0</v>
      </c>
      <c r="I87" s="73">
        <f t="shared" si="1"/>
        <v>0</v>
      </c>
      <c r="J87" s="74"/>
      <c r="K87" s="74"/>
    </row>
    <row r="88" spans="1:11" ht="12" customHeight="1">
      <c r="A88" s="73" t="s">
        <v>152</v>
      </c>
      <c r="B88" s="75">
        <v>-159.56000000000023</v>
      </c>
      <c r="C88" s="75">
        <v>90.11000000000044</v>
      </c>
      <c r="D88" s="75">
        <v>-159.56000000000023</v>
      </c>
      <c r="E88" s="75">
        <v>0</v>
      </c>
      <c r="F88" s="75">
        <v>90.110000000000383</v>
      </c>
      <c r="G88" s="75">
        <v>0</v>
      </c>
      <c r="H88" s="73">
        <f t="shared" si="0"/>
        <v>0</v>
      </c>
      <c r="I88" s="73">
        <f t="shared" si="1"/>
        <v>2.8421709430404007E-14</v>
      </c>
      <c r="J88" s="74"/>
      <c r="K88" s="74"/>
    </row>
    <row r="89" spans="1:11" ht="12" customHeight="1">
      <c r="A89" s="73" t="s">
        <v>153</v>
      </c>
      <c r="B89" s="75">
        <v>-8.4400000000010493</v>
      </c>
      <c r="C89" s="75">
        <v>-64.37000000000009</v>
      </c>
      <c r="D89" s="75">
        <v>-8.4399999999999409</v>
      </c>
      <c r="E89" s="75">
        <v>-7.1054273576010019E-15</v>
      </c>
      <c r="F89" s="75">
        <v>-64.369999999999919</v>
      </c>
      <c r="G89" s="75">
        <v>0</v>
      </c>
      <c r="H89" s="73">
        <f t="shared" si="0"/>
        <v>1.4210854715202004E-14</v>
      </c>
      <c r="I89" s="73">
        <f t="shared" si="1"/>
        <v>0</v>
      </c>
      <c r="J89" s="74"/>
      <c r="K89" s="74"/>
    </row>
    <row r="90" spans="1:11" ht="12" customHeight="1">
      <c r="A90" s="73" t="s">
        <v>168</v>
      </c>
      <c r="B90" s="75">
        <v>-58.379999999999541</v>
      </c>
      <c r="C90" s="75">
        <v>0</v>
      </c>
      <c r="D90" s="75">
        <v>-58.379999999999541</v>
      </c>
      <c r="E90" s="75">
        <v>0</v>
      </c>
      <c r="F90" s="75">
        <v>0</v>
      </c>
      <c r="G90" s="75">
        <v>0</v>
      </c>
      <c r="H90" s="73">
        <f t="shared" si="0"/>
        <v>0</v>
      </c>
      <c r="I90" s="73">
        <f t="shared" si="1"/>
        <v>0</v>
      </c>
      <c r="J90" s="74"/>
      <c r="K90" s="74"/>
    </row>
    <row r="91" spans="1:11" ht="12" customHeight="1">
      <c r="A91" s="73" t="s">
        <v>154</v>
      </c>
      <c r="B91" s="75">
        <v>765.72999999999979</v>
      </c>
      <c r="C91" s="75">
        <v>-185.87999999999471</v>
      </c>
      <c r="D91" s="75">
        <v>765.72999999999979</v>
      </c>
      <c r="E91" s="75">
        <v>0</v>
      </c>
      <c r="F91" s="75">
        <v>-185.87999999999471</v>
      </c>
      <c r="G91" s="75">
        <v>0</v>
      </c>
      <c r="H91" s="73">
        <f t="shared" si="0"/>
        <v>0</v>
      </c>
      <c r="I91" s="73">
        <f t="shared" si="1"/>
        <v>1.4210854715202004E-14</v>
      </c>
      <c r="J91" s="74"/>
      <c r="K91" s="74"/>
    </row>
    <row r="92" spans="1:11" ht="12" customHeight="1">
      <c r="A92" s="73" t="s">
        <v>169</v>
      </c>
      <c r="B92" s="75">
        <v>-2.2737367544323206E-13</v>
      </c>
      <c r="C92" s="75">
        <v>-2.5579538487363607E-13</v>
      </c>
      <c r="D92" s="75">
        <v>-2.2737367544323206E-13</v>
      </c>
      <c r="E92" s="75">
        <v>0</v>
      </c>
      <c r="F92" s="75">
        <v>-2.5579538487363607E-13</v>
      </c>
      <c r="G92" s="75">
        <v>0</v>
      </c>
      <c r="H92" s="73">
        <f t="shared" si="0"/>
        <v>0</v>
      </c>
      <c r="I92" s="73">
        <f t="shared" si="1"/>
        <v>0</v>
      </c>
      <c r="J92" s="74"/>
      <c r="K92" s="74"/>
    </row>
    <row r="93" spans="1:11" ht="12" customHeight="1">
      <c r="A93" s="73" t="s">
        <v>170</v>
      </c>
      <c r="B93" s="75">
        <v>-27.499999999999886</v>
      </c>
      <c r="C93" s="75">
        <v>-2104.639999999999</v>
      </c>
      <c r="D93" s="75">
        <v>-27.499999999999886</v>
      </c>
      <c r="E93" s="75">
        <v>0</v>
      </c>
      <c r="F93" s="75">
        <v>-2104.639999999999</v>
      </c>
      <c r="G93" s="75">
        <v>0</v>
      </c>
      <c r="H93" s="73">
        <f t="shared" si="0"/>
        <v>0</v>
      </c>
      <c r="I93" s="73">
        <f t="shared" si="1"/>
        <v>0</v>
      </c>
      <c r="J93" s="74"/>
      <c r="K93" s="74"/>
    </row>
    <row r="94" spans="1:11" ht="12" customHeight="1">
      <c r="A94" s="73" t="s">
        <v>155</v>
      </c>
      <c r="B94" s="75">
        <v>0</v>
      </c>
      <c r="C94" s="75">
        <v>-546.96000000000163</v>
      </c>
      <c r="D94" s="75"/>
      <c r="E94" s="75">
        <v>0</v>
      </c>
      <c r="F94" s="75">
        <v>-526.99999999999909</v>
      </c>
      <c r="G94" s="75">
        <v>-19.96000000000015</v>
      </c>
      <c r="H94" s="73">
        <f t="shared" si="0"/>
        <v>0</v>
      </c>
      <c r="I94" s="73">
        <f t="shared" si="1"/>
        <v>3.4106051316484809E-13</v>
      </c>
      <c r="J94" s="74"/>
      <c r="K94" s="74"/>
    </row>
    <row r="95" spans="1:11" ht="12" customHeight="1">
      <c r="A95" s="73" t="s">
        <v>156</v>
      </c>
      <c r="B95" s="75">
        <v>-1.4210854715202004E-14</v>
      </c>
      <c r="C95" s="75">
        <v>0</v>
      </c>
      <c r="D95" s="75">
        <v>-1.4210854715202004E-14</v>
      </c>
      <c r="E95" s="75">
        <v>0</v>
      </c>
      <c r="F95" s="75">
        <v>0</v>
      </c>
      <c r="G95" s="75">
        <v>0</v>
      </c>
      <c r="H95" s="73">
        <f t="shared" si="0"/>
        <v>0</v>
      </c>
      <c r="I95" s="73">
        <f t="shared" si="1"/>
        <v>0</v>
      </c>
      <c r="J95" s="74"/>
      <c r="K95" s="74"/>
    </row>
    <row r="96" spans="1:11" ht="12" customHeight="1">
      <c r="A96" s="73" t="s">
        <v>171</v>
      </c>
      <c r="B96" s="75">
        <v>385.30000000000007</v>
      </c>
      <c r="C96" s="75">
        <v>1275.5500000000002</v>
      </c>
      <c r="D96" s="75">
        <v>385.30000000000007</v>
      </c>
      <c r="E96" s="75">
        <v>0</v>
      </c>
      <c r="F96" s="75">
        <v>1275.5500000000002</v>
      </c>
      <c r="G96" s="75">
        <v>0</v>
      </c>
      <c r="H96" s="73">
        <f t="shared" si="0"/>
        <v>0</v>
      </c>
      <c r="I96" s="73">
        <f t="shared" si="1"/>
        <v>0</v>
      </c>
      <c r="J96" s="74"/>
      <c r="K96" s="74"/>
    </row>
    <row r="97" spans="1:11" ht="12" customHeight="1">
      <c r="A97" s="73" t="s">
        <v>172</v>
      </c>
      <c r="B97" s="75">
        <v>-571.16000000000042</v>
      </c>
      <c r="C97" s="75">
        <v>-142.79</v>
      </c>
      <c r="D97" s="75">
        <v>-571.16000000000042</v>
      </c>
      <c r="E97" s="75">
        <v>0</v>
      </c>
      <c r="F97" s="75">
        <v>-142.79</v>
      </c>
      <c r="G97" s="75">
        <v>0</v>
      </c>
      <c r="H97" s="73">
        <f t="shared" si="0"/>
        <v>0</v>
      </c>
      <c r="I97" s="73">
        <f t="shared" si="1"/>
        <v>0</v>
      </c>
      <c r="J97" s="74"/>
      <c r="K97" s="74"/>
    </row>
    <row r="98" spans="1:11" ht="12" customHeight="1">
      <c r="A98" s="73" t="s">
        <v>157</v>
      </c>
      <c r="B98" s="75">
        <v>125494.35999999997</v>
      </c>
      <c r="C98" s="75">
        <v>81609.690000000017</v>
      </c>
      <c r="D98" s="75">
        <v>125494.35999999999</v>
      </c>
      <c r="E98" s="75">
        <v>0</v>
      </c>
      <c r="F98" s="75">
        <v>81336.97</v>
      </c>
      <c r="G98" s="75">
        <v>272.72000000000003</v>
      </c>
      <c r="H98" s="73">
        <f t="shared" si="0"/>
        <v>0</v>
      </c>
      <c r="I98" s="73">
        <f t="shared" si="1"/>
        <v>0</v>
      </c>
      <c r="J98" s="74"/>
      <c r="K98" s="74"/>
    </row>
    <row r="99" spans="1:11" ht="12" customHeight="1">
      <c r="A99" s="73" t="s">
        <v>158</v>
      </c>
      <c r="B99" s="75">
        <v>-1242.2499999999177</v>
      </c>
      <c r="C99" s="75">
        <v>6327.609999999966</v>
      </c>
      <c r="D99" s="75">
        <v>-1242.2499999999131</v>
      </c>
      <c r="E99" s="75">
        <v>-9.6589403142388619E-15</v>
      </c>
      <c r="F99" s="75">
        <v>6327.6099999999715</v>
      </c>
      <c r="G99" s="75">
        <v>-9.1593399531575415E-16</v>
      </c>
      <c r="H99" s="73">
        <f t="shared" si="0"/>
        <v>5.7176485768195562E-15</v>
      </c>
      <c r="I99" s="73">
        <f t="shared" si="1"/>
        <v>1.6903145549918008E-14</v>
      </c>
      <c r="J99" s="74"/>
      <c r="K99" s="74"/>
    </row>
    <row r="100" spans="1:11" ht="12" customHeight="1">
      <c r="A100" s="73" t="s">
        <v>173</v>
      </c>
      <c r="B100" s="75">
        <v>-2.2737367544323206E-13</v>
      </c>
      <c r="C100" s="75">
        <v>-2060.3700000000003</v>
      </c>
      <c r="D100" s="75">
        <v>-2.2737367544323206E-13</v>
      </c>
      <c r="E100" s="75">
        <v>0</v>
      </c>
      <c r="F100" s="75">
        <v>-2060.3700000000003</v>
      </c>
      <c r="G100" s="75">
        <v>0</v>
      </c>
      <c r="H100" s="73">
        <f t="shared" si="0"/>
        <v>0</v>
      </c>
      <c r="I100" s="73">
        <f t="shared" si="1"/>
        <v>0</v>
      </c>
      <c r="J100" s="74"/>
      <c r="K100" s="74"/>
    </row>
    <row r="101" spans="1:11" ht="12" customHeight="1">
      <c r="A101" s="73" t="s">
        <v>174</v>
      </c>
      <c r="B101" s="75">
        <v>0</v>
      </c>
      <c r="C101" s="75">
        <v>11798.920000000002</v>
      </c>
      <c r="D101" s="75"/>
      <c r="E101" s="75">
        <v>0</v>
      </c>
      <c r="F101" s="75">
        <v>11798.920000000002</v>
      </c>
      <c r="G101" s="75">
        <v>0</v>
      </c>
      <c r="H101" s="73">
        <f t="shared" si="0"/>
        <v>0</v>
      </c>
      <c r="I101" s="73">
        <f t="shared" si="1"/>
        <v>0</v>
      </c>
      <c r="J101" s="74"/>
      <c r="K101" s="74"/>
    </row>
    <row r="102" spans="1:11" ht="12" customHeight="1">
      <c r="A102" s="73" t="s">
        <v>159</v>
      </c>
      <c r="B102" s="75">
        <v>-785.28</v>
      </c>
      <c r="C102" s="75">
        <v>-6314.0700000000033</v>
      </c>
      <c r="D102" s="75">
        <v>-7.1054273576010019E-15</v>
      </c>
      <c r="E102" s="75">
        <v>-785.28</v>
      </c>
      <c r="F102" s="75">
        <v>-6314.0700000000033</v>
      </c>
      <c r="G102" s="75">
        <v>0</v>
      </c>
      <c r="H102" s="73">
        <f t="shared" si="0"/>
        <v>0</v>
      </c>
      <c r="I102" s="73">
        <f t="shared" si="1"/>
        <v>0</v>
      </c>
      <c r="J102" s="74"/>
      <c r="K102" s="74"/>
    </row>
    <row r="103" spans="1:11" ht="12" customHeight="1">
      <c r="A103" s="73" t="s">
        <v>175</v>
      </c>
      <c r="B103" s="75">
        <v>0</v>
      </c>
      <c r="C103" s="75">
        <v>11.97</v>
      </c>
      <c r="D103" s="75"/>
      <c r="E103" s="75">
        <v>0</v>
      </c>
      <c r="F103" s="75">
        <v>11.97</v>
      </c>
      <c r="G103" s="75">
        <v>0</v>
      </c>
      <c r="H103" s="73">
        <f t="shared" si="0"/>
        <v>0</v>
      </c>
      <c r="I103" s="73">
        <f t="shared" si="1"/>
        <v>0</v>
      </c>
      <c r="J103" s="74"/>
      <c r="K103" s="74"/>
    </row>
    <row r="104" spans="1:11" ht="12" customHeight="1">
      <c r="A104" s="73" t="s">
        <v>137</v>
      </c>
      <c r="B104" s="75">
        <v>214675.80000000005</v>
      </c>
      <c r="C104" s="75">
        <v>365402.19000000029</v>
      </c>
      <c r="D104" s="75">
        <v>214409.02000000008</v>
      </c>
      <c r="E104" s="75">
        <v>266.77999999999997</v>
      </c>
      <c r="F104" s="75">
        <v>358547.11000000022</v>
      </c>
      <c r="G104" s="75">
        <v>6855.0799999999981</v>
      </c>
      <c r="H104" s="77">
        <f t="shared" ref="H104:I104" si="2">SUM(H69:H103)</f>
        <v>-3.6914915568786455E-14</v>
      </c>
      <c r="I104" s="77">
        <f t="shared" si="2"/>
        <v>-2129.6499999999996</v>
      </c>
      <c r="J104" s="74"/>
      <c r="K104" s="74"/>
    </row>
    <row r="105" spans="1:11" ht="12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ht="12" customHeight="1"/>
    <row r="107" spans="1:11" ht="12" customHeight="1"/>
    <row r="108" spans="1:11" ht="12" customHeight="1"/>
    <row r="109" spans="1:11" ht="12" customHeight="1"/>
    <row r="110" spans="1:11" ht="12" customHeight="1">
      <c r="A110" s="73" t="s">
        <v>93</v>
      </c>
      <c r="B110" s="73" t="s">
        <v>176</v>
      </c>
      <c r="C110" s="74"/>
      <c r="D110" s="74"/>
      <c r="E110" s="74"/>
      <c r="F110" s="74"/>
      <c r="G110" s="74"/>
    </row>
    <row r="111" spans="1:11" ht="12" customHeight="1">
      <c r="A111" s="74"/>
      <c r="B111" s="74"/>
      <c r="C111" s="74"/>
      <c r="D111" s="74"/>
      <c r="E111" s="74"/>
      <c r="F111" s="74"/>
      <c r="G111" s="74"/>
    </row>
    <row r="112" spans="1:11" ht="12" customHeight="1">
      <c r="A112" s="73" t="s">
        <v>43</v>
      </c>
      <c r="B112" s="73" t="s">
        <v>185</v>
      </c>
      <c r="C112" s="73" t="s">
        <v>186</v>
      </c>
      <c r="D112" s="73" t="s">
        <v>187</v>
      </c>
      <c r="E112" s="73" t="s">
        <v>188</v>
      </c>
      <c r="H112" s="55"/>
      <c r="I112" s="55"/>
      <c r="J112" s="55"/>
      <c r="K112" s="55"/>
    </row>
    <row r="113" spans="1:5" ht="12" customHeight="1">
      <c r="A113" s="73" t="s">
        <v>163</v>
      </c>
      <c r="B113" s="75">
        <v>0</v>
      </c>
      <c r="C113" s="75">
        <v>0</v>
      </c>
      <c r="D113" s="75">
        <v>0</v>
      </c>
      <c r="E113" s="75">
        <v>0</v>
      </c>
    </row>
    <row r="114" spans="1:5" ht="12" customHeight="1">
      <c r="A114" s="73" t="s">
        <v>182</v>
      </c>
      <c r="B114" s="75">
        <v>0</v>
      </c>
      <c r="C114" s="75">
        <v>0</v>
      </c>
      <c r="D114" s="75">
        <v>0</v>
      </c>
      <c r="E114" s="75">
        <v>0</v>
      </c>
    </row>
    <row r="115" spans="1:5" ht="12" customHeight="1">
      <c r="A115" s="73" t="s">
        <v>141</v>
      </c>
      <c r="B115" s="75">
        <v>0</v>
      </c>
      <c r="C115" s="75">
        <v>0</v>
      </c>
      <c r="D115" s="75">
        <v>0</v>
      </c>
      <c r="E115" s="75">
        <v>0</v>
      </c>
    </row>
    <row r="116" spans="1:5" ht="12" customHeight="1">
      <c r="A116" s="73" t="s">
        <v>164</v>
      </c>
      <c r="B116" s="75">
        <v>0</v>
      </c>
      <c r="C116" s="75">
        <v>0</v>
      </c>
      <c r="D116" s="75">
        <v>0</v>
      </c>
      <c r="E116" s="75">
        <v>0</v>
      </c>
    </row>
    <row r="117" spans="1:5" ht="12" customHeight="1">
      <c r="A117" s="73" t="s">
        <v>165</v>
      </c>
      <c r="B117" s="75">
        <v>0</v>
      </c>
      <c r="C117" s="75">
        <v>0</v>
      </c>
      <c r="D117" s="75">
        <v>0</v>
      </c>
      <c r="E117" s="75">
        <v>0</v>
      </c>
    </row>
    <row r="118" spans="1:5" ht="12" customHeight="1">
      <c r="A118" s="73" t="s">
        <v>183</v>
      </c>
      <c r="B118" s="75">
        <v>0</v>
      </c>
      <c r="C118" s="75">
        <v>0</v>
      </c>
      <c r="D118" s="75">
        <v>0</v>
      </c>
      <c r="E118" s="75">
        <v>0</v>
      </c>
    </row>
    <row r="119" spans="1:5" ht="12" customHeight="1">
      <c r="A119" s="73" t="s">
        <v>142</v>
      </c>
      <c r="B119" s="75">
        <v>0</v>
      </c>
      <c r="C119" s="75">
        <v>0</v>
      </c>
      <c r="D119" s="75">
        <v>0</v>
      </c>
      <c r="E119" s="75">
        <v>0</v>
      </c>
    </row>
    <row r="120" spans="1:5" ht="12" customHeight="1">
      <c r="A120" s="73" t="s">
        <v>143</v>
      </c>
      <c r="B120" s="75">
        <v>0</v>
      </c>
      <c r="C120" s="75">
        <v>0</v>
      </c>
      <c r="D120" s="75">
        <v>0</v>
      </c>
      <c r="E120" s="75">
        <v>0</v>
      </c>
    </row>
    <row r="121" spans="1:5" ht="12" customHeight="1">
      <c r="A121" s="73" t="s">
        <v>144</v>
      </c>
      <c r="B121" s="75">
        <v>0</v>
      </c>
      <c r="C121" s="75">
        <v>0</v>
      </c>
      <c r="D121" s="75">
        <v>0</v>
      </c>
      <c r="E121" s="75">
        <v>0</v>
      </c>
    </row>
    <row r="122" spans="1:5" ht="12" customHeight="1">
      <c r="A122" s="73" t="s">
        <v>145</v>
      </c>
      <c r="B122" s="75">
        <v>0</v>
      </c>
      <c r="C122" s="75">
        <v>0</v>
      </c>
      <c r="D122" s="75">
        <v>0</v>
      </c>
      <c r="E122" s="75">
        <v>0</v>
      </c>
    </row>
    <row r="123" spans="1:5" ht="12" customHeight="1">
      <c r="A123" s="73" t="s">
        <v>146</v>
      </c>
      <c r="B123" s="75">
        <v>0</v>
      </c>
      <c r="C123" s="75">
        <v>0</v>
      </c>
      <c r="D123" s="75">
        <v>0</v>
      </c>
      <c r="E123" s="75">
        <v>0</v>
      </c>
    </row>
    <row r="124" spans="1:5" ht="12" customHeight="1">
      <c r="A124" s="73" t="s">
        <v>147</v>
      </c>
      <c r="B124" s="75">
        <v>0</v>
      </c>
      <c r="C124" s="75">
        <v>0</v>
      </c>
      <c r="D124" s="75">
        <v>0</v>
      </c>
      <c r="E124" s="75">
        <v>0</v>
      </c>
    </row>
    <row r="125" spans="1:5" ht="12" customHeight="1">
      <c r="A125" s="73" t="s">
        <v>148</v>
      </c>
      <c r="B125" s="75">
        <v>0</v>
      </c>
      <c r="C125" s="75">
        <v>0</v>
      </c>
      <c r="D125" s="75">
        <v>0</v>
      </c>
      <c r="E125" s="75">
        <v>0</v>
      </c>
    </row>
    <row r="126" spans="1:5" ht="12" customHeight="1">
      <c r="A126" s="73" t="s">
        <v>149</v>
      </c>
      <c r="B126" s="75">
        <v>0</v>
      </c>
      <c r="C126" s="75">
        <v>0</v>
      </c>
      <c r="D126" s="75">
        <v>0</v>
      </c>
      <c r="E126" s="75">
        <v>0</v>
      </c>
    </row>
    <row r="127" spans="1:5" ht="12" customHeight="1">
      <c r="A127" s="73" t="s">
        <v>150</v>
      </c>
      <c r="B127" s="75">
        <v>0</v>
      </c>
      <c r="C127" s="75">
        <v>0</v>
      </c>
      <c r="D127" s="75">
        <v>0</v>
      </c>
      <c r="E127" s="75">
        <v>0</v>
      </c>
    </row>
    <row r="128" spans="1:5" ht="12" customHeight="1">
      <c r="A128" s="73" t="s">
        <v>94</v>
      </c>
      <c r="B128" s="75">
        <v>0</v>
      </c>
      <c r="C128" s="75">
        <v>0</v>
      </c>
      <c r="D128" s="75">
        <v>0</v>
      </c>
      <c r="E128" s="75">
        <v>0</v>
      </c>
    </row>
    <row r="129" spans="1:5" ht="12" customHeight="1">
      <c r="A129" s="73" t="s">
        <v>151</v>
      </c>
      <c r="B129" s="75">
        <v>0</v>
      </c>
      <c r="C129" s="75">
        <v>0</v>
      </c>
      <c r="D129" s="75">
        <v>0</v>
      </c>
      <c r="E129" s="75">
        <v>0</v>
      </c>
    </row>
    <row r="130" spans="1:5" ht="12" customHeight="1">
      <c r="A130" s="73" t="s">
        <v>166</v>
      </c>
      <c r="B130" s="75">
        <v>0</v>
      </c>
      <c r="C130" s="75">
        <v>0</v>
      </c>
      <c r="D130" s="75">
        <v>0</v>
      </c>
      <c r="E130" s="75">
        <v>0</v>
      </c>
    </row>
    <row r="131" spans="1:5" ht="12" customHeight="1">
      <c r="A131" s="73" t="s">
        <v>167</v>
      </c>
      <c r="B131" s="75">
        <v>0</v>
      </c>
      <c r="C131" s="75">
        <v>0</v>
      </c>
      <c r="D131" s="75">
        <v>0</v>
      </c>
      <c r="E131" s="75">
        <v>0</v>
      </c>
    </row>
    <row r="132" spans="1:5" ht="12" customHeight="1">
      <c r="A132" s="73" t="s">
        <v>152</v>
      </c>
      <c r="B132" s="75">
        <v>0</v>
      </c>
      <c r="C132" s="75">
        <v>0</v>
      </c>
      <c r="D132" s="75">
        <v>0</v>
      </c>
      <c r="E132" s="75">
        <v>0</v>
      </c>
    </row>
    <row r="133" spans="1:5" ht="12" customHeight="1">
      <c r="A133" s="73" t="s">
        <v>153</v>
      </c>
      <c r="B133" s="75">
        <v>0</v>
      </c>
      <c r="C133" s="75">
        <v>0</v>
      </c>
      <c r="D133" s="75">
        <v>0</v>
      </c>
      <c r="E133" s="75">
        <v>0</v>
      </c>
    </row>
    <row r="134" spans="1:5" ht="12" customHeight="1">
      <c r="A134" s="73" t="s">
        <v>168</v>
      </c>
      <c r="B134" s="75">
        <v>0</v>
      </c>
      <c r="C134" s="75">
        <v>0</v>
      </c>
      <c r="D134" s="75">
        <v>0</v>
      </c>
      <c r="E134" s="75">
        <v>0</v>
      </c>
    </row>
    <row r="135" spans="1:5" ht="12" customHeight="1">
      <c r="A135" s="73" t="s">
        <v>154</v>
      </c>
      <c r="B135" s="75">
        <v>0</v>
      </c>
      <c r="C135" s="75">
        <v>0.03</v>
      </c>
      <c r="D135" s="75">
        <v>0</v>
      </c>
      <c r="E135" s="75">
        <v>0</v>
      </c>
    </row>
    <row r="136" spans="1:5" ht="12" customHeight="1">
      <c r="A136" s="73" t="s">
        <v>169</v>
      </c>
      <c r="B136" s="75">
        <v>0</v>
      </c>
      <c r="C136" s="75">
        <v>0</v>
      </c>
      <c r="D136" s="75">
        <v>0</v>
      </c>
      <c r="E136" s="75">
        <v>0</v>
      </c>
    </row>
    <row r="137" spans="1:5" ht="12" customHeight="1">
      <c r="A137" s="73" t="s">
        <v>170</v>
      </c>
      <c r="B137" s="75">
        <v>0</v>
      </c>
      <c r="C137" s="75">
        <v>0</v>
      </c>
      <c r="D137" s="75">
        <v>0</v>
      </c>
      <c r="E137" s="75">
        <v>0</v>
      </c>
    </row>
    <row r="138" spans="1:5" ht="12" customHeight="1">
      <c r="A138" s="73" t="s">
        <v>155</v>
      </c>
      <c r="B138" s="75">
        <v>0</v>
      </c>
      <c r="C138" s="75">
        <v>0</v>
      </c>
      <c r="D138" s="75">
        <v>0</v>
      </c>
      <c r="E138" s="75">
        <v>0</v>
      </c>
    </row>
    <row r="139" spans="1:5" ht="12" customHeight="1">
      <c r="A139" s="73" t="s">
        <v>156</v>
      </c>
      <c r="B139" s="75">
        <v>0</v>
      </c>
      <c r="C139" s="75">
        <v>0</v>
      </c>
      <c r="D139" s="75">
        <v>0</v>
      </c>
      <c r="E139" s="75">
        <v>0</v>
      </c>
    </row>
    <row r="140" spans="1:5" ht="12" customHeight="1">
      <c r="A140" s="73" t="s">
        <v>171</v>
      </c>
      <c r="B140" s="75">
        <v>0</v>
      </c>
      <c r="C140" s="75">
        <v>0</v>
      </c>
      <c r="D140" s="75">
        <v>0</v>
      </c>
      <c r="E140" s="75">
        <v>0</v>
      </c>
    </row>
    <row r="141" spans="1:5" ht="12" customHeight="1">
      <c r="A141" s="73" t="s">
        <v>172</v>
      </c>
      <c r="B141" s="75">
        <v>0</v>
      </c>
      <c r="C141" s="75">
        <v>0</v>
      </c>
      <c r="D141" s="75">
        <v>0</v>
      </c>
      <c r="E141" s="75">
        <v>0</v>
      </c>
    </row>
    <row r="142" spans="1:5" ht="12" customHeight="1">
      <c r="A142" s="73" t="s">
        <v>157</v>
      </c>
      <c r="B142" s="75">
        <v>0</v>
      </c>
      <c r="C142" s="75">
        <v>0</v>
      </c>
      <c r="D142" s="75">
        <v>0</v>
      </c>
      <c r="E142" s="75">
        <v>0</v>
      </c>
    </row>
    <row r="143" spans="1:5" ht="12" customHeight="1">
      <c r="A143" s="73" t="s">
        <v>158</v>
      </c>
      <c r="B143" s="75">
        <v>0</v>
      </c>
      <c r="C143" s="75">
        <v>0</v>
      </c>
      <c r="D143" s="75">
        <v>0</v>
      </c>
      <c r="E143" s="75">
        <v>0</v>
      </c>
    </row>
    <row r="144" spans="1:5" ht="12" customHeight="1">
      <c r="A144" s="73" t="s">
        <v>173</v>
      </c>
      <c r="B144" s="75">
        <v>0</v>
      </c>
      <c r="C144" s="75">
        <v>0</v>
      </c>
      <c r="D144" s="75">
        <v>0</v>
      </c>
      <c r="E144" s="75">
        <v>0</v>
      </c>
    </row>
    <row r="145" spans="1:5" ht="12" customHeight="1">
      <c r="A145" s="73" t="s">
        <v>174</v>
      </c>
      <c r="B145" s="75">
        <v>0</v>
      </c>
      <c r="C145" s="75">
        <v>0</v>
      </c>
      <c r="D145" s="75">
        <v>0</v>
      </c>
      <c r="E145" s="75">
        <v>0</v>
      </c>
    </row>
    <row r="146" spans="1:5" ht="12" customHeight="1">
      <c r="A146" s="73" t="s">
        <v>159</v>
      </c>
      <c r="B146" s="75">
        <v>0</v>
      </c>
      <c r="C146" s="75">
        <v>0</v>
      </c>
      <c r="D146" s="75">
        <v>0</v>
      </c>
      <c r="E146" s="75">
        <v>0</v>
      </c>
    </row>
    <row r="147" spans="1:5" ht="12" customHeight="1">
      <c r="A147" s="73" t="s">
        <v>175</v>
      </c>
      <c r="B147" s="75">
        <v>0</v>
      </c>
      <c r="C147" s="75">
        <v>0</v>
      </c>
      <c r="D147" s="75">
        <v>0</v>
      </c>
      <c r="E147" s="75">
        <v>0</v>
      </c>
    </row>
    <row r="148" spans="1:5" ht="12" customHeight="1">
      <c r="A148" s="73" t="s">
        <v>137</v>
      </c>
      <c r="B148" s="75">
        <v>0</v>
      </c>
      <c r="C148" s="75">
        <v>0.03</v>
      </c>
      <c r="D148" s="75">
        <v>0</v>
      </c>
      <c r="E148" s="75">
        <v>0</v>
      </c>
    </row>
    <row r="149" spans="1:5" ht="12" customHeight="1"/>
    <row r="150" spans="1:5" ht="12" customHeight="1"/>
    <row r="151" spans="1:5" ht="12" customHeight="1"/>
    <row r="152" spans="1:5" ht="12" customHeight="1"/>
    <row r="153" spans="1:5" ht="12" customHeight="1"/>
    <row r="154" spans="1:5" ht="12" customHeight="1"/>
    <row r="155" spans="1:5" ht="12" customHeight="1"/>
    <row r="156" spans="1:5" ht="12" customHeight="1"/>
    <row r="157" spans="1:5" ht="12" customHeight="1"/>
    <row r="158" spans="1:5" ht="12" customHeight="1"/>
    <row r="159" spans="1:5" ht="12" customHeight="1"/>
    <row r="160" spans="1:5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8A6B8A-7A88-4B13-8BE1-CC8D60D95621}"/>
</file>

<file path=customXml/itemProps2.xml><?xml version="1.0" encoding="utf-8"?>
<ds:datastoreItem xmlns:ds="http://schemas.openxmlformats.org/officeDocument/2006/customXml" ds:itemID="{BC661C26-CCA0-4730-BFEE-250AE60B4029}"/>
</file>

<file path=customXml/itemProps3.xml><?xml version="1.0" encoding="utf-8"?>
<ds:datastoreItem xmlns:ds="http://schemas.openxmlformats.org/officeDocument/2006/customXml" ds:itemID="{4B0F589A-0582-41F0-8714-A4F6E5F93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FYXXXXMM_MM prelim</vt:lpstr>
      <vt:lpstr>Sheet4</vt:lpstr>
      <vt:lpstr>PIVOTS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Hannah Thurner</cp:lastModifiedBy>
  <dcterms:created xsi:type="dcterms:W3CDTF">2026-01-06T18:32:38Z</dcterms:created>
  <dcterms:modified xsi:type="dcterms:W3CDTF">2026-01-06T18:32:38Z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