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drawings/drawing2.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4.xml" ContentType="application/vnd.openxmlformats-officedocument.spreadsheetml.worksheet+xml"/>
  <Override PartName="/xl/charts/colors4.xml" ContentType="application/vnd.ms-office.chartcolorstyle+xml"/>
  <Override PartName="/xl/charts/style4.xml" ContentType="application/vnd.ms-office.chartstyle+xml"/>
  <Override PartName="/xl/charts/chart4.xml" ContentType="application/vnd.openxmlformats-officedocument.drawingml.chart+xml"/>
  <Override PartName="/xl/charts/colors3.xml" ContentType="application/vnd.ms-office.chartcolorstyle+xml"/>
  <Override PartName="/xl/charts/style3.xml" ContentType="application/vnd.ms-office.chartstyle+xml"/>
  <Override PartName="/xl/worksheets/sheet3.xml" ContentType="application/vnd.openxmlformats-officedocument.spreadsheetml.worksheet+xml"/>
  <Override PartName="/xl/worksheets/sheet2.xml" ContentType="application/vnd.openxmlformats-officedocument.spreadsheetml.worksheet+xml"/>
  <Override PartName="/xl/charts/chart3.xml" ContentType="application/vnd.openxmlformats-officedocument.drawingml.chart+xml"/>
  <Override PartName="/xl/worksheets/sheet1.xml" ContentType="application/vnd.openxmlformats-officedocument.spreadsheetml.worksheet+xml"/>
  <Override PartName="/xl/charts/style2.xml" ContentType="application/vnd.ms-office.chartstyle+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charts/colors2.xml" ContentType="application/vnd.ms-office.chartcolorstyle+xml"/>
  <Override PartName="/xl/styles.xml" ContentType="application/vnd.openxmlformats-officedocument.spreadsheetml.styles+xml"/>
  <Override PartName="/xl/worksheets/sheet56.xml" ContentType="application/vnd.openxmlformats-officedocument.spreadsheetml.worksheet+xml"/>
  <Override PartName="/xl/worksheets/sheet55.xml" ContentType="application/vnd.openxmlformats-officedocument.spreadsheetml.worksheet+xml"/>
  <Override PartName="/xl/worksheets/sheet54.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1.xml" ContentType="application/vnd.openxmlformats-officedocument.drawing+xml"/>
  <Override PartName="/xl/comments1.xml" ContentType="application/vnd.openxmlformats-officedocument.spreadsheetml.comments+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Amanda\CommunityBenefitsReports\FY16 Reports\"/>
    </mc:Choice>
  </mc:AlternateContent>
  <workbookProtection workbookAlgorithmName="SHA-512" workbookHashValue="RVS8HrRjtkGPLA3qq+xhQ/qnJd7qgbfyzXqNH7wgp6b8JnRvLE6beNkl8dX40pOC8taxlVapB9BjfRKmF3cKAA==" workbookSaltValue="c56UzY540aCP30HpmYdtDQ==" workbookSpinCount="100000" lockStructure="1"/>
  <bookViews>
    <workbookView xWindow="0" yWindow="0" windowWidth="14370" windowHeight="6930" tabRatio="874" firstSheet="3" activeTab="6"/>
  </bookViews>
  <sheets>
    <sheet name="DME_NSPI-all" sheetId="3" state="hidden" r:id="rId1"/>
    <sheet name="Charity in Rates" sheetId="127" state="hidden" r:id="rId2"/>
    <sheet name="Charts" sheetId="6" state="hidden" r:id="rId3"/>
    <sheet name="CB Table 1" sheetId="5" r:id="rId4"/>
    <sheet name="Rate Support-Attachment I" sheetId="4" r:id="rId5"/>
    <sheet name="Attachment II-All Hospitals" sheetId="126" r:id="rId6"/>
    <sheet name="Attachment III-All" sheetId="60" r:id="rId7"/>
    <sheet name="#1-Meritus" sheetId="67" r:id="rId8"/>
    <sheet name="#2-UMMC" sheetId="68" r:id="rId9"/>
    <sheet name="#3-Prince Georges Hospital" sheetId="110" r:id="rId10"/>
    <sheet name="#4-Holy Cross Hospital" sheetId="76" r:id="rId11"/>
    <sheet name="#5-Frederick Memorial Hospital" sheetId="77" r:id="rId12"/>
    <sheet name="#6-UM Harford Memorial" sheetId="73" r:id="rId13"/>
    <sheet name="#8-Mercy" sheetId="78" r:id="rId14"/>
    <sheet name="#9-Johns Hopkins" sheetId="79" r:id="rId15"/>
    <sheet name="#10-UM Shore Health Dorchester" sheetId="108" r:id="rId16"/>
    <sheet name="#11-St. Agnes Hospital" sheetId="80" r:id="rId17"/>
    <sheet name="#12-Sinai" sheetId="81" r:id="rId18"/>
    <sheet name="#13-Bon Secours" sheetId="82" r:id="rId19"/>
    <sheet name="#15-MedStar Franklin Square" sheetId="83" r:id="rId20"/>
    <sheet name="#16-Washington Adventist" sheetId="113" r:id="rId21"/>
    <sheet name="#17-Garrett County Memorial" sheetId="84" r:id="rId22"/>
    <sheet name="#18-MedStar Montgomery General" sheetId="85" r:id="rId23"/>
    <sheet name="#19-Peninsula Regional" sheetId="86" r:id="rId24"/>
    <sheet name="#22-Suburban" sheetId="122" r:id="rId25"/>
    <sheet name="#23-AAMC" sheetId="123" r:id="rId26"/>
    <sheet name="#24-MedStar Union Memorial" sheetId="88" r:id="rId27"/>
    <sheet name="#27-Western Maryland Regional" sheetId="89" r:id="rId28"/>
    <sheet name="#28-MedStar St. Marys" sheetId="90" r:id="rId29"/>
    <sheet name="#29-JH Bayview" sheetId="124" r:id="rId30"/>
    <sheet name="#30-UM Shore Health Chestertown" sheetId="107" r:id="rId31"/>
    <sheet name="#32-Union Hospital Cecil Co" sheetId="92" r:id="rId32"/>
    <sheet name="#33-Carroll Hospital Center" sheetId="93" r:id="rId33"/>
    <sheet name="#34-MedStar Harbor Hospital" sheetId="94" r:id="rId34"/>
    <sheet name="#35-UM Charles Regional" sheetId="95" r:id="rId35"/>
    <sheet name="#37-UM Shore Health Easton" sheetId="109" r:id="rId36"/>
    <sheet name="#38-UM Midtown" sheetId="70" r:id="rId37"/>
    <sheet name="#39-Calvert Memorial" sheetId="96" r:id="rId38"/>
    <sheet name="#40-Lifebridge Northwest" sheetId="97" r:id="rId39"/>
    <sheet name="#43-UM BWMC" sheetId="71" r:id="rId40"/>
    <sheet name="#44-GBMC" sheetId="118" r:id="rId41"/>
    <sheet name="#45-McCready" sheetId="117" r:id="rId42"/>
    <sheet name="#48-Howard County" sheetId="98" r:id="rId43"/>
    <sheet name="#49-UM Upper Chesapeake Medical" sheetId="74" r:id="rId44"/>
    <sheet name="#51-Doctors Community Hospital" sheetId="99" r:id="rId45"/>
    <sheet name="#55-Laurel Regional" sheetId="111" r:id="rId46"/>
    <sheet name="#60-Fort Washington" sheetId="101" r:id="rId47"/>
    <sheet name="#61-Atlantic General" sheetId="102" r:id="rId48"/>
    <sheet name="#62-MedStar Southern Maryland" sheetId="103" r:id="rId49"/>
    <sheet name="#63-UM St Joseph" sheetId="125" r:id="rId50"/>
    <sheet name="#64-Levindale" sheetId="104" r:id="rId51"/>
    <sheet name="#65-Holy Cross Germantown" sheetId="106" r:id="rId52"/>
    <sheet name="#2001-UM ROI" sheetId="72" r:id="rId53"/>
    <sheet name="#2004-MedStar Good Samaritan" sheetId="100" r:id="rId54"/>
    <sheet name="#5050-Shady Grove Adventist" sheetId="114" r:id="rId55"/>
    <sheet name="#3029-Adventist Rehab" sheetId="119" r:id="rId56"/>
    <sheet name="#4000-Sheppard Pratt" sheetId="105" r:id="rId57"/>
    <sheet name="#4013-ABH-Rockville" sheetId="115" r:id="rId58"/>
    <sheet name="#5034-Mt Washington Pediatric" sheetId="75" r:id="rId59"/>
  </sheets>
  <externalReferences>
    <externalReference r:id="rId60"/>
    <externalReference r:id="rId61"/>
    <externalReference r:id="rId62"/>
    <externalReference r:id="rId63"/>
    <externalReference r:id="rId64"/>
    <externalReference r:id="rId65"/>
    <externalReference r:id="rId66"/>
  </externalReferences>
  <definedNames>
    <definedName name="_xlnm._FilterDatabase" localSheetId="5" hidden="1">'Attachment II-All Hospitals'!$A$2:$M$2</definedName>
    <definedName name="_xlnm._FilterDatabase" localSheetId="2" hidden="1">Charts!$A$2:$C$11</definedName>
    <definedName name="acct" localSheetId="24">#REF!</definedName>
    <definedName name="acct" localSheetId="25">#REF!</definedName>
    <definedName name="acct" localSheetId="29">#REF!</definedName>
    <definedName name="acct" localSheetId="49">#REF!</definedName>
    <definedName name="acct" localSheetId="5">#REF!</definedName>
    <definedName name="acct" localSheetId="6">#REF!</definedName>
    <definedName name="acct">#REF!</definedName>
    <definedName name="acct1" localSheetId="24">#REF!</definedName>
    <definedName name="acct1" localSheetId="25">#REF!</definedName>
    <definedName name="acct1" localSheetId="29">#REF!</definedName>
    <definedName name="acct1" localSheetId="49">#REF!</definedName>
    <definedName name="acct1" localSheetId="5">#REF!</definedName>
    <definedName name="acct1" localSheetId="6">#REF!</definedName>
    <definedName name="acct1">#REF!</definedName>
    <definedName name="bal_umc" localSheetId="24">'[1]p8 CONS BS'!#REF!</definedName>
    <definedName name="bal_umc" localSheetId="25">'[1]p8 CONS BS'!#REF!</definedName>
    <definedName name="bal_umc" localSheetId="29">'[1]p8 CONS BS'!#REF!</definedName>
    <definedName name="bal_umc" localSheetId="49">'[1]p8 CONS BS'!#REF!</definedName>
    <definedName name="bal_umc" localSheetId="5">'[1]p8 CONS BS'!#REF!</definedName>
    <definedName name="bal_umc" localSheetId="6">'[1]p8 CONS BS'!#REF!</definedName>
    <definedName name="bal_umc">'[1]p8 CONS BS'!#REF!</definedName>
    <definedName name="BALANCE_UMMC" localSheetId="24">'[1]p8 CONS BS'!#REF!</definedName>
    <definedName name="BALANCE_UMMC" localSheetId="25">'[1]p8 CONS BS'!#REF!</definedName>
    <definedName name="BALANCE_UMMC" localSheetId="29">'[1]p8 CONS BS'!#REF!</definedName>
    <definedName name="BALANCE_UMMC" localSheetId="49">'[1]p8 CONS BS'!#REF!</definedName>
    <definedName name="BALANCE_UMMC" localSheetId="5">'[1]p8 CONS BS'!#REF!</definedName>
    <definedName name="BALANCE_UMMC" localSheetId="6">'[1]p8 CONS BS'!#REF!</definedName>
    <definedName name="BALANCE_UMMC">'[1]p8 CONS BS'!#REF!</definedName>
    <definedName name="C_Code" localSheetId="24">[2]D!#REF!</definedName>
    <definedName name="C_Code" localSheetId="25">[2]D!#REF!</definedName>
    <definedName name="C_Code" localSheetId="29">[2]D!#REF!</definedName>
    <definedName name="C_Code" localSheetId="49">[2]D!#REF!</definedName>
    <definedName name="C_Code" localSheetId="5">[2]D!#REF!</definedName>
    <definedName name="C_Code">[2]D!#REF!</definedName>
    <definedName name="C_Num" localSheetId="24">[2]D!#REF!</definedName>
    <definedName name="C_Num" localSheetId="25">[2]D!#REF!</definedName>
    <definedName name="C_Num" localSheetId="29">[2]D!#REF!</definedName>
    <definedName name="C_Num" localSheetId="49">[2]D!#REF!</definedName>
    <definedName name="C_Num" localSheetId="5">[2]D!#REF!</definedName>
    <definedName name="C_Num">[2]D!#REF!</definedName>
    <definedName name="CASH_UMMC" localSheetId="24">'[1]p10 CF'!#REF!</definedName>
    <definedName name="CASH_UMMC" localSheetId="25">'[1]p10 CF'!#REF!</definedName>
    <definedName name="CASH_UMMC" localSheetId="29">'[1]p10 CF'!#REF!</definedName>
    <definedName name="CASH_UMMC" localSheetId="49">'[1]p10 CF'!#REF!</definedName>
    <definedName name="CASH_UMMC" localSheetId="5">'[1]p10 CF'!#REF!</definedName>
    <definedName name="CASH_UMMC">'[1]p10 CF'!#REF!</definedName>
    <definedName name="CFA_I" localSheetId="24">#REF!</definedName>
    <definedName name="CFA_I" localSheetId="25">#REF!</definedName>
    <definedName name="CFA_I" localSheetId="29">#REF!</definedName>
    <definedName name="CFA_I" localSheetId="49">#REF!</definedName>
    <definedName name="CFA_I" localSheetId="5">#REF!</definedName>
    <definedName name="CFA_I" localSheetId="6">#REF!</definedName>
    <definedName name="CFA_I">#REF!</definedName>
    <definedName name="consol" localSheetId="24">#REF!</definedName>
    <definedName name="consol" localSheetId="25">#REF!</definedName>
    <definedName name="consol" localSheetId="29">#REF!</definedName>
    <definedName name="consol" localSheetId="49">#REF!</definedName>
    <definedName name="consol" localSheetId="5">#REF!</definedName>
    <definedName name="consol" localSheetId="6">#REF!</definedName>
    <definedName name="consol">#REF!</definedName>
    <definedName name="CPV" localSheetId="24">#REF!</definedName>
    <definedName name="CPV" localSheetId="25">#REF!</definedName>
    <definedName name="CPV" localSheetId="29">#REF!</definedName>
    <definedName name="CPV" localSheetId="49">#REF!</definedName>
    <definedName name="CPV" localSheetId="5">#REF!</definedName>
    <definedName name="CPV">#REF!</definedName>
    <definedName name="csh_ummc" localSheetId="24">'[1]p10 CF'!#REF!</definedName>
    <definedName name="csh_ummc" localSheetId="25">'[1]p10 CF'!#REF!</definedName>
    <definedName name="csh_ummc" localSheetId="29">'[1]p10 CF'!#REF!</definedName>
    <definedName name="csh_ummc" localSheetId="49">'[1]p10 CF'!#REF!</definedName>
    <definedName name="csh_ummc" localSheetId="5">'[1]p10 CF'!#REF!</definedName>
    <definedName name="csh_ummc" localSheetId="6">'[1]p10 CF'!#REF!</definedName>
    <definedName name="csh_ummc">'[1]p10 CF'!#REF!</definedName>
    <definedName name="CurrRO">'[3]PY RO'!$A$13:$K$86</definedName>
    <definedName name="DataRange" localSheetId="24">#REF!</definedName>
    <definedName name="DataRange" localSheetId="25">#REF!</definedName>
    <definedName name="DataRange" localSheetId="29">#REF!</definedName>
    <definedName name="DataRange" localSheetId="49">#REF!</definedName>
    <definedName name="DataRange" localSheetId="5">#REF!</definedName>
    <definedName name="DataRange" localSheetId="6">#REF!</definedName>
    <definedName name="DataRange">#REF!</definedName>
    <definedName name="dept" localSheetId="24">#REF!</definedName>
    <definedName name="dept" localSheetId="25">#REF!</definedName>
    <definedName name="dept" localSheetId="29">#REF!</definedName>
    <definedName name="dept" localSheetId="49">#REF!</definedName>
    <definedName name="dept" localSheetId="5">#REF!</definedName>
    <definedName name="dept" localSheetId="6">#REF!</definedName>
    <definedName name="dept">#REF!</definedName>
    <definedName name="DP_Schedule" localSheetId="24">#REF!</definedName>
    <definedName name="DP_Schedule" localSheetId="25">#REF!</definedName>
    <definedName name="DP_Schedule" localSheetId="29">#REF!</definedName>
    <definedName name="DP_Schedule" localSheetId="49">#REF!</definedName>
    <definedName name="DP_Schedule" localSheetId="5">#REF!</definedName>
    <definedName name="DP_Schedule">#REF!</definedName>
    <definedName name="Exh_II" localSheetId="24">#REF!</definedName>
    <definedName name="Exh_II" localSheetId="25">#REF!</definedName>
    <definedName name="Exh_II" localSheetId="29">#REF!</definedName>
    <definedName name="Exh_II" localSheetId="49">#REF!</definedName>
    <definedName name="Exh_II" localSheetId="5">#REF!</definedName>
    <definedName name="Exh_II">#REF!</definedName>
    <definedName name="Exh_V" localSheetId="24">#REF!</definedName>
    <definedName name="Exh_V" localSheetId="25">#REF!</definedName>
    <definedName name="Exh_V" localSheetId="29">#REF!</definedName>
    <definedName name="Exh_V" localSheetId="49">#REF!</definedName>
    <definedName name="Exh_V" localSheetId="5">#REF!</definedName>
    <definedName name="Exh_V">#REF!</definedName>
    <definedName name="Factors_I" localSheetId="24">#REF!</definedName>
    <definedName name="Factors_I" localSheetId="25">#REF!</definedName>
    <definedName name="Factors_I" localSheetId="29">#REF!</definedName>
    <definedName name="Factors_I" localSheetId="49">#REF!</definedName>
    <definedName name="Factors_I" localSheetId="5">#REF!</definedName>
    <definedName name="Factors_I" localSheetId="6">#REF!</definedName>
    <definedName name="Factors_I">#REF!</definedName>
    <definedName name="flex" localSheetId="24">#REF!</definedName>
    <definedName name="flex" localSheetId="25">#REF!</definedName>
    <definedName name="flex" localSheetId="29">#REF!</definedName>
    <definedName name="flex" localSheetId="49">#REF!</definedName>
    <definedName name="flex" localSheetId="5">#REF!</definedName>
    <definedName name="flex" localSheetId="6">#REF!</definedName>
    <definedName name="flex">#REF!</definedName>
    <definedName name="FUND_CONS" localSheetId="24">#REF!</definedName>
    <definedName name="FUND_CONS" localSheetId="25">#REF!</definedName>
    <definedName name="FUND_CONS" localSheetId="29">#REF!</definedName>
    <definedName name="FUND_CONS" localSheetId="49">#REF!</definedName>
    <definedName name="FUND_CONS" localSheetId="5">#REF!</definedName>
    <definedName name="FUND_CONS" localSheetId="6">#REF!</definedName>
    <definedName name="FUND_CONS">#REF!</definedName>
    <definedName name="HeaderRange" localSheetId="24">#REF!</definedName>
    <definedName name="HeaderRange" localSheetId="25">#REF!</definedName>
    <definedName name="HeaderRange" localSheetId="29">#REF!</definedName>
    <definedName name="HeaderRange" localSheetId="49">#REF!</definedName>
    <definedName name="HeaderRange" localSheetId="5">#REF!</definedName>
    <definedName name="HeaderRange" localSheetId="6">#REF!</definedName>
    <definedName name="HeaderRange">#REF!</definedName>
    <definedName name="Hosp_Num">'[3]Gen Info'!$B$4</definedName>
    <definedName name="Hospital_Phys" localSheetId="24">#REF!</definedName>
    <definedName name="Hospital_Phys" localSheetId="25">#REF!</definedName>
    <definedName name="Hospital_Phys" localSheetId="29">#REF!</definedName>
    <definedName name="Hospital_Phys" localSheetId="49">#REF!</definedName>
    <definedName name="Hospital_Phys" localSheetId="5">#REF!</definedName>
    <definedName name="Hospital_Phys">#REF!</definedName>
    <definedName name="inac1">[4]UMH!$A$976:$W$1022</definedName>
    <definedName name="inac4">[4]CC!$A$136:$W$140</definedName>
    <definedName name="inac7">[4]STC!$A$208:$W$212</definedName>
    <definedName name="ker" localSheetId="24">#REF!</definedName>
    <definedName name="ker" localSheetId="25">#REF!</definedName>
    <definedName name="ker" localSheetId="29">#REF!</definedName>
    <definedName name="ker" localSheetId="49">#REF!</definedName>
    <definedName name="ker" localSheetId="5">#REF!</definedName>
    <definedName name="ker" localSheetId="6">#REF!</definedName>
    <definedName name="ker">#REF!</definedName>
    <definedName name="kernan" localSheetId="24">#REF!</definedName>
    <definedName name="kernan" localSheetId="25">#REF!</definedName>
    <definedName name="kernan" localSheetId="29">#REF!</definedName>
    <definedName name="kernan" localSheetId="49">#REF!</definedName>
    <definedName name="kernan" localSheetId="5">#REF!</definedName>
    <definedName name="kernan" localSheetId="6">#REF!</definedName>
    <definedName name="kernan">#REF!</definedName>
    <definedName name="LookDate">'[3]Cvr (DON''T HIDE)'!$P$1:$Q$12</definedName>
    <definedName name="Med_Ed" localSheetId="24">#REF!</definedName>
    <definedName name="Med_Ed" localSheetId="25">#REF!</definedName>
    <definedName name="Med_Ed" localSheetId="29">#REF!</definedName>
    <definedName name="Med_Ed" localSheetId="49">#REF!</definedName>
    <definedName name="Med_Ed" localSheetId="5">#REF!</definedName>
    <definedName name="Med_Ed">#REF!</definedName>
    <definedName name="mrh" localSheetId="24">#REF!</definedName>
    <definedName name="mrh" localSheetId="25">#REF!</definedName>
    <definedName name="mrh" localSheetId="29">#REF!</definedName>
    <definedName name="mrh" localSheetId="49">#REF!</definedName>
    <definedName name="mrh" localSheetId="5">#REF!</definedName>
    <definedName name="mrh" localSheetId="6">#REF!</definedName>
    <definedName name="mrh">#REF!</definedName>
    <definedName name="MTC_Test">[3]MTC!$C$17</definedName>
    <definedName name="P1_Test">[3]P1!$J$102</definedName>
    <definedName name="P2_Test">[3]P2!$J$245</definedName>
    <definedName name="P3_Test">[3]P3!$F$83</definedName>
    <definedName name="P4_Test">[3]P4!$J$283</definedName>
    <definedName name="P5_Test">[3]P5!$J$284</definedName>
    <definedName name="pan" localSheetId="24">'[1]p7 CONS IS'!#REF!</definedName>
    <definedName name="pan" localSheetId="25">'[1]p7 CONS IS'!#REF!</definedName>
    <definedName name="pan" localSheetId="29">'[1]p7 CONS IS'!#REF!</definedName>
    <definedName name="pan" localSheetId="49">'[1]p7 CONS IS'!#REF!</definedName>
    <definedName name="pan" localSheetId="5">'[1]p7 CONS IS'!#REF!</definedName>
    <definedName name="pan" localSheetId="6">'[1]p7 CONS IS'!#REF!</definedName>
    <definedName name="pan">'[1]p7 CONS IS'!#REF!</definedName>
    <definedName name="PANDL" localSheetId="24">'[1]p7 CONS IS'!#REF!</definedName>
    <definedName name="PANDL" localSheetId="25">'[1]p7 CONS IS'!#REF!</definedName>
    <definedName name="PANDL" localSheetId="29">'[1]p7 CONS IS'!#REF!</definedName>
    <definedName name="PANDL" localSheetId="49">'[1]p7 CONS IS'!#REF!</definedName>
    <definedName name="PANDL" localSheetId="5">'[1]p7 CONS IS'!#REF!</definedName>
    <definedName name="PANDL" localSheetId="6">'[1]p7 CONS IS'!#REF!</definedName>
    <definedName name="PANDL">'[1]p7 CONS IS'!#REF!</definedName>
    <definedName name="PLROWS" localSheetId="24">#REF!</definedName>
    <definedName name="PLROWS" localSheetId="25">#REF!</definedName>
    <definedName name="PLROWS" localSheetId="29">#REF!</definedName>
    <definedName name="PLROWS" localSheetId="49">#REF!</definedName>
    <definedName name="PLROWS" localSheetId="5">#REF!</definedName>
    <definedName name="PLROWS" localSheetId="6">#REF!</definedName>
    <definedName name="PLROWS">#REF!</definedName>
    <definedName name="_xlnm.Print_Area" localSheetId="16">'#11-St. Agnes Hospital'!$A$1:$L$156</definedName>
    <definedName name="_xlnm.Print_Area" localSheetId="17">'#12-Sinai'!$A$1:$L$156</definedName>
    <definedName name="_xlnm.Print_Area" localSheetId="18">'#13-Bon Secours'!$A$1:$L$156</definedName>
    <definedName name="_xlnm.Print_Area" localSheetId="19">'#15-MedStar Franklin Square'!$A$1:$K$157</definedName>
    <definedName name="_xlnm.Print_Area" localSheetId="20">'#16-Washington Adventist'!$A$1:$L$156</definedName>
    <definedName name="_xlnm.Print_Area" localSheetId="21">'#17-Garrett County Memorial'!$A$1:$L$156</definedName>
    <definedName name="_xlnm.Print_Area" localSheetId="23">'#19-Peninsula Regional'!$A$1:$L$149</definedName>
    <definedName name="_xlnm.Print_Area" localSheetId="7">'#1-Meritus'!$A$1:$L$156</definedName>
    <definedName name="_xlnm.Print_Area" localSheetId="52">'#2001-UM ROI'!$A$1:$L$156</definedName>
    <definedName name="_xlnm.Print_Area" localSheetId="53">'#2004-MedStar Good Samaritan'!$A$1:$L$156</definedName>
    <definedName name="_xlnm.Print_Area" localSheetId="24">'#22-Suburban'!$A$1:$K$146</definedName>
    <definedName name="_xlnm.Print_Area" localSheetId="25">'#23-AAMC'!#REF!</definedName>
    <definedName name="_xlnm.Print_Area" localSheetId="27">'#27-Western Maryland Regional'!$A$1:$L$156</definedName>
    <definedName name="_xlnm.Print_Area" localSheetId="29">'[1]p7 CONS IS'!#REF!</definedName>
    <definedName name="_xlnm.Print_Area" localSheetId="8">'#2-UMMC'!$A$1:$L$156</definedName>
    <definedName name="_xlnm.Print_Area" localSheetId="55">'#3029-Adventist Rehab'!$A$1:$L$156</definedName>
    <definedName name="_xlnm.Print_Area" localSheetId="31">'#32-Union Hospital Cecil Co'!$A$1:$L$156</definedName>
    <definedName name="_xlnm.Print_Area" localSheetId="32">'#33-Carroll Hospital Center'!$A$1:$L$156</definedName>
    <definedName name="_xlnm.Print_Area" localSheetId="34">'#35-UM Charles Regional'!$A$1:$L$156</definedName>
    <definedName name="_xlnm.Print_Area" localSheetId="36">'#38-UM Midtown'!$A$1:$L$156</definedName>
    <definedName name="_xlnm.Print_Area" localSheetId="37">'#39-Calvert Memorial'!$A$1:$K$156</definedName>
    <definedName name="_xlnm.Print_Area" localSheetId="9">'#3-Prince Georges Hospital'!$A$1:$L$156</definedName>
    <definedName name="_xlnm.Print_Area" localSheetId="56">'#4000-Sheppard Pratt'!$A$1:$L$156</definedName>
    <definedName name="_xlnm.Print_Area" localSheetId="57">'#4013-ABH-Rockville'!$A$1:$L$156</definedName>
    <definedName name="_xlnm.Print_Area" localSheetId="38">'#40-Lifebridge Northwest'!$A$1:$L$156</definedName>
    <definedName name="_xlnm.Print_Area" localSheetId="39">'#43-UM BWMC'!$A$1:$L$156</definedName>
    <definedName name="_xlnm.Print_Area" localSheetId="40">'#44-GBMC'!$A$1:$L$156</definedName>
    <definedName name="_xlnm.Print_Area" localSheetId="41">'#45-McCready'!$A$1:$L$156</definedName>
    <definedName name="_xlnm.Print_Area" localSheetId="42">'#48-Howard County'!$A$1:$L$156</definedName>
    <definedName name="_xlnm.Print_Area" localSheetId="43">'#49-UM Upper Chesapeake Medical'!$A$1:$L$156</definedName>
    <definedName name="_xlnm.Print_Area" localSheetId="10">'#4-Holy Cross Hospital'!$A$1:$L$156</definedName>
    <definedName name="_xlnm.Print_Area" localSheetId="54">'#5050-Shady Grove Adventist'!$A$1:$L$156</definedName>
    <definedName name="_xlnm.Print_Area" localSheetId="44">'#51-Doctors Community Hospital'!$A$1:$L$156</definedName>
    <definedName name="_xlnm.Print_Area" localSheetId="45">'#55-Laurel Regional'!$A$1:$L$156</definedName>
    <definedName name="_xlnm.Print_Area" localSheetId="11">'#5-Frederick Memorial Hospital'!$A$1:$L$156</definedName>
    <definedName name="_xlnm.Print_Area" localSheetId="46">'#60-Fort Washington'!$A$1:$L$156</definedName>
    <definedName name="_xlnm.Print_Area" localSheetId="47">'#61-Atlantic General'!$A$1:$L$156</definedName>
    <definedName name="_xlnm.Print_Area" localSheetId="48">'#62-MedStar Southern Maryland'!$A$1:$L$156</definedName>
    <definedName name="_xlnm.Print_Area" localSheetId="49">'[1]p7 CONS IS'!#REF!</definedName>
    <definedName name="_xlnm.Print_Area" localSheetId="50">'#64-Levindale'!$A$1:$L$156</definedName>
    <definedName name="_xlnm.Print_Area" localSheetId="51">'#65-Holy Cross Germantown'!$A$1:$L$156</definedName>
    <definedName name="_xlnm.Print_Area" localSheetId="12">'#6-UM Harford Memorial'!$A$1:$L$156</definedName>
    <definedName name="_xlnm.Print_Area" localSheetId="13">'#8-Mercy'!$A$1:$L$156</definedName>
    <definedName name="_xlnm.Print_Area" localSheetId="14">'#9-Johns Hopkins'!$A$1:$L$156</definedName>
    <definedName name="_xlnm.Print_Area" localSheetId="5">'Attachment II-All Hospitals'!$A$1:$M$55</definedName>
    <definedName name="_xlnm.Print_Area" localSheetId="3">'CB Table 1'!$A$1:$G$15</definedName>
    <definedName name="_xlnm.Print_Area" localSheetId="2">Charts!$A$1:$O$85</definedName>
    <definedName name="_xlnm.Print_Area" localSheetId="0">'DME_NSPI-all'!$A$1:$E$54</definedName>
    <definedName name="_xlnm.Print_Area" localSheetId="4">'Rate Support-Attachment I'!$A$1:$F$59</definedName>
    <definedName name="_xlnm.Print_Area">'[1]p7 CONS IS'!#REF!</definedName>
    <definedName name="_xlnm.Print_Titles" localSheetId="15">'#10-UM Shore Health Dorchester'!$1:$12</definedName>
    <definedName name="_xlnm.Print_Titles" localSheetId="30">'#30-UM Shore Health Chestertown'!$1:$12</definedName>
    <definedName name="_xlnm.Print_Titles" localSheetId="35">'#37-UM Shore Health Easton'!$1:$12</definedName>
    <definedName name="_xlnm.Print_Titles" localSheetId="6">'Attachment III-All'!$1:$1</definedName>
    <definedName name="Prior_M">'[3]Input M'!$A$4:$I$85</definedName>
    <definedName name="Prior_TB">'[3]Input TB'!$B$4:$CV$133</definedName>
    <definedName name="Psych?">'[5]Gen Info'!$B$17</definedName>
    <definedName name="PY_M">[3]PY_M!$A$4:$AP$106</definedName>
    <definedName name="Rate_Realignment" localSheetId="24">#REF!</definedName>
    <definedName name="Rate_Realignment" localSheetId="25">#REF!</definedName>
    <definedName name="Rate_Realignment" localSheetId="29">#REF!</definedName>
    <definedName name="Rate_Realignment" localSheetId="49">#REF!</definedName>
    <definedName name="Rate_Realignment" localSheetId="5">#REF!</definedName>
    <definedName name="Rate_Realignment">#REF!</definedName>
    <definedName name="RNAdj" localSheetId="24">[6]RR!#REF!</definedName>
    <definedName name="RNAdj" localSheetId="25">[6]RR!#REF!</definedName>
    <definedName name="RNAdj" localSheetId="29">[6]RR!#REF!</definedName>
    <definedName name="RNAdj" localSheetId="49">[6]RR!#REF!</definedName>
    <definedName name="RNAdj" localSheetId="5">[6]RR!#REF!</definedName>
    <definedName name="RNAdj">[6]RR!#REF!</definedName>
    <definedName name="RoutineSpread" localSheetId="24">[6]RR!#REF!</definedName>
    <definedName name="RoutineSpread" localSheetId="25">[6]RR!#REF!</definedName>
    <definedName name="RoutineSpread" localSheetId="29">[6]RR!#REF!</definedName>
    <definedName name="RoutineSpread" localSheetId="49">[6]RR!#REF!</definedName>
    <definedName name="RoutineSpread" localSheetId="5">[6]RR!#REF!</definedName>
    <definedName name="RoutineSpread">[6]RR!#REF!</definedName>
    <definedName name="RR_1" localSheetId="24">#REF!</definedName>
    <definedName name="RR_1" localSheetId="25">#REF!</definedName>
    <definedName name="RR_1" localSheetId="29">#REF!</definedName>
    <definedName name="RR_1" localSheetId="49">#REF!</definedName>
    <definedName name="RR_1" localSheetId="5">#REF!</definedName>
    <definedName name="RR_1">#REF!</definedName>
    <definedName name="RR_2" localSheetId="24">#REF!</definedName>
    <definedName name="RR_2" localSheetId="25">#REF!</definedName>
    <definedName name="RR_2" localSheetId="29">#REF!</definedName>
    <definedName name="RR_2" localSheetId="49">#REF!</definedName>
    <definedName name="RR_2" localSheetId="5">#REF!</definedName>
    <definedName name="RR_2" localSheetId="6">#REF!</definedName>
    <definedName name="RR_2">#REF!</definedName>
    <definedName name="RRAdjustor" localSheetId="24">#REF!</definedName>
    <definedName name="RRAdjustor" localSheetId="25">#REF!</definedName>
    <definedName name="RRAdjustor" localSheetId="29">#REF!</definedName>
    <definedName name="RRAdjustor" localSheetId="49">#REF!</definedName>
    <definedName name="RRAdjustor" localSheetId="5">#REF!</definedName>
    <definedName name="RRAdjustor" localSheetId="6">#REF!</definedName>
    <definedName name="RRAdjustor">#REF!</definedName>
    <definedName name="SAP_Account">'[7]SAP Summary'!$C$4:$C$59</definedName>
    <definedName name="SAP_Apr">'[7]SAP Summary'!$N$4:$N$60</definedName>
    <definedName name="SAP_Aug">'[7]SAP Summary'!$F$4:$F$60</definedName>
    <definedName name="SAP_Dec">'[7]SAP Summary'!$J$4:$J$60</definedName>
    <definedName name="SAP_Feb">'[7]SAP Summary'!$L$4:$L$60</definedName>
    <definedName name="SAP_Jan">'[7]SAP Summary'!$K$4:$K$60</definedName>
    <definedName name="SAP_Jul">'[7]SAP Summary'!$E$4:$E$60</definedName>
    <definedName name="SAP_Jun">'[7]SAP Summary'!$P$4:$P$59</definedName>
    <definedName name="SAP_Mar">'[7]SAP Summary'!$M$4:$M$60</definedName>
    <definedName name="SAP_May">'[7]SAP Summary'!$O$4:$O$60</definedName>
    <definedName name="SAP_Nov">'[7]SAP Summary'!$I$4:$I$60</definedName>
    <definedName name="SAP_Oct">'[7]SAP Summary'!$H$4:$H$60</definedName>
    <definedName name="SAP_Sep">'[7]SAP Summary'!$G$4:$G$60</definedName>
    <definedName name="SAPBEXdnldView" hidden="1">"45B0DMIFL4DG42VFK6L1FXXXP"</definedName>
    <definedName name="SAPBEXsysID" hidden="1">"BWP"</definedName>
    <definedName name="SortRange" localSheetId="24">#REF!</definedName>
    <definedName name="SortRange" localSheetId="25">#REF!</definedName>
    <definedName name="SortRange" localSheetId="29">#REF!</definedName>
    <definedName name="SortRange" localSheetId="49">#REF!</definedName>
    <definedName name="SortRange" localSheetId="5">#REF!</definedName>
    <definedName name="SortRange" localSheetId="6">#REF!</definedName>
    <definedName name="SortRange">#REF!</definedName>
    <definedName name="Supp_Birth_I">'[3]SB Input'!$A$1</definedName>
    <definedName name="Supp2" localSheetId="24">#REF!</definedName>
    <definedName name="Supp2" localSheetId="25">#REF!</definedName>
    <definedName name="Supp2" localSheetId="29">#REF!</definedName>
    <definedName name="Supp2" localSheetId="49">#REF!</definedName>
    <definedName name="Supp2" localSheetId="5">#REF!</definedName>
    <definedName name="Supp2">#REF!</definedName>
    <definedName name="Supp4" localSheetId="24">#REF!</definedName>
    <definedName name="Supp4" localSheetId="25">#REF!</definedName>
    <definedName name="Supp4" localSheetId="29">#REF!</definedName>
    <definedName name="Supp4" localSheetId="49">#REF!</definedName>
    <definedName name="Supp4" localSheetId="5">#REF!</definedName>
    <definedName name="Supp4">#REF!</definedName>
    <definedName name="SUPPLEMENTAL_SCHEDULE_6" localSheetId="24">#REF!</definedName>
    <definedName name="SUPPLEMENTAL_SCHEDULE_6" localSheetId="25">#REF!</definedName>
    <definedName name="SUPPLEMENTAL_SCHEDULE_6" localSheetId="29">#REF!</definedName>
    <definedName name="SUPPLEMENTAL_SCHEDULE_6" localSheetId="49">#REF!</definedName>
    <definedName name="SUPPLEMENTAL_SCHEDULE_6" localSheetId="5">#REF!</definedName>
    <definedName name="SUPPLEMENTAL_SCHEDULE_6">#REF!</definedName>
    <definedName name="T_Bal">'[3]Expense TB'!$B$15:$DL$146</definedName>
    <definedName name="Titles" localSheetId="24">#REF!</definedName>
    <definedName name="Titles" localSheetId="25">#REF!</definedName>
    <definedName name="Titles" localSheetId="29">#REF!</definedName>
    <definedName name="Titles" localSheetId="49">#REF!</definedName>
    <definedName name="Titles" localSheetId="5">#REF!</definedName>
    <definedName name="Titles" localSheetId="6">#REF!</definedName>
    <definedName name="Titles">#REF!</definedName>
    <definedName name="TopSection" localSheetId="24">#REF!</definedName>
    <definedName name="TopSection" localSheetId="25">#REF!</definedName>
    <definedName name="TopSection" localSheetId="29">#REF!</definedName>
    <definedName name="TopSection" localSheetId="49">#REF!</definedName>
    <definedName name="TopSection" localSheetId="5">#REF!</definedName>
    <definedName name="TopSection" localSheetId="6">#REF!</definedName>
    <definedName name="TopSection">#REF!</definedName>
    <definedName name="ttl.salaries" localSheetId="24">#REF!</definedName>
    <definedName name="ttl.salaries" localSheetId="25">#REF!</definedName>
    <definedName name="ttl.salaries" localSheetId="29">#REF!</definedName>
    <definedName name="ttl.salaries" localSheetId="49">#REF!</definedName>
    <definedName name="ttl.salaries" localSheetId="5">#REF!</definedName>
    <definedName name="ttl.salaries" localSheetId="6">#REF!</definedName>
    <definedName name="ttl.salaries">#REF!</definedName>
    <definedName name="UMMC_DEAT" localSheetId="24">'[1]p8 CONS BS'!#REF!</definedName>
    <definedName name="UMMC_DEAT" localSheetId="25">'[1]p8 CONS BS'!#REF!</definedName>
    <definedName name="UMMC_DEAT" localSheetId="29">'[1]p8 CONS BS'!#REF!</definedName>
    <definedName name="UMMC_DEAT" localSheetId="49">'[1]p8 CONS BS'!#REF!</definedName>
    <definedName name="UMMC_DEAT" localSheetId="5">'[1]p8 CONS BS'!#REF!</definedName>
    <definedName name="UMMC_DEAT" localSheetId="6">'[1]p8 CONS BS'!#REF!</definedName>
    <definedName name="UMMC_DEAT">'[1]p8 CONS BS'!#REF!</definedName>
    <definedName name="UR_Rev_I" localSheetId="24">#REF!</definedName>
    <definedName name="UR_Rev_I" localSheetId="25">#REF!</definedName>
    <definedName name="UR_Rev_I" localSheetId="29">#REF!</definedName>
    <definedName name="UR_Rev_I" localSheetId="49">#REF!</definedName>
    <definedName name="UR_Rev_I" localSheetId="5">#REF!</definedName>
    <definedName name="UR_Rev_I" localSheetId="6">#REF!</definedName>
    <definedName name="UR_Rev_I">#REF!</definedName>
    <definedName name="URS_Schedule" localSheetId="24">#REF!</definedName>
    <definedName name="URS_Schedule" localSheetId="25">#REF!</definedName>
    <definedName name="URS_Schedule" localSheetId="29">#REF!</definedName>
    <definedName name="URS_Schedule" localSheetId="49">#REF!</definedName>
    <definedName name="URS_Schedule" localSheetId="5">#REF!</definedName>
    <definedName name="URS_Schedule" localSheetId="6">#REF!</definedName>
    <definedName name="URS_Schedule">#REF!</definedName>
  </definedNames>
  <calcPr calcId="152511"/>
</workbook>
</file>

<file path=xl/calcChain.xml><?xml version="1.0" encoding="utf-8"?>
<calcChain xmlns="http://schemas.openxmlformats.org/spreadsheetml/2006/main">
  <c r="F155" i="111" l="1"/>
  <c r="F154" i="111"/>
  <c r="F155" i="117"/>
  <c r="F154" i="117"/>
  <c r="F155" i="84"/>
  <c r="F154" i="84"/>
  <c r="F155" i="113"/>
  <c r="F155" i="110" l="1"/>
  <c r="F154" i="110"/>
  <c r="K152" i="114" l="1"/>
  <c r="J152" i="114"/>
  <c r="H152" i="114"/>
  <c r="K150" i="114"/>
  <c r="J150" i="114"/>
  <c r="H150" i="114"/>
  <c r="I152" i="101"/>
  <c r="H152" i="101"/>
  <c r="K152" i="111"/>
  <c r="J152" i="111"/>
  <c r="H152" i="111"/>
  <c r="K150" i="111"/>
  <c r="J150" i="111"/>
  <c r="H150" i="111"/>
  <c r="K152" i="74"/>
  <c r="I152" i="74"/>
  <c r="H152" i="74"/>
  <c r="K152" i="117"/>
  <c r="K150" i="117"/>
  <c r="J152" i="117"/>
  <c r="J150" i="117"/>
  <c r="K152" i="124"/>
  <c r="J152" i="124"/>
  <c r="H152" i="124"/>
  <c r="J150" i="124"/>
  <c r="H150" i="124"/>
  <c r="K152" i="84"/>
  <c r="J152" i="84"/>
  <c r="K150" i="84"/>
  <c r="J150" i="84"/>
  <c r="K152" i="113"/>
  <c r="J152" i="113"/>
  <c r="H152" i="113"/>
  <c r="K150" i="113"/>
  <c r="J150" i="113"/>
  <c r="H150" i="113"/>
  <c r="I152" i="73"/>
  <c r="H152" i="73"/>
  <c r="H150" i="73"/>
  <c r="K152" i="110"/>
  <c r="J152" i="110"/>
  <c r="I152" i="110"/>
  <c r="H152" i="110"/>
  <c r="K150" i="110"/>
  <c r="J150" i="110"/>
  <c r="H150" i="110"/>
  <c r="L6" i="60" l="1"/>
  <c r="D39" i="6"/>
  <c r="C39" i="6"/>
  <c r="M54" i="126"/>
  <c r="E56" i="4" l="1"/>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50" i="4"/>
  <c r="E7" i="4"/>
  <c r="E6" i="4"/>
  <c r="E5" i="4"/>
  <c r="C50" i="127"/>
  <c r="B29" i="6" l="1"/>
  <c r="C29" i="6"/>
  <c r="D29" i="6"/>
  <c r="E38" i="6"/>
  <c r="E29" i="6" l="1"/>
  <c r="T55" i="3"/>
  <c r="R55" i="3"/>
  <c r="N55" i="3"/>
  <c r="I54" i="3"/>
  <c r="H54" i="3"/>
  <c r="D54" i="3"/>
  <c r="D56" i="4" s="1"/>
  <c r="I53" i="3"/>
  <c r="H53" i="3"/>
  <c r="D53" i="3"/>
  <c r="D55" i="4" s="1"/>
  <c r="I52" i="3"/>
  <c r="H52" i="3"/>
  <c r="D52" i="3"/>
  <c r="D54" i="4" s="1"/>
  <c r="I51" i="3"/>
  <c r="H51" i="3"/>
  <c r="D51" i="3"/>
  <c r="D53" i="4" s="1"/>
  <c r="I50" i="3"/>
  <c r="H50" i="3"/>
  <c r="D50" i="3"/>
  <c r="I49" i="3"/>
  <c r="H49" i="3"/>
  <c r="D49" i="3"/>
  <c r="D52" i="4" s="1"/>
  <c r="I48" i="3"/>
  <c r="H48" i="3"/>
  <c r="D48" i="3"/>
  <c r="D51" i="4" s="1"/>
  <c r="I47" i="3"/>
  <c r="H47" i="3"/>
  <c r="D47" i="3"/>
  <c r="D50" i="4" s="1"/>
  <c r="I46" i="3"/>
  <c r="H46" i="3"/>
  <c r="D46" i="3"/>
  <c r="D49" i="4" s="1"/>
  <c r="I45" i="3"/>
  <c r="H45" i="3"/>
  <c r="D45" i="3"/>
  <c r="D48" i="4" s="1"/>
  <c r="I44" i="3"/>
  <c r="H44" i="3"/>
  <c r="D44" i="3"/>
  <c r="D47" i="4" s="1"/>
  <c r="I43" i="3"/>
  <c r="H43" i="3"/>
  <c r="D43" i="3"/>
  <c r="D46" i="4" s="1"/>
  <c r="I42" i="3"/>
  <c r="H42" i="3"/>
  <c r="D42" i="3"/>
  <c r="D45" i="4" s="1"/>
  <c r="I41" i="3"/>
  <c r="H41" i="3"/>
  <c r="D41" i="3"/>
  <c r="D44" i="4" s="1"/>
  <c r="I40" i="3"/>
  <c r="H40" i="3"/>
  <c r="D40" i="3"/>
  <c r="D43" i="4" s="1"/>
  <c r="I39" i="3"/>
  <c r="H39" i="3"/>
  <c r="D39" i="3"/>
  <c r="D42" i="4" s="1"/>
  <c r="I38" i="3"/>
  <c r="H38" i="3"/>
  <c r="D38" i="3"/>
  <c r="D41" i="4" s="1"/>
  <c r="I37" i="3"/>
  <c r="H37" i="3"/>
  <c r="D37" i="3"/>
  <c r="D40" i="4" s="1"/>
  <c r="I36" i="3"/>
  <c r="H36" i="3"/>
  <c r="D36" i="3"/>
  <c r="D39" i="4" s="1"/>
  <c r="I35" i="3"/>
  <c r="H35" i="3"/>
  <c r="D35" i="3"/>
  <c r="D38" i="4" s="1"/>
  <c r="I34" i="3"/>
  <c r="H34" i="3"/>
  <c r="D34" i="3"/>
  <c r="D37" i="4" s="1"/>
  <c r="I33" i="3"/>
  <c r="H33" i="3"/>
  <c r="D33" i="3"/>
  <c r="D36" i="4" s="1"/>
  <c r="I32" i="3"/>
  <c r="H32" i="3"/>
  <c r="D32" i="3"/>
  <c r="D35" i="4" s="1"/>
  <c r="I31" i="3"/>
  <c r="H31" i="3"/>
  <c r="D31" i="3"/>
  <c r="D34" i="4" s="1"/>
  <c r="I30" i="3"/>
  <c r="H30" i="3"/>
  <c r="D30" i="3"/>
  <c r="D33" i="4" s="1"/>
  <c r="I29" i="3"/>
  <c r="H29" i="3"/>
  <c r="D29" i="3"/>
  <c r="D32" i="4" s="1"/>
  <c r="I28" i="3"/>
  <c r="H28" i="3"/>
  <c r="D28" i="3"/>
  <c r="D31" i="4" s="1"/>
  <c r="I27" i="3"/>
  <c r="H27" i="3"/>
  <c r="D27" i="3"/>
  <c r="D30" i="4" s="1"/>
  <c r="I26" i="3"/>
  <c r="H26" i="3"/>
  <c r="D26" i="3"/>
  <c r="D29" i="4" s="1"/>
  <c r="I25" i="3"/>
  <c r="H25" i="3"/>
  <c r="D25" i="3"/>
  <c r="D28" i="4" s="1"/>
  <c r="I24" i="3"/>
  <c r="H24" i="3"/>
  <c r="D24" i="3"/>
  <c r="D27" i="4" s="1"/>
  <c r="I23" i="3"/>
  <c r="H23" i="3"/>
  <c r="D23" i="3"/>
  <c r="D26" i="4" s="1"/>
  <c r="I22" i="3"/>
  <c r="H22" i="3"/>
  <c r="D22" i="3"/>
  <c r="D25" i="4" s="1"/>
  <c r="I21" i="3"/>
  <c r="H21" i="3"/>
  <c r="D21" i="3"/>
  <c r="D24" i="4" s="1"/>
  <c r="I20" i="3"/>
  <c r="H20" i="3"/>
  <c r="D20" i="3"/>
  <c r="D23" i="4" s="1"/>
  <c r="I19" i="3"/>
  <c r="H19" i="3"/>
  <c r="D19" i="3"/>
  <c r="D22" i="4" s="1"/>
  <c r="I18" i="3"/>
  <c r="H18" i="3"/>
  <c r="D18" i="3"/>
  <c r="D21" i="4" s="1"/>
  <c r="I17" i="3"/>
  <c r="H17" i="3"/>
  <c r="D17" i="3"/>
  <c r="D20" i="4" s="1"/>
  <c r="I16" i="3"/>
  <c r="H16" i="3"/>
  <c r="D16" i="3"/>
  <c r="D19" i="4" s="1"/>
  <c r="I15" i="3"/>
  <c r="H15" i="3"/>
  <c r="D15" i="3"/>
  <c r="D18" i="4" s="1"/>
  <c r="I14" i="3"/>
  <c r="H14" i="3"/>
  <c r="D14" i="3"/>
  <c r="D17" i="4" s="1"/>
  <c r="I13" i="3"/>
  <c r="H13" i="3"/>
  <c r="D13" i="3"/>
  <c r="D16" i="4" s="1"/>
  <c r="I12" i="3"/>
  <c r="H12" i="3"/>
  <c r="D12" i="3"/>
  <c r="D15" i="4" s="1"/>
  <c r="I11" i="3"/>
  <c r="H11" i="3"/>
  <c r="D11" i="3"/>
  <c r="D14" i="4" s="1"/>
  <c r="I10" i="3"/>
  <c r="H10" i="3"/>
  <c r="D10" i="3"/>
  <c r="D13" i="4" s="1"/>
  <c r="I9" i="3"/>
  <c r="H9" i="3"/>
  <c r="D9" i="3"/>
  <c r="D12" i="4" s="1"/>
  <c r="I8" i="3"/>
  <c r="H8" i="3"/>
  <c r="D8" i="3"/>
  <c r="D11" i="4" s="1"/>
  <c r="I7" i="3"/>
  <c r="H7" i="3"/>
  <c r="D7" i="3"/>
  <c r="D10" i="4" s="1"/>
  <c r="I6" i="3"/>
  <c r="H6" i="3"/>
  <c r="D6" i="3"/>
  <c r="D9" i="4" s="1"/>
  <c r="I5" i="3"/>
  <c r="H5" i="3"/>
  <c r="D5" i="3"/>
  <c r="D8" i="4" s="1"/>
  <c r="I4" i="3"/>
  <c r="H4" i="3"/>
  <c r="D4" i="3"/>
  <c r="D7" i="4" s="1"/>
  <c r="I3" i="3"/>
  <c r="H3" i="3"/>
  <c r="D3" i="3"/>
  <c r="D6" i="4" s="1"/>
  <c r="I2" i="3"/>
  <c r="H2" i="3"/>
  <c r="D2" i="3"/>
  <c r="D55" i="3" l="1"/>
  <c r="D5" i="4"/>
  <c r="D57" i="4" s="1"/>
  <c r="C34" i="3"/>
  <c r="C27" i="3"/>
  <c r="C51" i="3"/>
  <c r="C16" i="3"/>
  <c r="C32" i="3"/>
  <c r="C5" i="3"/>
  <c r="C29" i="3"/>
  <c r="C37" i="3"/>
  <c r="C45" i="3"/>
  <c r="C42" i="3"/>
  <c r="C8" i="3"/>
  <c r="C13" i="3"/>
  <c r="C49" i="3"/>
  <c r="C38" i="3"/>
  <c r="C25" i="3"/>
  <c r="C40" i="3"/>
  <c r="C48" i="3"/>
  <c r="C50" i="3"/>
  <c r="E50" i="3" s="1"/>
  <c r="C24" i="3"/>
  <c r="C18" i="3"/>
  <c r="C47" i="3"/>
  <c r="C19" i="3"/>
  <c r="C11" i="3"/>
  <c r="C21" i="3"/>
  <c r="C26" i="3"/>
  <c r="C10" i="3"/>
  <c r="C2" i="3"/>
  <c r="C7" i="3"/>
  <c r="C20" i="3"/>
  <c r="C35" i="3"/>
  <c r="C43" i="3"/>
  <c r="C53" i="3"/>
  <c r="C9" i="3"/>
  <c r="C22" i="3"/>
  <c r="C31" i="3"/>
  <c r="C4" i="3"/>
  <c r="C46" i="3"/>
  <c r="C17" i="3"/>
  <c r="C3" i="3"/>
  <c r="C12" i="3"/>
  <c r="C52" i="3"/>
  <c r="C44" i="3"/>
  <c r="C33" i="3"/>
  <c r="C28" i="3"/>
  <c r="I55" i="3"/>
  <c r="C6" i="3"/>
  <c r="C15" i="3"/>
  <c r="C30" i="3"/>
  <c r="C39" i="3"/>
  <c r="C41" i="3"/>
  <c r="C54" i="3"/>
  <c r="C14" i="3"/>
  <c r="C23" i="3"/>
  <c r="C36" i="3"/>
  <c r="H55" i="3"/>
  <c r="E32" i="3" l="1"/>
  <c r="C35" i="4"/>
  <c r="E14" i="3"/>
  <c r="C17" i="4"/>
  <c r="F17" i="4" s="1"/>
  <c r="E7" i="3"/>
  <c r="C10" i="4"/>
  <c r="F10" i="4" s="1"/>
  <c r="E16" i="3"/>
  <c r="C19" i="4"/>
  <c r="E31" i="3"/>
  <c r="C34" i="4"/>
  <c r="E51" i="3"/>
  <c r="C53" i="4"/>
  <c r="F53" i="4" s="1"/>
  <c r="E44" i="3"/>
  <c r="C47" i="4"/>
  <c r="F47" i="4" s="1"/>
  <c r="E10" i="3"/>
  <c r="C13" i="4"/>
  <c r="F13" i="4" s="1"/>
  <c r="E27" i="3"/>
  <c r="C30" i="4"/>
  <c r="E9" i="3"/>
  <c r="C12" i="4"/>
  <c r="F12" i="4" s="1"/>
  <c r="E48" i="3"/>
  <c r="C51" i="4"/>
  <c r="F51" i="4" s="1"/>
  <c r="E34" i="3"/>
  <c r="C37" i="4"/>
  <c r="F37" i="4" s="1"/>
  <c r="E30" i="3"/>
  <c r="C33" i="4"/>
  <c r="E21" i="3"/>
  <c r="C24" i="4"/>
  <c r="E36" i="3"/>
  <c r="C39" i="4"/>
  <c r="F39" i="4" s="1"/>
  <c r="E6" i="3"/>
  <c r="C9" i="4"/>
  <c r="F9" i="4" s="1"/>
  <c r="E17" i="3"/>
  <c r="C20" i="4"/>
  <c r="E35" i="3"/>
  <c r="C38" i="4"/>
  <c r="F38" i="4" s="1"/>
  <c r="E19" i="3"/>
  <c r="C22" i="4"/>
  <c r="F22" i="4" s="1"/>
  <c r="E38" i="3"/>
  <c r="C41" i="4"/>
  <c r="E5" i="3"/>
  <c r="C8" i="4"/>
  <c r="E23" i="3"/>
  <c r="C26" i="4"/>
  <c r="F26" i="4" s="1"/>
  <c r="E20" i="3"/>
  <c r="C23" i="4"/>
  <c r="E47" i="3"/>
  <c r="C50" i="4"/>
  <c r="F50" i="4" s="1"/>
  <c r="E4" i="3"/>
  <c r="C7" i="4"/>
  <c r="E13" i="3"/>
  <c r="C16" i="4"/>
  <c r="F16" i="4" s="1"/>
  <c r="E33" i="3"/>
  <c r="C36" i="4"/>
  <c r="F36" i="4" s="1"/>
  <c r="E24" i="3"/>
  <c r="C27" i="4"/>
  <c r="F27" i="4" s="1"/>
  <c r="E41" i="3"/>
  <c r="C44" i="4"/>
  <c r="E39" i="3"/>
  <c r="C42" i="4"/>
  <c r="E26" i="3"/>
  <c r="C29" i="4"/>
  <c r="F29" i="4" s="1"/>
  <c r="E53" i="3"/>
  <c r="C55" i="4"/>
  <c r="F55" i="4" s="1"/>
  <c r="E40" i="3"/>
  <c r="C43" i="4"/>
  <c r="E37" i="3"/>
  <c r="C40" i="4"/>
  <c r="F40" i="4" s="1"/>
  <c r="E46" i="3"/>
  <c r="C49" i="4"/>
  <c r="F49" i="4" s="1"/>
  <c r="E49" i="3"/>
  <c r="C52" i="4"/>
  <c r="F52" i="4" s="1"/>
  <c r="E28" i="3"/>
  <c r="C31" i="4"/>
  <c r="E18" i="3"/>
  <c r="C21" i="4"/>
  <c r="F21" i="4" s="1"/>
  <c r="E54" i="3"/>
  <c r="C56" i="4"/>
  <c r="E2" i="3"/>
  <c r="E55" i="3" s="1"/>
  <c r="C5" i="4"/>
  <c r="E8" i="3"/>
  <c r="C11" i="4"/>
  <c r="E22" i="3"/>
  <c r="C25" i="4"/>
  <c r="E42" i="3"/>
  <c r="C45" i="4"/>
  <c r="F45" i="4" s="1"/>
  <c r="E52" i="3"/>
  <c r="C54" i="4"/>
  <c r="F54" i="4" s="1"/>
  <c r="E45" i="3"/>
  <c r="C48" i="4"/>
  <c r="E12" i="3"/>
  <c r="C15" i="4"/>
  <c r="F15" i="4" s="1"/>
  <c r="E15" i="3"/>
  <c r="C18" i="4"/>
  <c r="F18" i="4" s="1"/>
  <c r="E3" i="3"/>
  <c r="C6" i="4"/>
  <c r="F6" i="4" s="1"/>
  <c r="E43" i="3"/>
  <c r="C46" i="4"/>
  <c r="F46" i="4" s="1"/>
  <c r="E11" i="3"/>
  <c r="C14" i="4"/>
  <c r="F14" i="4" s="1"/>
  <c r="E25" i="3"/>
  <c r="C28" i="4"/>
  <c r="F28" i="4" s="1"/>
  <c r="E29" i="3"/>
  <c r="C32" i="4"/>
  <c r="F32" i="4" s="1"/>
  <c r="C55" i="3"/>
  <c r="E57" i="4"/>
  <c r="B39" i="6" s="1"/>
  <c r="F48" i="4"/>
  <c r="F44" i="4"/>
  <c r="F43" i="4"/>
  <c r="F42" i="4"/>
  <c r="F41" i="4"/>
  <c r="F35" i="4"/>
  <c r="F34" i="4"/>
  <c r="F33" i="4"/>
  <c r="F31" i="4"/>
  <c r="F30" i="4"/>
  <c r="F25" i="4"/>
  <c r="F24" i="4"/>
  <c r="F23" i="4"/>
  <c r="F20" i="4"/>
  <c r="F19" i="4"/>
  <c r="F11" i="4"/>
  <c r="F8" i="4"/>
  <c r="F7" i="4"/>
  <c r="C57" i="4" l="1"/>
  <c r="F56" i="4"/>
  <c r="F5" i="4"/>
  <c r="F57" i="4"/>
  <c r="G6" i="60"/>
  <c r="H6" i="60"/>
  <c r="G47" i="60" l="1"/>
  <c r="M18" i="126"/>
  <c r="F18" i="126"/>
  <c r="D18" i="126"/>
  <c r="M44" i="126"/>
  <c r="M27" i="126"/>
  <c r="F27" i="126"/>
  <c r="E27" i="126"/>
  <c r="D27" i="126"/>
  <c r="M22" i="126"/>
  <c r="F22" i="126"/>
  <c r="E22" i="126"/>
  <c r="D22" i="126"/>
  <c r="M39" i="126"/>
  <c r="F39" i="126"/>
  <c r="E39" i="126"/>
  <c r="D39" i="126"/>
  <c r="M14" i="126"/>
  <c r="F14" i="126"/>
  <c r="F46" i="126"/>
  <c r="E14" i="126"/>
  <c r="E46" i="126"/>
  <c r="D14" i="126"/>
  <c r="D46" i="126"/>
  <c r="M29" i="126"/>
  <c r="F29" i="126"/>
  <c r="E29" i="126"/>
  <c r="D29" i="126"/>
  <c r="C29" i="126"/>
  <c r="C22" i="126"/>
  <c r="F44" i="126"/>
  <c r="E44" i="126"/>
  <c r="D44" i="126"/>
  <c r="C18" i="126"/>
  <c r="G55" i="126" l="1"/>
  <c r="D13" i="5" s="1"/>
  <c r="F13" i="5" s="1"/>
  <c r="C62" i="6" l="1"/>
  <c r="D62" i="6" s="1"/>
  <c r="B62" i="6"/>
  <c r="M15" i="126"/>
  <c r="M12" i="126"/>
  <c r="B73" i="6" l="1"/>
  <c r="B50" i="6"/>
  <c r="E39" i="6"/>
  <c r="D30" i="6"/>
  <c r="C30" i="6"/>
  <c r="B30" i="6"/>
  <c r="E30" i="6" l="1"/>
  <c r="C50" i="6" l="1"/>
  <c r="J5" i="126"/>
  <c r="C73" i="6" l="1"/>
  <c r="J101" i="60" l="1"/>
  <c r="J102" i="60"/>
  <c r="J103" i="60"/>
  <c r="J49" i="60"/>
  <c r="K49" i="60"/>
  <c r="K34" i="60"/>
  <c r="K35" i="60"/>
  <c r="K36" i="60"/>
  <c r="M5" i="126" l="1"/>
  <c r="M28" i="126"/>
  <c r="F5" i="126"/>
  <c r="H5" i="126" s="1"/>
  <c r="K5" i="126" s="1"/>
  <c r="F28" i="126"/>
  <c r="H28" i="126" s="1"/>
  <c r="E5" i="126"/>
  <c r="E28" i="126"/>
  <c r="D5" i="126"/>
  <c r="D49" i="126"/>
  <c r="D28" i="126"/>
  <c r="C5" i="126"/>
  <c r="C49" i="126"/>
  <c r="C28" i="126"/>
  <c r="C26" i="126"/>
  <c r="C33" i="126"/>
  <c r="M24" i="126"/>
  <c r="F24" i="126"/>
  <c r="H24" i="126" s="1"/>
  <c r="E24" i="126"/>
  <c r="D24" i="126"/>
  <c r="C24" i="126"/>
  <c r="M37" i="126"/>
  <c r="F37" i="126"/>
  <c r="H37" i="126" s="1"/>
  <c r="E37" i="126"/>
  <c r="D37" i="126"/>
  <c r="C37" i="126"/>
  <c r="F15" i="126"/>
  <c r="H15" i="126" s="1"/>
  <c r="E15" i="126"/>
  <c r="D15" i="126"/>
  <c r="C15" i="126"/>
  <c r="F12" i="126"/>
  <c r="H12" i="126" s="1"/>
  <c r="E12" i="126"/>
  <c r="D12" i="126"/>
  <c r="C12" i="126"/>
  <c r="M35" i="126"/>
  <c r="F35" i="126"/>
  <c r="H35" i="126" s="1"/>
  <c r="E35" i="126"/>
  <c r="D35" i="126"/>
  <c r="C35" i="126"/>
  <c r="M11" i="126"/>
  <c r="F11" i="126"/>
  <c r="H11" i="126" s="1"/>
  <c r="E11" i="126"/>
  <c r="D11" i="126"/>
  <c r="C11" i="126"/>
  <c r="M40" i="126"/>
  <c r="F40" i="126"/>
  <c r="H40" i="126" s="1"/>
  <c r="E40" i="126"/>
  <c r="D40" i="126"/>
  <c r="C40" i="126"/>
  <c r="M6" i="126"/>
  <c r="E6" i="126"/>
  <c r="D6" i="126"/>
  <c r="C6" i="126"/>
  <c r="E54" i="126"/>
  <c r="D54" i="126"/>
  <c r="C54" i="126"/>
  <c r="M31" i="126"/>
  <c r="F31" i="126"/>
  <c r="H31" i="126" s="1"/>
  <c r="E31" i="126"/>
  <c r="D31" i="126"/>
  <c r="C31" i="126"/>
  <c r="M9" i="126"/>
  <c r="F9" i="126"/>
  <c r="H9" i="126" s="1"/>
  <c r="E9" i="126"/>
  <c r="D9" i="126"/>
  <c r="C9" i="126"/>
  <c r="C21" i="126"/>
  <c r="M4" i="126"/>
  <c r="F4" i="126"/>
  <c r="H4" i="126" s="1"/>
  <c r="E4" i="126"/>
  <c r="D4" i="126"/>
  <c r="C4" i="126"/>
  <c r="M7" i="126"/>
  <c r="E7" i="126"/>
  <c r="D7" i="126"/>
  <c r="C7" i="126"/>
  <c r="M19" i="126"/>
  <c r="F19" i="126"/>
  <c r="H19" i="126" s="1"/>
  <c r="E19" i="126"/>
  <c r="D19" i="126"/>
  <c r="C19" i="126"/>
  <c r="M13" i="126"/>
  <c r="F13" i="126"/>
  <c r="H13" i="126" s="1"/>
  <c r="E13" i="126"/>
  <c r="D13" i="126"/>
  <c r="C13" i="126"/>
  <c r="M3" i="126"/>
  <c r="F3" i="126"/>
  <c r="H3" i="126" s="1"/>
  <c r="E3" i="126"/>
  <c r="D3" i="126"/>
  <c r="C3" i="126"/>
  <c r="M53" i="126"/>
  <c r="E53" i="126"/>
  <c r="C53" i="126"/>
  <c r="M42" i="126"/>
  <c r="E42" i="126"/>
  <c r="D42" i="126"/>
  <c r="C42" i="126"/>
  <c r="M36" i="126"/>
  <c r="F36" i="126"/>
  <c r="E36" i="126"/>
  <c r="D36" i="126"/>
  <c r="C36" i="126"/>
  <c r="M17" i="126"/>
  <c r="F17" i="126"/>
  <c r="H17" i="126" s="1"/>
  <c r="E17" i="126"/>
  <c r="D17" i="126"/>
  <c r="C17" i="126"/>
  <c r="M8" i="126"/>
  <c r="F8" i="126"/>
  <c r="H8" i="126" s="1"/>
  <c r="E8" i="126"/>
  <c r="D8" i="126"/>
  <c r="C8" i="126"/>
  <c r="H27" i="126"/>
  <c r="C27" i="126"/>
  <c r="M23" i="126"/>
  <c r="F23" i="126"/>
  <c r="H23" i="126" s="1"/>
  <c r="E23" i="126"/>
  <c r="D23" i="126"/>
  <c r="C23" i="126"/>
  <c r="M47" i="126"/>
  <c r="F47" i="126"/>
  <c r="H47" i="126" s="1"/>
  <c r="E47" i="126"/>
  <c r="D47" i="126"/>
  <c r="C47" i="126"/>
  <c r="M25" i="126"/>
  <c r="F25" i="126"/>
  <c r="H25" i="126" s="1"/>
  <c r="E25" i="126"/>
  <c r="D25" i="126"/>
  <c r="C25" i="126"/>
  <c r="H39" i="126"/>
  <c r="C39" i="126"/>
  <c r="M10" i="126"/>
  <c r="F10" i="126"/>
  <c r="H10" i="126" s="1"/>
  <c r="E10" i="126"/>
  <c r="D10" i="126"/>
  <c r="C10" i="126"/>
  <c r="M34" i="126"/>
  <c r="E34" i="126"/>
  <c r="D34" i="126"/>
  <c r="C34" i="126"/>
  <c r="C52" i="126"/>
  <c r="H14" i="126"/>
  <c r="C14" i="126"/>
  <c r="M46" i="126"/>
  <c r="H46" i="126"/>
  <c r="C46" i="126"/>
  <c r="M20" i="126"/>
  <c r="F20" i="126"/>
  <c r="H20" i="126" s="1"/>
  <c r="E20" i="126"/>
  <c r="D20" i="126"/>
  <c r="C20" i="126"/>
  <c r="M38" i="126"/>
  <c r="F38" i="126"/>
  <c r="H38" i="126" s="1"/>
  <c r="E38" i="126"/>
  <c r="D38" i="126"/>
  <c r="C38" i="126"/>
  <c r="M30" i="126"/>
  <c r="F30" i="126"/>
  <c r="H30" i="126" s="1"/>
  <c r="E30" i="126"/>
  <c r="D30" i="126"/>
  <c r="C30" i="126"/>
  <c r="M45" i="126"/>
  <c r="F45" i="126"/>
  <c r="H45" i="126" s="1"/>
  <c r="E45" i="126"/>
  <c r="D45" i="126"/>
  <c r="C45" i="126"/>
  <c r="M16" i="126"/>
  <c r="F16" i="126"/>
  <c r="H16" i="126" s="1"/>
  <c r="E16" i="126"/>
  <c r="D16" i="126"/>
  <c r="C16" i="126"/>
  <c r="M32" i="126"/>
  <c r="F32" i="126"/>
  <c r="H32" i="126" s="1"/>
  <c r="E32" i="126"/>
  <c r="D32" i="126"/>
  <c r="C32" i="126"/>
  <c r="M43" i="126"/>
  <c r="F43" i="126"/>
  <c r="H43" i="126" s="1"/>
  <c r="E43" i="126"/>
  <c r="D43" i="126"/>
  <c r="C43" i="126"/>
  <c r="M50" i="126"/>
  <c r="F50" i="126"/>
  <c r="H50" i="126" s="1"/>
  <c r="E50" i="126"/>
  <c r="D50" i="126"/>
  <c r="C50" i="126"/>
  <c r="C48" i="126"/>
  <c r="H18" i="126"/>
  <c r="E18" i="126"/>
  <c r="I18" i="126" s="1"/>
  <c r="H36" i="126" l="1"/>
  <c r="I36" i="126"/>
  <c r="I28" i="126"/>
  <c r="I5" i="126"/>
  <c r="I39" i="126"/>
  <c r="I8" i="126"/>
  <c r="I19" i="126"/>
  <c r="I40" i="126"/>
  <c r="I30" i="126"/>
  <c r="I32" i="126"/>
  <c r="I45" i="126"/>
  <c r="I35" i="126"/>
  <c r="I43" i="126"/>
  <c r="I10" i="126"/>
  <c r="I4" i="126"/>
  <c r="I14" i="126"/>
  <c r="I50" i="126"/>
  <c r="I47" i="126"/>
  <c r="I27" i="126"/>
  <c r="I3" i="126"/>
  <c r="I9" i="126"/>
  <c r="I15" i="126"/>
  <c r="I24" i="126"/>
  <c r="I20" i="126"/>
  <c r="I13" i="126"/>
  <c r="I46" i="126"/>
  <c r="I25" i="126"/>
  <c r="I12" i="126"/>
  <c r="I17" i="126"/>
  <c r="I31" i="126"/>
  <c r="I16" i="126"/>
  <c r="I38" i="126"/>
  <c r="I23" i="126"/>
  <c r="I11" i="126"/>
  <c r="I37" i="126"/>
  <c r="I29" i="126" l="1"/>
  <c r="H29" i="126" l="1"/>
  <c r="J100" i="60"/>
  <c r="J99" i="60" l="1"/>
  <c r="H22" i="126" l="1"/>
  <c r="I22" i="126" l="1"/>
  <c r="M26" i="126" l="1"/>
  <c r="E26" i="126"/>
  <c r="D26" i="126" l="1"/>
  <c r="F7" i="126" l="1"/>
  <c r="H7" i="126" s="1"/>
  <c r="I7" i="126" l="1"/>
  <c r="F26" i="126"/>
  <c r="H26" i="126" s="1"/>
  <c r="I26" i="126" l="1"/>
  <c r="E49" i="126" l="1"/>
  <c r="M49" i="126" l="1"/>
  <c r="F49" i="126" l="1"/>
  <c r="H49" i="126" s="1"/>
  <c r="J47" i="60"/>
  <c r="J48" i="60"/>
  <c r="E33" i="126" l="1"/>
  <c r="M33" i="126"/>
  <c r="I49" i="126"/>
  <c r="K48" i="60"/>
  <c r="I48" i="60"/>
  <c r="H48" i="60"/>
  <c r="G48" i="60"/>
  <c r="H47" i="60"/>
  <c r="K29" i="60"/>
  <c r="M52" i="126" l="1"/>
  <c r="E52" i="126"/>
  <c r="D33" i="126"/>
  <c r="L48" i="60"/>
  <c r="D52" i="126" l="1"/>
  <c r="F33" i="126" l="1"/>
  <c r="H33" i="126" s="1"/>
  <c r="F52" i="126" l="1"/>
  <c r="H52" i="126" s="1"/>
  <c r="I33" i="126"/>
  <c r="I52" i="126" l="1"/>
  <c r="F54" i="126" l="1"/>
  <c r="H54" i="126" s="1"/>
  <c r="I54" i="126" l="1"/>
  <c r="J56" i="60" l="1"/>
  <c r="K33" i="60"/>
  <c r="C44" i="126" l="1"/>
  <c r="H44" i="126" l="1"/>
  <c r="I44" i="126" l="1"/>
  <c r="K31" i="60" l="1"/>
  <c r="M41" i="126" l="1"/>
  <c r="E41" i="126"/>
  <c r="C41" i="126"/>
  <c r="D41" i="126" l="1"/>
  <c r="F41" i="126" l="1"/>
  <c r="H41" i="126" s="1"/>
  <c r="I41" i="126" l="1"/>
  <c r="I160" i="107" l="1"/>
  <c r="G160" i="107"/>
  <c r="F160" i="107"/>
  <c r="B158" i="107"/>
  <c r="K32" i="60"/>
  <c r="K30" i="60"/>
  <c r="J160" i="107"/>
  <c r="H160" i="107"/>
  <c r="K161" i="107" l="1"/>
  <c r="M51" i="126"/>
  <c r="E51" i="126"/>
  <c r="D51" i="126"/>
  <c r="C51" i="126"/>
  <c r="C55" i="126" s="1"/>
  <c r="F158" i="107" l="1"/>
  <c r="H158" i="107"/>
  <c r="G163" i="107"/>
  <c r="J158" i="107"/>
  <c r="J163" i="107"/>
  <c r="J166" i="107" s="1"/>
  <c r="C57" i="126"/>
  <c r="F163" i="107"/>
  <c r="K160" i="107"/>
  <c r="G158" i="107" l="1"/>
  <c r="H163" i="107"/>
  <c r="H165" i="107" s="1"/>
  <c r="J165" i="107"/>
  <c r="K158" i="107"/>
  <c r="F51" i="126"/>
  <c r="H51" i="126" s="1"/>
  <c r="I163" i="107"/>
  <c r="I158" i="107"/>
  <c r="K163" i="107"/>
  <c r="H166" i="107" l="1"/>
  <c r="I51" i="126"/>
  <c r="K166" i="107"/>
  <c r="K165" i="107"/>
  <c r="I166" i="107"/>
  <c r="I165" i="107"/>
  <c r="F6" i="126" l="1"/>
  <c r="H6" i="126" s="1"/>
  <c r="I6" i="126" l="1"/>
  <c r="J6" i="60" l="1"/>
  <c r="I47" i="60"/>
  <c r="K47" i="60"/>
  <c r="G49" i="60"/>
  <c r="H49" i="60"/>
  <c r="I49" i="60"/>
  <c r="J55" i="60"/>
  <c r="J57" i="60"/>
  <c r="J58" i="60"/>
  <c r="M21" i="126" l="1"/>
  <c r="D21" i="126"/>
  <c r="L47" i="60"/>
  <c r="E21" i="126"/>
  <c r="L49" i="60"/>
  <c r="F21" i="126" l="1"/>
  <c r="H21" i="126" s="1"/>
  <c r="I21" i="126" l="1"/>
  <c r="F42" i="126"/>
  <c r="H42" i="126" l="1"/>
  <c r="I42" i="126"/>
  <c r="F34" i="126"/>
  <c r="H34" i="126" s="1"/>
  <c r="I34" i="126" l="1"/>
  <c r="D53" i="126" l="1"/>
  <c r="I6" i="60"/>
  <c r="K6" i="60"/>
  <c r="H9" i="60"/>
  <c r="I9" i="60"/>
  <c r="K9" i="60"/>
  <c r="G10" i="60"/>
  <c r="H10" i="60"/>
  <c r="I10" i="60"/>
  <c r="K10" i="60"/>
  <c r="G11" i="60"/>
  <c r="H11" i="60"/>
  <c r="I11" i="60"/>
  <c r="K11" i="60"/>
  <c r="G12" i="60"/>
  <c r="H12" i="60"/>
  <c r="I12" i="60"/>
  <c r="K12" i="60"/>
  <c r="G13" i="60"/>
  <c r="H13" i="60"/>
  <c r="I13" i="60"/>
  <c r="K13" i="60"/>
  <c r="G14" i="60"/>
  <c r="H14" i="60"/>
  <c r="I14" i="60"/>
  <c r="K14" i="60"/>
  <c r="G15" i="60"/>
  <c r="H15" i="60"/>
  <c r="I15" i="60"/>
  <c r="K15" i="60"/>
  <c r="G16" i="60"/>
  <c r="H16" i="60"/>
  <c r="I16" i="60"/>
  <c r="K16" i="60"/>
  <c r="G17" i="60"/>
  <c r="H17" i="60"/>
  <c r="I17" i="60"/>
  <c r="K17" i="60"/>
  <c r="G18" i="60"/>
  <c r="H18" i="60"/>
  <c r="I18" i="60"/>
  <c r="K18" i="60"/>
  <c r="G19" i="60"/>
  <c r="H19" i="60"/>
  <c r="I19" i="60"/>
  <c r="K19" i="60"/>
  <c r="G20" i="60"/>
  <c r="H20" i="60"/>
  <c r="I20" i="60"/>
  <c r="K20" i="60"/>
  <c r="G21" i="60"/>
  <c r="H21" i="60"/>
  <c r="I21" i="60"/>
  <c r="K21" i="60"/>
  <c r="G22" i="60"/>
  <c r="H22" i="60"/>
  <c r="I22" i="60"/>
  <c r="K22" i="60"/>
  <c r="G29" i="60"/>
  <c r="H29" i="60"/>
  <c r="I29" i="60"/>
  <c r="G30" i="60"/>
  <c r="H30" i="60"/>
  <c r="I30" i="60"/>
  <c r="G31" i="60"/>
  <c r="H31" i="60"/>
  <c r="I31" i="60"/>
  <c r="G32" i="60"/>
  <c r="H32" i="60"/>
  <c r="I32" i="60"/>
  <c r="G33" i="60"/>
  <c r="H33" i="60"/>
  <c r="I33" i="60"/>
  <c r="G34" i="60"/>
  <c r="H34" i="60"/>
  <c r="I34" i="60"/>
  <c r="G35" i="60"/>
  <c r="H35" i="60"/>
  <c r="I35" i="60"/>
  <c r="G36" i="60"/>
  <c r="H36" i="60"/>
  <c r="I36" i="60"/>
  <c r="G55" i="60"/>
  <c r="H55" i="60"/>
  <c r="I55" i="60"/>
  <c r="K55" i="60"/>
  <c r="G56" i="60"/>
  <c r="H56" i="60"/>
  <c r="I56" i="60"/>
  <c r="K56" i="60"/>
  <c r="G57" i="60"/>
  <c r="H57" i="60"/>
  <c r="I57" i="60"/>
  <c r="K57" i="60"/>
  <c r="G58" i="60"/>
  <c r="H58" i="60"/>
  <c r="I58" i="60"/>
  <c r="K58" i="60"/>
  <c r="G66" i="60"/>
  <c r="H66" i="60"/>
  <c r="I66" i="60"/>
  <c r="K66" i="60"/>
  <c r="G67" i="60"/>
  <c r="H67" i="60"/>
  <c r="I67" i="60"/>
  <c r="K67" i="60"/>
  <c r="G68" i="60"/>
  <c r="H68" i="60"/>
  <c r="I68" i="60"/>
  <c r="K68" i="60"/>
  <c r="G69" i="60"/>
  <c r="H69" i="60"/>
  <c r="I69" i="60"/>
  <c r="K69" i="60"/>
  <c r="G70" i="60"/>
  <c r="H70" i="60"/>
  <c r="I70" i="60"/>
  <c r="K70" i="60"/>
  <c r="G71" i="60"/>
  <c r="H71" i="60"/>
  <c r="I71" i="60"/>
  <c r="K71" i="60"/>
  <c r="G72" i="60"/>
  <c r="H72" i="60"/>
  <c r="I72" i="60"/>
  <c r="K72" i="60"/>
  <c r="G73" i="60"/>
  <c r="H73" i="60"/>
  <c r="I73" i="60"/>
  <c r="K73" i="60"/>
  <c r="G74" i="60"/>
  <c r="H74" i="60"/>
  <c r="I74" i="60"/>
  <c r="K74" i="60"/>
  <c r="G75" i="60"/>
  <c r="H75" i="60"/>
  <c r="I75" i="60"/>
  <c r="K75" i="60"/>
  <c r="G76" i="60"/>
  <c r="H76" i="60"/>
  <c r="I76" i="60"/>
  <c r="K76" i="60"/>
  <c r="G83" i="60"/>
  <c r="H83" i="60"/>
  <c r="I83" i="60"/>
  <c r="K83" i="60"/>
  <c r="G84" i="60"/>
  <c r="H84" i="60"/>
  <c r="I84" i="60"/>
  <c r="K84" i="60"/>
  <c r="G85" i="60"/>
  <c r="H85" i="60"/>
  <c r="I85" i="60"/>
  <c r="K85" i="60"/>
  <c r="G86" i="60"/>
  <c r="H86" i="60"/>
  <c r="I86" i="60"/>
  <c r="K86" i="60"/>
  <c r="G87" i="60"/>
  <c r="H87" i="60"/>
  <c r="I87" i="60"/>
  <c r="K87" i="60"/>
  <c r="G93" i="60"/>
  <c r="I116" i="60" s="1"/>
  <c r="G122" i="60"/>
  <c r="G99" i="60"/>
  <c r="H99" i="60"/>
  <c r="I99" i="60"/>
  <c r="K99" i="60"/>
  <c r="G100" i="60"/>
  <c r="H100" i="60"/>
  <c r="I100" i="60"/>
  <c r="K100" i="60"/>
  <c r="G101" i="60"/>
  <c r="H101" i="60"/>
  <c r="I101" i="60"/>
  <c r="K101" i="60"/>
  <c r="G102" i="60"/>
  <c r="H102" i="60"/>
  <c r="I102" i="60"/>
  <c r="K102" i="60"/>
  <c r="G103" i="60"/>
  <c r="H103" i="60"/>
  <c r="I103" i="60"/>
  <c r="K103" i="60"/>
  <c r="M116" i="60" l="1"/>
  <c r="L116" i="60"/>
  <c r="L58" i="60"/>
  <c r="J9" i="60"/>
  <c r="J73" i="60"/>
  <c r="J13" i="60"/>
  <c r="J84" i="60"/>
  <c r="L102" i="60"/>
  <c r="M48" i="126"/>
  <c r="L57" i="60"/>
  <c r="L56" i="60"/>
  <c r="J36" i="60"/>
  <c r="J14" i="60"/>
  <c r="L103" i="60"/>
  <c r="L99" i="60"/>
  <c r="J69" i="60"/>
  <c r="K43" i="60"/>
  <c r="J32" i="60"/>
  <c r="F53" i="126"/>
  <c r="H53" i="126" s="1"/>
  <c r="J86" i="60"/>
  <c r="G43" i="60"/>
  <c r="E48" i="126"/>
  <c r="J35" i="60"/>
  <c r="J21" i="60"/>
  <c r="J18" i="60"/>
  <c r="J17" i="60"/>
  <c r="G9" i="60"/>
  <c r="J31" i="60"/>
  <c r="J22" i="60"/>
  <c r="L101" i="60"/>
  <c r="I43" i="60"/>
  <c r="L100" i="60"/>
  <c r="L86" i="60"/>
  <c r="L55" i="60"/>
  <c r="H43" i="60"/>
  <c r="L36" i="60"/>
  <c r="J33" i="60"/>
  <c r="L33" i="60"/>
  <c r="J29" i="60"/>
  <c r="J10" i="60"/>
  <c r="L73" i="60"/>
  <c r="L13" i="60"/>
  <c r="J30" i="60"/>
  <c r="J34" i="60"/>
  <c r="J66" i="60"/>
  <c r="J68" i="60"/>
  <c r="J70" i="60"/>
  <c r="J72" i="60"/>
  <c r="J74" i="60"/>
  <c r="J76" i="60"/>
  <c r="J83" i="60"/>
  <c r="J85" i="60"/>
  <c r="J87" i="60"/>
  <c r="L84" i="60"/>
  <c r="J75" i="60"/>
  <c r="J71" i="60"/>
  <c r="J67" i="60"/>
  <c r="L22" i="60"/>
  <c r="J20" i="60"/>
  <c r="J19" i="60"/>
  <c r="J16" i="60"/>
  <c r="J15" i="60"/>
  <c r="J12" i="60"/>
  <c r="J11" i="60"/>
  <c r="M55" i="126" l="1"/>
  <c r="M57" i="126"/>
  <c r="E55" i="126"/>
  <c r="B85" i="6" s="1"/>
  <c r="B63" i="6" s="1"/>
  <c r="E57" i="126"/>
  <c r="L31" i="60"/>
  <c r="L35" i="60"/>
  <c r="L21" i="60"/>
  <c r="L9" i="60"/>
  <c r="L14" i="60"/>
  <c r="L69" i="60"/>
  <c r="L11" i="60"/>
  <c r="L16" i="60"/>
  <c r="L85" i="60"/>
  <c r="L72" i="60"/>
  <c r="L34" i="60"/>
  <c r="L12" i="60"/>
  <c r="L18" i="60"/>
  <c r="L67" i="60"/>
  <c r="L70" i="60"/>
  <c r="L30" i="60"/>
  <c r="L17" i="60"/>
  <c r="L29" i="60"/>
  <c r="L19" i="60"/>
  <c r="L71" i="60"/>
  <c r="L87" i="60"/>
  <c r="L76" i="60"/>
  <c r="L68" i="60"/>
  <c r="D48" i="126"/>
  <c r="L15" i="60"/>
  <c r="L20" i="60"/>
  <c r="L74" i="60"/>
  <c r="L32" i="60"/>
  <c r="L75" i="60"/>
  <c r="I53" i="126"/>
  <c r="J43" i="60"/>
  <c r="L83" i="60"/>
  <c r="L10" i="60"/>
  <c r="L66" i="60"/>
  <c r="L43" i="60"/>
  <c r="B28" i="6"/>
  <c r="D57" i="126" l="1"/>
  <c r="D55" i="126"/>
  <c r="F48" i="126" l="1"/>
  <c r="D22" i="6"/>
  <c r="B61" i="6"/>
  <c r="B60" i="6"/>
  <c r="H48" i="126" l="1"/>
  <c r="H55" i="126" s="1"/>
  <c r="C85" i="6" s="1"/>
  <c r="C63" i="6" s="1"/>
  <c r="F57" i="126"/>
  <c r="F55" i="126"/>
  <c r="I55" i="126" s="1"/>
  <c r="I48" i="126"/>
  <c r="B57" i="6"/>
  <c r="D63" i="6" l="1"/>
  <c r="B51" i="6"/>
  <c r="B74" i="6"/>
  <c r="I57" i="126"/>
  <c r="C61" i="6"/>
  <c r="C28" i="6"/>
  <c r="D28" i="6"/>
  <c r="E37" i="6"/>
  <c r="J48" i="126"/>
  <c r="K48" i="126" s="1"/>
  <c r="J50" i="126"/>
  <c r="K50" i="126" s="1"/>
  <c r="J43" i="126"/>
  <c r="K43" i="126" s="1"/>
  <c r="J32" i="126"/>
  <c r="K32" i="126" s="1"/>
  <c r="J16" i="126"/>
  <c r="K16" i="126" s="1"/>
  <c r="J45" i="126"/>
  <c r="K45" i="126" s="1"/>
  <c r="J30" i="126"/>
  <c r="K30" i="126" s="1"/>
  <c r="J41" i="126"/>
  <c r="K41" i="126" s="1"/>
  <c r="J38" i="126"/>
  <c r="K38" i="126" s="1"/>
  <c r="J20" i="126"/>
  <c r="K20" i="126" s="1"/>
  <c r="J46" i="126"/>
  <c r="K46" i="126" s="1"/>
  <c r="J14" i="126"/>
  <c r="K14" i="126" s="1"/>
  <c r="J52" i="126"/>
  <c r="K52" i="126" s="1"/>
  <c r="J34" i="126"/>
  <c r="K34" i="126" s="1"/>
  <c r="J10" i="126"/>
  <c r="K10" i="126" s="1"/>
  <c r="J39" i="126"/>
  <c r="K39" i="126" s="1"/>
  <c r="J22" i="126"/>
  <c r="K22" i="126" s="1"/>
  <c r="J29" i="126"/>
  <c r="K29" i="126" s="1"/>
  <c r="J25" i="126"/>
  <c r="K25" i="126" s="1"/>
  <c r="J47" i="126"/>
  <c r="K47" i="126" s="1"/>
  <c r="J23" i="126"/>
  <c r="K23" i="126" s="1"/>
  <c r="J27" i="126"/>
  <c r="K27" i="126" s="1"/>
  <c r="J51" i="126"/>
  <c r="K51" i="126" s="1"/>
  <c r="J8" i="126"/>
  <c r="K8" i="126" s="1"/>
  <c r="J17" i="126"/>
  <c r="K17" i="126" s="1"/>
  <c r="J36" i="126"/>
  <c r="K36" i="126" s="1"/>
  <c r="J42" i="126"/>
  <c r="K42" i="126" s="1"/>
  <c r="J44" i="126"/>
  <c r="K44" i="126" s="1"/>
  <c r="J53" i="126"/>
  <c r="K53" i="126" s="1"/>
  <c r="J3" i="126"/>
  <c r="K3" i="126" s="1"/>
  <c r="J13" i="126"/>
  <c r="K13" i="126" s="1"/>
  <c r="J19" i="126"/>
  <c r="K19" i="126" s="1"/>
  <c r="J7" i="126"/>
  <c r="K7" i="126" s="1"/>
  <c r="J4" i="126"/>
  <c r="K4" i="126" s="1"/>
  <c r="J21" i="126"/>
  <c r="K21" i="126" s="1"/>
  <c r="J9" i="126"/>
  <c r="K9" i="126" s="1"/>
  <c r="J31" i="126"/>
  <c r="K31" i="126" s="1"/>
  <c r="J54" i="126"/>
  <c r="K54" i="126" s="1"/>
  <c r="J40" i="126"/>
  <c r="K40" i="126" s="1"/>
  <c r="J6" i="126"/>
  <c r="K6" i="126" s="1"/>
  <c r="J11" i="126"/>
  <c r="K11" i="126" s="1"/>
  <c r="J24" i="126"/>
  <c r="K24" i="126" s="1"/>
  <c r="J33" i="126"/>
  <c r="K33" i="126" s="1"/>
  <c r="J12" i="126"/>
  <c r="K12" i="126" s="1"/>
  <c r="J37" i="126"/>
  <c r="K37" i="126" s="1"/>
  <c r="J15" i="126"/>
  <c r="K15" i="126" s="1"/>
  <c r="J49" i="126"/>
  <c r="K49" i="126" s="1"/>
  <c r="C51" i="6" l="1"/>
  <c r="C74" i="6"/>
  <c r="L49" i="126"/>
  <c r="J26" i="126"/>
  <c r="K26" i="126" s="1"/>
  <c r="L26" i="126" s="1"/>
  <c r="L33" i="126"/>
  <c r="J28" i="126"/>
  <c r="K28" i="126" s="1"/>
  <c r="L28" i="126" s="1"/>
  <c r="J35" i="126"/>
  <c r="K35" i="126" s="1"/>
  <c r="L35" i="126" s="1"/>
  <c r="L40" i="126"/>
  <c r="L13" i="126"/>
  <c r="L51" i="126"/>
  <c r="L46" i="126"/>
  <c r="L30" i="126"/>
  <c r="L54" i="126"/>
  <c r="L3" i="126"/>
  <c r="L27" i="126"/>
  <c r="L20" i="126"/>
  <c r="L6" i="126"/>
  <c r="L9" i="126"/>
  <c r="L19" i="126"/>
  <c r="L44" i="126"/>
  <c r="L8" i="126"/>
  <c r="L47" i="126"/>
  <c r="L39" i="126"/>
  <c r="L14" i="126"/>
  <c r="L41" i="126"/>
  <c r="L32" i="126"/>
  <c r="L21" i="126"/>
  <c r="L42" i="126"/>
  <c r="L25" i="126"/>
  <c r="L10" i="126"/>
  <c r="L43" i="126"/>
  <c r="L4" i="126"/>
  <c r="L36" i="126"/>
  <c r="L29" i="126"/>
  <c r="L34" i="126"/>
  <c r="L45" i="126"/>
  <c r="L50" i="126"/>
  <c r="L11" i="126"/>
  <c r="L31" i="126"/>
  <c r="L7" i="126"/>
  <c r="L53" i="126"/>
  <c r="L17" i="126"/>
  <c r="L23" i="126"/>
  <c r="L22" i="126"/>
  <c r="L52" i="126"/>
  <c r="L38" i="126"/>
  <c r="L16" i="126"/>
  <c r="L48" i="126"/>
  <c r="B49" i="6"/>
  <c r="L5" i="126"/>
  <c r="J18" i="126"/>
  <c r="K18" i="126" s="1"/>
  <c r="L15" i="126"/>
  <c r="L24" i="126"/>
  <c r="L12" i="126"/>
  <c r="L37" i="126"/>
  <c r="B72" i="6"/>
  <c r="E28" i="6"/>
  <c r="D61" i="6" l="1"/>
  <c r="C72" i="6" s="1"/>
  <c r="L18" i="126"/>
  <c r="K57" i="126" s="1"/>
  <c r="K55" i="126"/>
  <c r="L55" i="126" s="1"/>
  <c r="J55" i="126"/>
  <c r="C49" i="6" l="1"/>
  <c r="M83" i="60"/>
  <c r="M99" i="60"/>
  <c r="M57" i="60"/>
  <c r="M103" i="60"/>
  <c r="M102" i="60"/>
  <c r="M100" i="60"/>
  <c r="M101" i="60"/>
  <c r="M19" i="60" l="1"/>
  <c r="M18" i="60"/>
  <c r="M17" i="60"/>
  <c r="M14" i="60"/>
  <c r="M13" i="60"/>
  <c r="M11" i="60"/>
  <c r="M10" i="60"/>
  <c r="M35" i="60"/>
  <c r="M31" i="60"/>
  <c r="M43" i="60"/>
  <c r="G38" i="60"/>
  <c r="M36" i="60"/>
  <c r="M49" i="60"/>
  <c r="M16" i="60"/>
  <c r="G24" i="60" l="1"/>
  <c r="B12" i="5"/>
  <c r="J104" i="60"/>
  <c r="J117" i="60" s="1"/>
  <c r="K104" i="60"/>
  <c r="K117" i="60" s="1"/>
  <c r="H104" i="60"/>
  <c r="H117" i="60" s="1"/>
  <c r="G104" i="60"/>
  <c r="G117" i="60" s="1"/>
  <c r="B11" i="5" s="1"/>
  <c r="K89" i="60"/>
  <c r="K115" i="60" s="1"/>
  <c r="G78" i="60"/>
  <c r="G114" i="60" s="1"/>
  <c r="B9" i="5" s="1"/>
  <c r="H60" i="60"/>
  <c r="H113" i="60" s="1"/>
  <c r="G60" i="60"/>
  <c r="G113" i="60" s="1"/>
  <c r="B8" i="5" s="1"/>
  <c r="H51" i="60"/>
  <c r="H112" i="60" s="1"/>
  <c r="G51" i="60"/>
  <c r="G112" i="60" s="1"/>
  <c r="B7" i="5" s="1"/>
  <c r="K111" i="60"/>
  <c r="J111" i="60"/>
  <c r="I111" i="60"/>
  <c r="H111" i="60"/>
  <c r="G111" i="60"/>
  <c r="B6" i="5" s="1"/>
  <c r="G118" i="60" l="1"/>
  <c r="B3" i="5"/>
  <c r="C12" i="5"/>
  <c r="K60" i="60"/>
  <c r="K113" i="60" s="1"/>
  <c r="K51" i="60"/>
  <c r="K112" i="60" s="1"/>
  <c r="C8" i="5"/>
  <c r="C7" i="5"/>
  <c r="C11" i="5"/>
  <c r="C6" i="5"/>
  <c r="M9" i="60"/>
  <c r="G109" i="60"/>
  <c r="B4" i="5" s="1"/>
  <c r="G110" i="60"/>
  <c r="B5" i="5" s="1"/>
  <c r="J118" i="60"/>
  <c r="M111" i="60"/>
  <c r="L111" i="60"/>
  <c r="D6" i="5" s="1"/>
  <c r="F6" i="5" s="1"/>
  <c r="M104" i="60"/>
  <c r="L104" i="60"/>
  <c r="I104" i="60"/>
  <c r="I117" i="60" s="1"/>
  <c r="J60" i="60" l="1"/>
  <c r="J113" i="60" s="1"/>
  <c r="M117" i="60"/>
  <c r="L117" i="60"/>
  <c r="D11" i="5" s="1"/>
  <c r="F11" i="5" s="1"/>
  <c r="M12" i="60" l="1"/>
  <c r="K118" i="60" l="1"/>
  <c r="J38" i="60" l="1"/>
  <c r="J110" i="60" l="1"/>
  <c r="B22" i="6" l="1"/>
  <c r="C22" i="6"/>
  <c r="B23" i="6"/>
  <c r="C23" i="6"/>
  <c r="D23" i="6"/>
  <c r="B24" i="6"/>
  <c r="C24" i="6"/>
  <c r="D24" i="6"/>
  <c r="B25" i="6"/>
  <c r="C25" i="6"/>
  <c r="D25" i="6"/>
  <c r="B26" i="6"/>
  <c r="C26" i="6"/>
  <c r="D26" i="6"/>
  <c r="B27" i="6"/>
  <c r="C27" i="6"/>
  <c r="D27" i="6"/>
  <c r="E31" i="6"/>
  <c r="E32" i="6"/>
  <c r="E33" i="6"/>
  <c r="E34" i="6"/>
  <c r="E35" i="6"/>
  <c r="E36" i="6"/>
  <c r="B55" i="6"/>
  <c r="C55" i="6"/>
  <c r="B56" i="6"/>
  <c r="C56" i="6"/>
  <c r="C57" i="6"/>
  <c r="B58" i="6"/>
  <c r="C58" i="6"/>
  <c r="B59" i="6"/>
  <c r="C59" i="6"/>
  <c r="C60" i="6"/>
  <c r="B47" i="6" l="1"/>
  <c r="B46" i="6"/>
  <c r="B48" i="6"/>
  <c r="B43" i="6"/>
  <c r="E26" i="6"/>
  <c r="D59" i="6" s="1"/>
  <c r="E22" i="6"/>
  <c r="D55" i="6" s="1"/>
  <c r="B67" i="6"/>
  <c r="B69" i="6"/>
  <c r="B44" i="6"/>
  <c r="B71" i="6"/>
  <c r="B70" i="6"/>
  <c r="E27" i="6"/>
  <c r="D60" i="6" s="1"/>
  <c r="E23" i="6"/>
  <c r="D56" i="6" s="1"/>
  <c r="E24" i="6"/>
  <c r="E25" i="6"/>
  <c r="D58" i="6" s="1"/>
  <c r="B68" i="6"/>
  <c r="B66" i="6"/>
  <c r="B45" i="6"/>
  <c r="D57" i="6" l="1"/>
  <c r="C68" i="6" s="1"/>
  <c r="C71" i="6"/>
  <c r="C46" i="6"/>
  <c r="C69" i="6"/>
  <c r="C44" i="6"/>
  <c r="C67" i="6"/>
  <c r="C43" i="6"/>
  <c r="C66" i="6"/>
  <c r="C47" i="6"/>
  <c r="C70" i="6"/>
  <c r="H118" i="60"/>
  <c r="C48" i="6"/>
  <c r="C45" i="6" l="1"/>
  <c r="H38" i="60"/>
  <c r="H110" i="60" s="1"/>
  <c r="C5" i="5" s="1"/>
  <c r="H24" i="60"/>
  <c r="H109" i="60" s="1"/>
  <c r="C4" i="5" s="1"/>
  <c r="C3" i="5"/>
  <c r="M20" i="60" l="1"/>
  <c r="H89" i="60" l="1"/>
  <c r="H115" i="60" s="1"/>
  <c r="C10" i="5" s="1"/>
  <c r="M22" i="60"/>
  <c r="M21" i="60"/>
  <c r="K78" i="60"/>
  <c r="K114" i="60" s="1"/>
  <c r="D12" i="5"/>
  <c r="D14" i="5" s="1"/>
  <c r="M76" i="60" l="1"/>
  <c r="F12" i="5"/>
  <c r="F14" i="5" s="1"/>
  <c r="M75" i="60"/>
  <c r="M87" i="60"/>
  <c r="I118" i="60" l="1"/>
  <c r="K24" i="60"/>
  <c r="K109" i="60" s="1"/>
  <c r="H78" i="60"/>
  <c r="H114" i="60" s="1"/>
  <c r="H120" i="60" s="1"/>
  <c r="I24" i="60"/>
  <c r="I109" i="60" s="1"/>
  <c r="G89" i="60" l="1"/>
  <c r="G115" i="60" s="1"/>
  <c r="G120" i="60" s="1"/>
  <c r="M109" i="60"/>
  <c r="I51" i="60"/>
  <c r="I112" i="60" s="1"/>
  <c r="M112" i="60" s="1"/>
  <c r="K38" i="60"/>
  <c r="K110" i="60" s="1"/>
  <c r="K120" i="60" s="1"/>
  <c r="C9" i="5"/>
  <c r="C15" i="5" s="1"/>
  <c r="M118" i="60"/>
  <c r="L118" i="60"/>
  <c r="D3" i="5" s="1"/>
  <c r="M58" i="60"/>
  <c r="I78" i="60"/>
  <c r="M34" i="60"/>
  <c r="J24" i="60"/>
  <c r="J109" i="60" s="1"/>
  <c r="L109" i="60" s="1"/>
  <c r="I38" i="60"/>
  <c r="I110" i="60" s="1"/>
  <c r="M6" i="60"/>
  <c r="M33" i="60"/>
  <c r="I60" i="60"/>
  <c r="I113" i="60" s="1"/>
  <c r="M32" i="60"/>
  <c r="I89" i="60"/>
  <c r="I115" i="60" s="1"/>
  <c r="M56" i="60"/>
  <c r="I114" i="60" l="1"/>
  <c r="I120" i="60" s="1"/>
  <c r="B10" i="5"/>
  <c r="B15" i="5" s="1"/>
  <c r="M115" i="60"/>
  <c r="D4" i="5"/>
  <c r="F4" i="5" s="1"/>
  <c r="J51" i="60"/>
  <c r="J112" i="60" s="1"/>
  <c r="L112" i="60" s="1"/>
  <c r="D7" i="5" s="1"/>
  <c r="F7" i="5" s="1"/>
  <c r="J78" i="60"/>
  <c r="J114" i="60" s="1"/>
  <c r="M110" i="60"/>
  <c r="L110" i="60"/>
  <c r="D5" i="5" s="1"/>
  <c r="F5" i="5" s="1"/>
  <c r="M86" i="60"/>
  <c r="M74" i="60"/>
  <c r="J89" i="60"/>
  <c r="J115" i="60" s="1"/>
  <c r="L115" i="60" s="1"/>
  <c r="D10" i="5" s="1"/>
  <c r="M69" i="60"/>
  <c r="M72" i="60"/>
  <c r="M67" i="60"/>
  <c r="M30" i="60"/>
  <c r="M48" i="60"/>
  <c r="M68" i="60"/>
  <c r="M113" i="60"/>
  <c r="L113" i="60"/>
  <c r="D8" i="5" s="1"/>
  <c r="M70" i="60"/>
  <c r="M29" i="60"/>
  <c r="M71" i="60"/>
  <c r="M73" i="60"/>
  <c r="M114" i="60" l="1"/>
  <c r="M120" i="60" s="1"/>
  <c r="G126" i="60" s="1"/>
  <c r="F3" i="5"/>
  <c r="L114" i="60"/>
  <c r="D9" i="5" s="1"/>
  <c r="D15" i="5" s="1"/>
  <c r="E14" i="5" s="1"/>
  <c r="B3" i="6" s="1"/>
  <c r="F10" i="5"/>
  <c r="M84" i="60"/>
  <c r="J120" i="60"/>
  <c r="M15" i="60"/>
  <c r="L24" i="60"/>
  <c r="M24" i="60" s="1"/>
  <c r="L38" i="60"/>
  <c r="M38" i="60" s="1"/>
  <c r="M47" i="60"/>
  <c r="M51" i="60" s="1"/>
  <c r="L51" i="60"/>
  <c r="M55" i="60"/>
  <c r="M60" i="60" s="1"/>
  <c r="L60" i="60"/>
  <c r="F8" i="5"/>
  <c r="M85" i="60"/>
  <c r="M66" i="60"/>
  <c r="M78" i="60" s="1"/>
  <c r="L78" i="60"/>
  <c r="F15" i="5" l="1"/>
  <c r="F9" i="5"/>
  <c r="E13" i="5"/>
  <c r="L120" i="60"/>
  <c r="G124" i="60" s="1"/>
  <c r="E12" i="5"/>
  <c r="E8" i="5"/>
  <c r="B9" i="6" s="1"/>
  <c r="E9" i="5"/>
  <c r="B8" i="6" s="1"/>
  <c r="E11" i="5"/>
  <c r="E5" i="5"/>
  <c r="B5" i="6" s="1"/>
  <c r="E4" i="5"/>
  <c r="B6" i="6" s="1"/>
  <c r="L89" i="60"/>
  <c r="M89" i="60"/>
  <c r="G14" i="5" l="1"/>
  <c r="C3" i="6" s="1"/>
  <c r="G7" i="5"/>
  <c r="C10" i="6" s="1"/>
  <c r="G13" i="5"/>
  <c r="E7" i="5"/>
  <c r="B10" i="6" s="1"/>
  <c r="E10" i="5"/>
  <c r="B11" i="6" s="1"/>
  <c r="E6" i="5"/>
  <c r="B4" i="6" s="1"/>
  <c r="E3" i="5"/>
  <c r="B7" i="6" s="1"/>
  <c r="G3" i="5"/>
  <c r="C7" i="6" s="1"/>
  <c r="G10" i="5"/>
  <c r="C11" i="6" s="1"/>
  <c r="G9" i="5"/>
  <c r="C8" i="6" s="1"/>
  <c r="G6" i="5"/>
  <c r="C4" i="6" s="1"/>
  <c r="G12" i="5"/>
  <c r="G4" i="5"/>
  <c r="C6" i="6" s="1"/>
  <c r="G8" i="5"/>
  <c r="C9" i="6" s="1"/>
  <c r="G11" i="5"/>
  <c r="G5" i="5"/>
  <c r="C5" i="6" s="1"/>
  <c r="B12" i="6" l="1"/>
  <c r="C12" i="6"/>
  <c r="E15" i="5"/>
  <c r="G15" i="5"/>
</calcChain>
</file>

<file path=xl/comments1.xml><?xml version="1.0" encoding="utf-8"?>
<comments xmlns="http://schemas.openxmlformats.org/spreadsheetml/2006/main">
  <authors>
    <author>Lucas McCormley</author>
  </authors>
  <commentList>
    <comment ref="I19" authorId="0" shapeId="0">
      <text>
        <r>
          <rPr>
            <b/>
            <sz val="9"/>
            <color indexed="81"/>
            <rFont val="Tahoma"/>
            <family val="2"/>
          </rPr>
          <t>Lucas McCormley:</t>
        </r>
        <r>
          <rPr>
            <sz val="9"/>
            <color indexed="81"/>
            <rFont val="Tahoma"/>
            <family val="2"/>
          </rPr>
          <t xml:space="preserve">
+146505 plug removed</t>
        </r>
      </text>
    </comment>
    <comment ref="F92" authorId="0" shapeId="0">
      <text>
        <r>
          <rPr>
            <b/>
            <sz val="9"/>
            <color indexed="81"/>
            <rFont val="Tahoma"/>
            <family val="2"/>
          </rPr>
          <t>Lucas McCormley:</t>
        </r>
        <r>
          <rPr>
            <sz val="9"/>
            <color indexed="81"/>
            <rFont val="Tahoma"/>
            <family val="2"/>
          </rPr>
          <t xml:space="preserve">
Includes Financ's estimate of 0.1 FTE</t>
        </r>
      </text>
    </comment>
    <comment ref="H92" authorId="0" shapeId="0">
      <text>
        <r>
          <rPr>
            <b/>
            <sz val="9"/>
            <color indexed="81"/>
            <rFont val="Tahoma"/>
            <family val="2"/>
          </rPr>
          <t>Lucas McCormley:</t>
        </r>
        <r>
          <rPr>
            <sz val="9"/>
            <color indexed="81"/>
            <rFont val="Tahoma"/>
            <family val="2"/>
          </rPr>
          <t xml:space="preserve">
Assumed Finance time of 0.1 FTE estimate, which is the same as last year.</t>
        </r>
      </text>
    </comment>
  </commentList>
</comments>
</file>

<file path=xl/sharedStrings.xml><?xml version="1.0" encoding="utf-8"?>
<sst xmlns="http://schemas.openxmlformats.org/spreadsheetml/2006/main" count="15214" uniqueCount="890">
  <si>
    <t>GENERAL INFORMATION</t>
  </si>
  <si>
    <t>Contact Person:</t>
  </si>
  <si>
    <t>Contact Number:</t>
  </si>
  <si>
    <t>HSCRC Hospital ID #:</t>
  </si>
  <si>
    <t># of Employees:</t>
  </si>
  <si>
    <t>Screenings</t>
  </si>
  <si>
    <t>Support Groups</t>
  </si>
  <si>
    <t>TOTAL</t>
  </si>
  <si>
    <t>COMMUNITY BENEFIT ACTIVITES</t>
  </si>
  <si>
    <t># OF STAFF HOURS</t>
  </si>
  <si>
    <t>Scholarships/Funding for Professional Education</t>
  </si>
  <si>
    <t>Other Health Professionals</t>
  </si>
  <si>
    <t>RESEARCH</t>
  </si>
  <si>
    <t>In-Kind Donations</t>
  </si>
  <si>
    <t>Economic Development</t>
  </si>
  <si>
    <t>FINANCIAL DATA</t>
  </si>
  <si>
    <t>OPERATING REVENUE</t>
  </si>
  <si>
    <t>Net Patient Service Revenue</t>
  </si>
  <si>
    <t>Other Revenue</t>
  </si>
  <si>
    <t>Total Revenue</t>
  </si>
  <si>
    <t>NET REVENUE (LOSS) FROM OPERATIONS</t>
  </si>
  <si>
    <t>NON-OPERATING GAINS (LOSSES)</t>
  </si>
  <si>
    <t>NET REVENUE (LOSS)</t>
  </si>
  <si>
    <t>FOUNDATION COMMUNITY BENEFIT</t>
  </si>
  <si>
    <t>Community Services</t>
  </si>
  <si>
    <t>Community Building</t>
  </si>
  <si>
    <t>TOTAL HOSPITAL COMMUNITY BENEFIT</t>
  </si>
  <si>
    <t>TOTAL FOUNDATION COMMUNITY BENEFIT</t>
  </si>
  <si>
    <t>% OF OPERATING EXPENSES</t>
  </si>
  <si>
    <t>DIRECT COST($)</t>
  </si>
  <si>
    <t>INDIRECT COST($)</t>
  </si>
  <si>
    <t>Physicians/Medical Students</t>
  </si>
  <si>
    <t>Contact Email:</t>
  </si>
  <si>
    <t>OFFSETTING REVENUE($)</t>
  </si>
  <si>
    <t>NET COMMUNITY BENEFIT</t>
  </si>
  <si>
    <t>INDIRECT COST RATIO</t>
  </si>
  <si>
    <t>TOTAL OPERATING EXPENSES</t>
  </si>
  <si>
    <t># OF ENCOUNTERS</t>
  </si>
  <si>
    <t>MISSION DRIVEN HEALTH SERVICES (please list)</t>
  </si>
  <si>
    <t>CHARITY CARE (report total only)</t>
  </si>
  <si>
    <t>Hospital Name:</t>
  </si>
  <si>
    <t>COMMUNITY HEALTH SERVICES</t>
  </si>
  <si>
    <t>Community Health Education</t>
  </si>
  <si>
    <t>Self-Help</t>
  </si>
  <si>
    <t>Community-Based Clinical Services</t>
  </si>
  <si>
    <t>One-Time/Occasionally Held Clinics</t>
  </si>
  <si>
    <t>Free Clinics</t>
  </si>
  <si>
    <t>Mobile Units</t>
  </si>
  <si>
    <t>Health Care Support Services</t>
  </si>
  <si>
    <t>HEALTH PROFESSIONS EDUCATION</t>
  </si>
  <si>
    <t>Nurses/Nursing Students</t>
  </si>
  <si>
    <t>C10</t>
  </si>
  <si>
    <t>Clinical Research</t>
  </si>
  <si>
    <t>Community Health Research</t>
  </si>
  <si>
    <t>Cash Donations</t>
  </si>
  <si>
    <t>Grants</t>
  </si>
  <si>
    <t>Cost of Fund Raising for Community Programs</t>
  </si>
  <si>
    <t>COMMUNITY BUILDING ACTIVITIES</t>
  </si>
  <si>
    <t>Environmental Improvements</t>
  </si>
  <si>
    <t>Leadership Development/Training for Community Members</t>
  </si>
  <si>
    <t>Coalition Building</t>
  </si>
  <si>
    <t>Community Benefit Operations</t>
  </si>
  <si>
    <t>Community health/health assets assessments</t>
  </si>
  <si>
    <t>COMMUNITY BENEFIT OPERATIONS</t>
  </si>
  <si>
    <t>Community Health Services</t>
  </si>
  <si>
    <t>Health Professions Education</t>
  </si>
  <si>
    <t>Mission Driven Health Care Services</t>
  </si>
  <si>
    <t>Research</t>
  </si>
  <si>
    <t>Financial Contributions</t>
  </si>
  <si>
    <t>Community Building Activities</t>
  </si>
  <si>
    <t>Charity Care</t>
  </si>
  <si>
    <t>Foundation Funded Community Benefit</t>
  </si>
  <si>
    <t>% of NET REVENUE</t>
  </si>
  <si>
    <t>N/A</t>
  </si>
  <si>
    <t>A00.</t>
  </si>
  <si>
    <t>A10</t>
  </si>
  <si>
    <t>A11</t>
  </si>
  <si>
    <t>A12</t>
  </si>
  <si>
    <t>A20</t>
  </si>
  <si>
    <t>A21</t>
  </si>
  <si>
    <t>A22</t>
  </si>
  <si>
    <t>A23</t>
  </si>
  <si>
    <t>A24</t>
  </si>
  <si>
    <t>A30</t>
  </si>
  <si>
    <t>A40</t>
  </si>
  <si>
    <t xml:space="preserve"> </t>
  </si>
  <si>
    <t>B00</t>
  </si>
  <si>
    <t>B10</t>
  </si>
  <si>
    <t>B20</t>
  </si>
  <si>
    <t>B30</t>
  </si>
  <si>
    <t>B40</t>
  </si>
  <si>
    <t>B50</t>
  </si>
  <si>
    <t>C00</t>
  </si>
  <si>
    <t>C20</t>
  </si>
  <si>
    <t>C30</t>
  </si>
  <si>
    <t>C40</t>
  </si>
  <si>
    <t>C50</t>
  </si>
  <si>
    <t>C60</t>
  </si>
  <si>
    <t>C70</t>
  </si>
  <si>
    <t>C80</t>
  </si>
  <si>
    <t>C90</t>
  </si>
  <si>
    <t>C91</t>
  </si>
  <si>
    <t>D00</t>
  </si>
  <si>
    <t>D10</t>
  </si>
  <si>
    <t>D20</t>
  </si>
  <si>
    <t>E00</t>
  </si>
  <si>
    <t>Cash and In-Kind Contributions</t>
  </si>
  <si>
    <t>E10</t>
  </si>
  <si>
    <t>E20</t>
  </si>
  <si>
    <t>E30</t>
  </si>
  <si>
    <t>E40</t>
  </si>
  <si>
    <t>F00</t>
  </si>
  <si>
    <t>F10</t>
  </si>
  <si>
    <t>Physical Improvements and Housing</t>
  </si>
  <si>
    <t>F20</t>
  </si>
  <si>
    <t>F30</t>
  </si>
  <si>
    <t>Community Support</t>
  </si>
  <si>
    <t>F40</t>
  </si>
  <si>
    <t>F50</t>
  </si>
  <si>
    <t>F60</t>
  </si>
  <si>
    <t>F70</t>
  </si>
  <si>
    <t>Advocacy for Community Health Improvements</t>
  </si>
  <si>
    <t>F80</t>
  </si>
  <si>
    <t>Workforce Development</t>
  </si>
  <si>
    <t>F90</t>
  </si>
  <si>
    <t>F91</t>
  </si>
  <si>
    <t>F92</t>
  </si>
  <si>
    <t>G31</t>
  </si>
  <si>
    <t>G30</t>
  </si>
  <si>
    <t>G32</t>
  </si>
  <si>
    <t>G00</t>
  </si>
  <si>
    <t>G10</t>
  </si>
  <si>
    <t>G20</t>
  </si>
  <si>
    <t>A41</t>
  </si>
  <si>
    <t>A42</t>
  </si>
  <si>
    <t>A43</t>
  </si>
  <si>
    <t>A44</t>
  </si>
  <si>
    <t>A99</t>
  </si>
  <si>
    <t>Total Community Health Services</t>
  </si>
  <si>
    <t>B51</t>
  </si>
  <si>
    <t>B52</t>
  </si>
  <si>
    <t>B53</t>
  </si>
  <si>
    <t>B99</t>
  </si>
  <si>
    <t>Total Health Professions Education</t>
  </si>
  <si>
    <t>C99</t>
  </si>
  <si>
    <t>Total Mission Driven Health Services</t>
  </si>
  <si>
    <t>D99</t>
  </si>
  <si>
    <t>Total Research</t>
  </si>
  <si>
    <t>E99</t>
  </si>
  <si>
    <t>Total Cash and In-Kind Contributions</t>
  </si>
  <si>
    <t>F99</t>
  </si>
  <si>
    <t>Total Community Building Activities</t>
  </si>
  <si>
    <t>Assigned Staff</t>
  </si>
  <si>
    <t>G99</t>
  </si>
  <si>
    <t>Total Community Benefit Operations</t>
  </si>
  <si>
    <t>H99</t>
  </si>
  <si>
    <t>H00</t>
  </si>
  <si>
    <t>J00</t>
  </si>
  <si>
    <t>J10</t>
  </si>
  <si>
    <t>J20</t>
  </si>
  <si>
    <t>J30</t>
  </si>
  <si>
    <t>J31</t>
  </si>
  <si>
    <t>J32</t>
  </si>
  <si>
    <t>J99</t>
  </si>
  <si>
    <t>Total Charity Care</t>
  </si>
  <si>
    <t>K99</t>
  </si>
  <si>
    <t>K00</t>
  </si>
  <si>
    <t>S99</t>
  </si>
  <si>
    <t>U99</t>
  </si>
  <si>
    <t>V99</t>
  </si>
  <si>
    <t>I00</t>
  </si>
  <si>
    <t>I10</t>
  </si>
  <si>
    <t>I20</t>
  </si>
  <si>
    <t>I30</t>
  </si>
  <si>
    <t>I40</t>
  </si>
  <si>
    <t>I50</t>
  </si>
  <si>
    <t>I60</t>
  </si>
  <si>
    <t>I70</t>
  </si>
  <si>
    <t>D30</t>
  </si>
  <si>
    <t>D31</t>
  </si>
  <si>
    <t>D32</t>
  </si>
  <si>
    <t>UNREIMBURSED MEDICAID COST</t>
  </si>
  <si>
    <t>Medicaid Costs</t>
  </si>
  <si>
    <t>Medicaid Assessments</t>
  </si>
  <si>
    <t>T00</t>
  </si>
  <si>
    <t>T99</t>
  </si>
  <si>
    <t>Medicaid Assesments</t>
  </si>
  <si>
    <t>Raquel Samuels</t>
  </si>
  <si>
    <t>301-315-3283</t>
  </si>
  <si>
    <t>rsamuels@adventisthealthcare.com</t>
  </si>
  <si>
    <t>Hospital Based Physicians</t>
  </si>
  <si>
    <t>Non-Residential House Staff and Hospitalists</t>
  </si>
  <si>
    <t>Coverage of ED On Call</t>
  </si>
  <si>
    <t>Physician Provision of Financial Assistance</t>
  </si>
  <si>
    <t>Recruitment of Physicians to Meet Community Needs</t>
  </si>
  <si>
    <t>Fundraising support</t>
  </si>
  <si>
    <t>Immunizations</t>
  </si>
  <si>
    <t>Meritus Medical Center</t>
  </si>
  <si>
    <t>Frederick Memorial</t>
  </si>
  <si>
    <t>St. Agnes</t>
  </si>
  <si>
    <t>Bon Secours</t>
  </si>
  <si>
    <t>Western Maryland Regional Medical Center</t>
  </si>
  <si>
    <t>GBMC</t>
  </si>
  <si>
    <t>McCready</t>
  </si>
  <si>
    <t>Atlantic General</t>
  </si>
  <si>
    <t>Total</t>
  </si>
  <si>
    <t>Education Rate Support</t>
  </si>
  <si>
    <t>Final DME</t>
  </si>
  <si>
    <t>NSP1</t>
  </si>
  <si>
    <t>Total Education</t>
  </si>
  <si>
    <t>Hospital</t>
  </si>
  <si>
    <t>HOSPID</t>
  </si>
  <si>
    <t>Hospital Name</t>
  </si>
  <si>
    <t>P4</t>
  </si>
  <si>
    <t>P5</t>
  </si>
  <si>
    <t>Levindale</t>
  </si>
  <si>
    <t>Sheppard Pratt</t>
  </si>
  <si>
    <t>DME</t>
  </si>
  <si>
    <t>Total Rate support</t>
  </si>
  <si>
    <t>Community Benefit Category</t>
  </si>
  <si>
    <t>Number of Staff Hours</t>
  </si>
  <si>
    <t>Number of Encounters</t>
  </si>
  <si>
    <t>Net Community Benefit Expense</t>
  </si>
  <si>
    <t>Percent of Total CB Expenditures</t>
  </si>
  <si>
    <t>Net Community Benefit Expense Less: Rate Support</t>
  </si>
  <si>
    <t>Percent of Total CB Expenditures w/o Rate Support</t>
  </si>
  <si>
    <t>Unreimbursed Medicaid Cost</t>
  </si>
  <si>
    <t>Health Professions Education *</t>
  </si>
  <si>
    <t>Mission Driven Health Services</t>
  </si>
  <si>
    <t>Foundation</t>
  </si>
  <si>
    <t>% of Operating Expense</t>
  </si>
  <si>
    <t>Fiscal Year</t>
  </si>
  <si>
    <t>Net Community Benefit</t>
  </si>
  <si>
    <t>Offsetting Revenue</t>
  </si>
  <si>
    <t>Total Operating Expenses</t>
  </si>
  <si>
    <t>CB Expense Less Rate Support</t>
  </si>
  <si>
    <t>CB Expense</t>
  </si>
  <si>
    <t>NSP (1)</t>
  </si>
  <si>
    <t>Category</t>
  </si>
  <si>
    <t>Employees</t>
  </si>
  <si>
    <t xml:space="preserve">Total Staff Hours CB Operations </t>
  </si>
  <si>
    <t>Total Hospital Operating Expense</t>
  </si>
  <si>
    <t>Total Community Benefit</t>
  </si>
  <si>
    <t>Total CB as % of Total Operating Expense</t>
  </si>
  <si>
    <t>Total Net CB(minus charity Care, DME, NSPI in Rates) as % of Operating Expense</t>
  </si>
  <si>
    <t>CB Reported Charity Care</t>
  </si>
  <si>
    <t>Totals</t>
  </si>
  <si>
    <t>Adventist Behavioral Health Rockville</t>
  </si>
  <si>
    <t>UMMC</t>
  </si>
  <si>
    <t>Dimensions Prince Georges Hospital Center</t>
  </si>
  <si>
    <t>Holy Cross Hospital</t>
  </si>
  <si>
    <t>UM Harford Memorial</t>
  </si>
  <si>
    <t>Mercy Medical Center</t>
  </si>
  <si>
    <t>Johns Hopkins Hospital</t>
  </si>
  <si>
    <t>UM Shore Medical Dorchester</t>
  </si>
  <si>
    <t>LifeBridge Sinai</t>
  </si>
  <si>
    <t>MedStar Franklin Square</t>
  </si>
  <si>
    <t>Adventist Washington Adventist</t>
  </si>
  <si>
    <t>Garrett County Hospital</t>
  </si>
  <si>
    <t>MedStar Montgomery General</t>
  </si>
  <si>
    <t>Peninsula Regional</t>
  </si>
  <si>
    <t>Suburban Hospital</t>
  </si>
  <si>
    <t>Anne Arundel Medical Center</t>
  </si>
  <si>
    <t>MedStar Union Memorial</t>
  </si>
  <si>
    <t>Western Maryland Health System</t>
  </si>
  <si>
    <t>MedStar St. Mary’s Hospital</t>
  </si>
  <si>
    <t>Johns Hopkins Bayview Medical Center</t>
  </si>
  <si>
    <t>UM Shore Medical Chestertown</t>
  </si>
  <si>
    <t>Union Hospital of Cecil County</t>
  </si>
  <si>
    <t>Carroll Hospital Center</t>
  </si>
  <si>
    <t>MedStar Harbor Hospital</t>
  </si>
  <si>
    <t>UM Charles Regional Medical Center</t>
  </si>
  <si>
    <t>UM Shore Medical Easton</t>
  </si>
  <si>
    <t>UM Midtown</t>
  </si>
  <si>
    <t>Calvert Hospital</t>
  </si>
  <si>
    <t>Lifebridge Northwest Hospital</t>
  </si>
  <si>
    <t>UM Baltimore Washington</t>
  </si>
  <si>
    <t>Howard County Hospital</t>
  </si>
  <si>
    <t>UM Upper Chesapeake</t>
  </si>
  <si>
    <t>Doctors Community</t>
  </si>
  <si>
    <t>Dimensions Laurel Regional Hospital</t>
  </si>
  <si>
    <t>Fort Washington Medical Center</t>
  </si>
  <si>
    <t>MedStar Southern Maryland</t>
  </si>
  <si>
    <t>UM St. Joseph</t>
  </si>
  <si>
    <t>Lifebridge Levindale</t>
  </si>
  <si>
    <t>UM Rehabilitation and Ortho Institute</t>
  </si>
  <si>
    <t>MedStar Good Samaritan</t>
  </si>
  <si>
    <t>Adventist Rehab of Maryland</t>
  </si>
  <si>
    <t>Adventist Behavioral Health at Eastern Shore</t>
  </si>
  <si>
    <t>Mt. Washington Pediatrics</t>
  </si>
  <si>
    <t>Adventist Shady Grove Hospital</t>
  </si>
  <si>
    <t>Other</t>
  </si>
  <si>
    <t xml:space="preserve">Washington Adventist Hospital </t>
  </si>
  <si>
    <t>Bob Reilly</t>
  </si>
  <si>
    <t>443-481-1308</t>
  </si>
  <si>
    <t>breilly@aahs.org</t>
  </si>
  <si>
    <t>Pharmacy Assistance Program</t>
  </si>
  <si>
    <t>AACo Fire Department EMT Supply</t>
  </si>
  <si>
    <t>Community Health Clinic</t>
  </si>
  <si>
    <t>KI Urgent Care Facility</t>
  </si>
  <si>
    <t>Physician Recruting</t>
  </si>
  <si>
    <t>Pathways</t>
  </si>
  <si>
    <t>Anne Arundel Diagnostics</t>
  </si>
  <si>
    <t>Hospice</t>
  </si>
  <si>
    <t xml:space="preserve">ED Physician Uncompensated Care </t>
  </si>
  <si>
    <t>ED Call Coverage</t>
  </si>
  <si>
    <t>C92</t>
  </si>
  <si>
    <t>Physician Community Services</t>
  </si>
  <si>
    <t>My Chart Electronic Records</t>
  </si>
  <si>
    <t>Patient Family Centered Care Initiative</t>
  </si>
  <si>
    <t>Atlantic General Hospital</t>
  </si>
  <si>
    <t>Bruce Todd</t>
  </si>
  <si>
    <t>410-641-9095</t>
  </si>
  <si>
    <t>mtodd@atlanticgeneral.org</t>
  </si>
  <si>
    <t>SAFE program</t>
  </si>
  <si>
    <t>410-362-4487</t>
  </si>
  <si>
    <t>Community Health Improvement</t>
  </si>
  <si>
    <t>B1</t>
  </si>
  <si>
    <t>B2</t>
  </si>
  <si>
    <t>B3</t>
  </si>
  <si>
    <t>B4</t>
  </si>
  <si>
    <t>Transportation</t>
  </si>
  <si>
    <t>D1</t>
  </si>
  <si>
    <t>D2</t>
  </si>
  <si>
    <t>E1</t>
  </si>
  <si>
    <t>E2</t>
  </si>
  <si>
    <t>E3</t>
  </si>
  <si>
    <t>E4</t>
  </si>
  <si>
    <t>F1</t>
  </si>
  <si>
    <t>F2</t>
  </si>
  <si>
    <t>F3</t>
  </si>
  <si>
    <t>F4</t>
  </si>
  <si>
    <t>F5</t>
  </si>
  <si>
    <t>F6</t>
  </si>
  <si>
    <t>F7</t>
  </si>
  <si>
    <t>F8</t>
  </si>
  <si>
    <t>G1</t>
  </si>
  <si>
    <t>G2</t>
  </si>
  <si>
    <t>J1</t>
  </si>
  <si>
    <t>J2</t>
  </si>
  <si>
    <t>Calvert Memorial Hospital</t>
  </si>
  <si>
    <t>Margaret Fowler</t>
  </si>
  <si>
    <t>mfowler@cmhlink.org</t>
  </si>
  <si>
    <t>21-0033</t>
  </si>
  <si>
    <t>Selena Brewer</t>
  </si>
  <si>
    <t>410-871-7251</t>
  </si>
  <si>
    <t>sbrewer@CarrollHospitalCenter.org</t>
  </si>
  <si>
    <t>Interpreter Services</t>
  </si>
  <si>
    <t>Forensic Nurse Examiner Program</t>
  </si>
  <si>
    <t>Job Shadow</t>
  </si>
  <si>
    <t>Access Carroll - free medical practice</t>
  </si>
  <si>
    <t>Physician Support</t>
  </si>
  <si>
    <t>Physician Recruitment</t>
  </si>
  <si>
    <t>21-0051</t>
  </si>
  <si>
    <t>301-552-8601</t>
  </si>
  <si>
    <t>HANNAH JACOBS</t>
  </si>
  <si>
    <t>240-566-3320</t>
  </si>
  <si>
    <t>HJACOBS@FMH.ORG</t>
  </si>
  <si>
    <t>SARAH TROTTIER</t>
  </si>
  <si>
    <t>301-533-4257</t>
  </si>
  <si>
    <t>strottier@gcmh.com</t>
  </si>
  <si>
    <t>Senior Services Geriatric Nurse Practitioner</t>
  </si>
  <si>
    <t>Administration of Charity Care</t>
  </si>
  <si>
    <t>Kimberley McBride</t>
  </si>
  <si>
    <t>301-754-7149</t>
  </si>
  <si>
    <t>mcbrik@holycrosshealth.org</t>
  </si>
  <si>
    <t>Howard County General Hospital</t>
  </si>
  <si>
    <t>21-0048</t>
  </si>
  <si>
    <t>Fran Moll</t>
  </si>
  <si>
    <t>443-997-0627</t>
  </si>
  <si>
    <t>fmoll1@jhmi.edu</t>
  </si>
  <si>
    <t>0029</t>
  </si>
  <si>
    <t>Patricia Carroll or Kim Moeller</t>
  </si>
  <si>
    <t>410-550-0289 or 443-997-0639</t>
  </si>
  <si>
    <t>pcarroll@jhmi.edu or kmoelle@jhmi.edu</t>
  </si>
  <si>
    <t>Social Work Prescriptions</t>
  </si>
  <si>
    <t xml:space="preserve">Trauma on-call </t>
  </si>
  <si>
    <t>Emergency Medicine on-call</t>
  </si>
  <si>
    <t>Wyman Park Community Services</t>
  </si>
  <si>
    <t>Teaching Community Education</t>
  </si>
  <si>
    <t>Health Education &amp; Social Services</t>
  </si>
  <si>
    <t>TAP</t>
  </si>
  <si>
    <t>Other On-call Coverage</t>
  </si>
  <si>
    <t>Health Leads</t>
  </si>
  <si>
    <t>Cancer Registry</t>
  </si>
  <si>
    <t>The Johns Hopkins Hospital</t>
  </si>
  <si>
    <t>0009</t>
  </si>
  <si>
    <t>Sharon Tiebert-Maddox</t>
  </si>
  <si>
    <t>443-287-9900</t>
  </si>
  <si>
    <t>tiebert@jhu.edu</t>
  </si>
  <si>
    <t>Communiity Health Services - Other</t>
  </si>
  <si>
    <t>Health Professions  Education - Other</t>
  </si>
  <si>
    <t>Broadway Center IOP/OP Grant</t>
  </si>
  <si>
    <t>Wilson House</t>
  </si>
  <si>
    <t>Geriatric Psych Day Hospital Patient Transportation</t>
  </si>
  <si>
    <t>Eating Disorders Day Hospital Supportive Housing</t>
  </si>
  <si>
    <t>Schizophrenia Day Hospital Housing</t>
  </si>
  <si>
    <t>Supportive Housing for Male Substance Abuse Patients</t>
  </si>
  <si>
    <t>Pain Treatment Day Hospital Housing</t>
  </si>
  <si>
    <t>Mission Driven - Other</t>
  </si>
  <si>
    <t>Community Building Activities - Other</t>
  </si>
  <si>
    <t>Office Expense</t>
  </si>
  <si>
    <t>Laurel Regional Hospital</t>
  </si>
  <si>
    <t>21-0055</t>
  </si>
  <si>
    <t>301-617-8606</t>
  </si>
  <si>
    <t>michael.jacobs@dimensionshealth.org</t>
  </si>
  <si>
    <t>Anesthesia services to the community</t>
  </si>
  <si>
    <t>OB/GYN services to the community</t>
  </si>
  <si>
    <t>Emergency services to the community</t>
  </si>
  <si>
    <t>Psychiatric services to the community</t>
  </si>
  <si>
    <t>Julie Sessa</t>
  </si>
  <si>
    <t>410-601-7238</t>
  </si>
  <si>
    <t>jsessa@lifebridgehealth.org</t>
  </si>
  <si>
    <t>SNFists</t>
  </si>
  <si>
    <t>Emergency and Trauma Services</t>
  </si>
  <si>
    <t>Hospital Outpatient Services</t>
  </si>
  <si>
    <t>Women's and Children's Services</t>
  </si>
  <si>
    <t>Other Resources</t>
  </si>
  <si>
    <t xml:space="preserve">Subsidized Continuing Care </t>
  </si>
  <si>
    <t xml:space="preserve">Behavioral Health Services </t>
  </si>
  <si>
    <t>G3</t>
  </si>
  <si>
    <t>Behavioral Health Services</t>
  </si>
  <si>
    <t>D3</t>
  </si>
  <si>
    <t>F9</t>
  </si>
  <si>
    <t xml:space="preserve">Women's and Children's Services </t>
  </si>
  <si>
    <t>G4</t>
  </si>
  <si>
    <t>G5</t>
  </si>
  <si>
    <t>other</t>
  </si>
  <si>
    <t>Subsidized Continuing Care</t>
  </si>
  <si>
    <t>Renal Dialysis Services</t>
  </si>
  <si>
    <t>Mercy Medical Center, Inc.</t>
  </si>
  <si>
    <t>#0008</t>
  </si>
  <si>
    <t>Justin Deibel</t>
  </si>
  <si>
    <t>410-659-2905</t>
  </si>
  <si>
    <t>jdeibel@mdmercy.com</t>
  </si>
  <si>
    <t>Physician Charity Care</t>
  </si>
  <si>
    <t>Healthcare for the Homeless</t>
  </si>
  <si>
    <t>SAFE Program</t>
  </si>
  <si>
    <t>The Medication Assistance Center</t>
  </si>
  <si>
    <t>Hospital Owned Psychiatric Practice</t>
  </si>
  <si>
    <t>Mt. Washington Pediatric Hospital</t>
  </si>
  <si>
    <t>Melissa Beasley</t>
  </si>
  <si>
    <t>mstokes@mwph.org</t>
  </si>
  <si>
    <t>Weigh Smart Childhood Obesity Program</t>
  </si>
  <si>
    <t>Northwest Hospital</t>
  </si>
  <si>
    <t>Anesthesia</t>
  </si>
  <si>
    <t>ER</t>
  </si>
  <si>
    <t>Hospitalists</t>
  </si>
  <si>
    <t>Rita Mecca</t>
  </si>
  <si>
    <t>rita.mecca@peninsula.org</t>
  </si>
  <si>
    <t>Pediatric Specialties</t>
  </si>
  <si>
    <t>Peninsula Partners</t>
  </si>
  <si>
    <t>Trauma On-Call</t>
  </si>
  <si>
    <t>21-0003</t>
  </si>
  <si>
    <t>Intensive Care services to the community</t>
  </si>
  <si>
    <t>Cardiology services to the community</t>
  </si>
  <si>
    <t>mlomax@stagnes.org</t>
  </si>
  <si>
    <t>West Baltimore Care (Health Enterprise Zone)</t>
  </si>
  <si>
    <t>Morrell Park</t>
  </si>
  <si>
    <t>Community Care Center</t>
  </si>
  <si>
    <t>Physician Emergency Department Indigent Care Subsidies</t>
  </si>
  <si>
    <t>Bonnie B. Katz</t>
  </si>
  <si>
    <t>410-938-3154</t>
  </si>
  <si>
    <t>Telepsychiatry</t>
  </si>
  <si>
    <t>Physician Subsidies</t>
  </si>
  <si>
    <t>Therapy Referral Service</t>
  </si>
  <si>
    <t>Crisis Walk In Clinic</t>
  </si>
  <si>
    <t xml:space="preserve">Shore Regional Health Easton </t>
  </si>
  <si>
    <t xml:space="preserve">410 822 1000 </t>
  </si>
  <si>
    <t>Shore Wellness Partners</t>
  </si>
  <si>
    <t xml:space="preserve">MHE Anesthesia Physician Subsidy </t>
  </si>
  <si>
    <t>MHE ER Physician Subsidy</t>
  </si>
  <si>
    <t>Physician Recruitment Professional Services Development</t>
  </si>
  <si>
    <t>RCC: CHEMOTHERAPY CLINIC SUBSIDIES</t>
  </si>
  <si>
    <t>Physician On Call Coverage</t>
  </si>
  <si>
    <t xml:space="preserve">Analysis of CBR </t>
  </si>
  <si>
    <t>LESS:</t>
  </si>
  <si>
    <t>Adjusted TOTAL HOSPITAL COMMUNITY BENEFIT</t>
  </si>
  <si>
    <t>DGH Anesthesia Subsidy</t>
  </si>
  <si>
    <t>DGH Emergency Room Subsidy</t>
  </si>
  <si>
    <t>SCF: INPATIENT PHYSICIANS DGH CONT: HOSPITALIST</t>
  </si>
  <si>
    <t>SCF: INPATIENT PSYCH PHYSICIANS DGH CONT</t>
  </si>
  <si>
    <t>Shore Regional Health Chester River</t>
  </si>
  <si>
    <t>Coumadin Clinic / Transitions in Care</t>
  </si>
  <si>
    <t>Hospitalist Program</t>
  </si>
  <si>
    <t>Emergency Physician Coverage</t>
  </si>
  <si>
    <t>Physician On Call</t>
  </si>
  <si>
    <t>Anesthesiolgy</t>
  </si>
  <si>
    <t>Sinai Hospital</t>
  </si>
  <si>
    <t>Primary Care</t>
  </si>
  <si>
    <t>Radiology</t>
  </si>
  <si>
    <t>Hospital OP Services</t>
  </si>
  <si>
    <t>Grant Writing</t>
  </si>
  <si>
    <t>21-0022</t>
  </si>
  <si>
    <t>Monique Sanfuentes</t>
  </si>
  <si>
    <t>301-896-3572</t>
  </si>
  <si>
    <t>Social and Environment Improvement Act</t>
  </si>
  <si>
    <t>Readmissions Prevention Program</t>
  </si>
  <si>
    <t>Heartwell Program</t>
  </si>
  <si>
    <t>Community Health/Health Assets Assessments</t>
  </si>
  <si>
    <t>Other - Community Support</t>
  </si>
  <si>
    <t>University of Maryland Baltimore Washington Medical Center</t>
  </si>
  <si>
    <t>Other resources</t>
  </si>
  <si>
    <t>Physician Subsidy</t>
  </si>
  <si>
    <t>Medical Library</t>
  </si>
  <si>
    <t>0038</t>
  </si>
  <si>
    <t>University of Maryland St. Joseph Medical Center</t>
  </si>
  <si>
    <t>21-0007</t>
  </si>
  <si>
    <t>Specialty Care</t>
  </si>
  <si>
    <t>Emergency Dept</t>
  </si>
  <si>
    <t>Mental Health</t>
  </si>
  <si>
    <t>Women's Health Associates</t>
  </si>
  <si>
    <t>OB/GYN</t>
  </si>
  <si>
    <t>Lab</t>
  </si>
  <si>
    <t>Non-Resident House Staff</t>
  </si>
  <si>
    <t>UNIVERSITY OF MARYLAND MEDICAL CENTER</t>
  </si>
  <si>
    <t>0002, 8992, 8994</t>
  </si>
  <si>
    <t>ALICIA CUNNINGHAM</t>
  </si>
  <si>
    <t>410-328-1380</t>
  </si>
  <si>
    <t>ACUNNINGHAM@UMM.EDU</t>
  </si>
  <si>
    <t>UNIVERSITY CARE COMMUNITY CLINICS/UCARE</t>
  </si>
  <si>
    <t>COMMUNITY OUTPATIENT PSYCHIATRIC CLINICS</t>
  </si>
  <si>
    <t>410 448 6447</t>
  </si>
  <si>
    <t>BIAM</t>
  </si>
  <si>
    <t>Wheelchair Basketball Clinic</t>
  </si>
  <si>
    <t>Palliative Care</t>
  </si>
  <si>
    <t>240-964-8032</t>
  </si>
  <si>
    <t>Organizationally Owned Urgent Care Centers Frostburg and Hunt Club</t>
  </si>
  <si>
    <t>Psychiatric Physician Practice</t>
  </si>
  <si>
    <t>Obstetric Physician Practice</t>
  </si>
  <si>
    <t>Primary Care Physician Practices</t>
  </si>
  <si>
    <t>Outpatient Dialysis and Peritoneal Dialysis</t>
  </si>
  <si>
    <t>Center for Clinical Resources</t>
  </si>
  <si>
    <t>Net Community Benefit W/Indirect Cost</t>
  </si>
  <si>
    <t>Net Community Benefit W/O Indirect Cost</t>
  </si>
  <si>
    <t>Direct Cost ($)</t>
  </si>
  <si>
    <t>Indirect Cost ($)</t>
  </si>
  <si>
    <t>B.</t>
  </si>
  <si>
    <t>C.</t>
  </si>
  <si>
    <t>MISSION DRIVEN HEALTH SERVICES</t>
  </si>
  <si>
    <t>D.</t>
  </si>
  <si>
    <t>E.</t>
  </si>
  <si>
    <t>F.</t>
  </si>
  <si>
    <t>Physical Improvements/Housing</t>
  </si>
  <si>
    <t>Support System Enhancements</t>
  </si>
  <si>
    <t>Community Health Improvement Advocacy</t>
  </si>
  <si>
    <t>Workforce Enhancement</t>
  </si>
  <si>
    <t>F11</t>
  </si>
  <si>
    <t>G.</t>
  </si>
  <si>
    <t>Dedicated Staff</t>
  </si>
  <si>
    <t>H.</t>
  </si>
  <si>
    <t>J.</t>
  </si>
  <si>
    <t>K</t>
  </si>
  <si>
    <t>A</t>
  </si>
  <si>
    <t>B</t>
  </si>
  <si>
    <t>C</t>
  </si>
  <si>
    <t>D</t>
  </si>
  <si>
    <t>E</t>
  </si>
  <si>
    <t>F</t>
  </si>
  <si>
    <t>G</t>
  </si>
  <si>
    <t>H</t>
  </si>
  <si>
    <t>J</t>
  </si>
  <si>
    <t>TOTAL OPERATING EXPENSE</t>
  </si>
  <si>
    <t>% OF OPERATING EXPENSES W/IC</t>
  </si>
  <si>
    <t>% OF OPERATING EXPENSES W/O IC</t>
  </si>
  <si>
    <t>J3</t>
  </si>
  <si>
    <t>J4</t>
  </si>
  <si>
    <t>J5</t>
  </si>
  <si>
    <t>*Contains both UMMC and Shock Trauma</t>
  </si>
  <si>
    <t>Total Rate Support</t>
  </si>
  <si>
    <t>Total operating Expense</t>
  </si>
  <si>
    <t>* Rate supported expenditures</t>
  </si>
  <si>
    <t>Attachment I - All Hospitals</t>
  </si>
  <si>
    <t>Ft. Washington</t>
  </si>
  <si>
    <t>Net Benefit less rate support</t>
  </si>
  <si>
    <t>Adventist Washington Adventist*</t>
  </si>
  <si>
    <t>Shady Grove*</t>
  </si>
  <si>
    <t>Adventist Rehab of Maryland*</t>
  </si>
  <si>
    <t>Adventist Behavioral Health Rockville*</t>
  </si>
  <si>
    <t>Charts based on All Hospitals</t>
  </si>
  <si>
    <t>Level III Trauma</t>
  </si>
  <si>
    <t>Hospital Owned Respiratory Care Outreach</t>
  </si>
  <si>
    <t>Hospital Owned Diabetes Education Center and Endocrinology Practice</t>
  </si>
  <si>
    <t>allen.twigg@meritushealth.com</t>
  </si>
  <si>
    <t>301-790-8263</t>
  </si>
  <si>
    <t>Tumor Registry</t>
  </si>
  <si>
    <t>Mid-Level Providers</t>
  </si>
  <si>
    <t>PaulNicholson@umm.edu</t>
  </si>
  <si>
    <t>410-337-1602</t>
  </si>
  <si>
    <t>Paul Nicholson</t>
  </si>
  <si>
    <t>Cynthia A Kelleher</t>
  </si>
  <si>
    <t>ckellher@umm.edu</t>
  </si>
  <si>
    <t>Blood Drives</t>
  </si>
  <si>
    <t>Dental Education</t>
  </si>
  <si>
    <t>Social Work</t>
  </si>
  <si>
    <t>Adaptive Golf Program</t>
  </si>
  <si>
    <t>Adapted Sports festival</t>
  </si>
  <si>
    <t>Athletic Training Services</t>
  </si>
  <si>
    <t>Wheelchiar Rugby</t>
  </si>
  <si>
    <t>Physican Service and Activites</t>
  </si>
  <si>
    <t>Think First, Brain and Supports Injury Prevention Program</t>
  </si>
  <si>
    <t>UNIVERSITY OF MARYLAND HARFORD MEMORIAL HOSPITAL</t>
  </si>
  <si>
    <t>CURT OHLER</t>
  </si>
  <si>
    <t>443 643-3346</t>
  </si>
  <si>
    <t>COHLER@UCHS.ORG</t>
  </si>
  <si>
    <t>UMD Harford Memorial Hospital Anesthesiology Physician subsidies</t>
  </si>
  <si>
    <t>UNIVERSITY OF MARYLAND UPPER CHESAPEAKE MEDICAL CENTER</t>
  </si>
  <si>
    <t>410-578-5064</t>
  </si>
  <si>
    <t>Social and Environmental Improvement Activities</t>
  </si>
  <si>
    <t>HCH Foundation</t>
  </si>
  <si>
    <t>Detox Program</t>
  </si>
  <si>
    <t>Saint Agnes</t>
  </si>
  <si>
    <t>Mitch Lomax</t>
  </si>
  <si>
    <t>Kimberly Thomas</t>
  </si>
  <si>
    <t>MedStar Franklin Square Medical Center</t>
  </si>
  <si>
    <t>GARRETT REGIONAL MEDICAL CENTER</t>
  </si>
  <si>
    <t xml:space="preserve">MedStar Montgomery Medical Center </t>
  </si>
  <si>
    <t>Peninsula Regional Medical Center</t>
  </si>
  <si>
    <t>Transitions Services</t>
  </si>
  <si>
    <t>Population Health</t>
  </si>
  <si>
    <t>C93</t>
  </si>
  <si>
    <t>AAMC Subsidized Health Services</t>
  </si>
  <si>
    <t>Assigned Staff (Community Outreach Coordinator &amp; Director of Wellness)</t>
  </si>
  <si>
    <t>Senior Leadership time spent on Community Benefit</t>
  </si>
  <si>
    <t>MedStar Union Memorial Hospital</t>
  </si>
  <si>
    <t>Emergency</t>
  </si>
  <si>
    <t>Women and Children</t>
  </si>
  <si>
    <t>Renal Dialysis</t>
  </si>
  <si>
    <t>Behavioral Health</t>
  </si>
  <si>
    <t>ACHI and CBISA</t>
  </si>
  <si>
    <t>(443) 674-1290</t>
  </si>
  <si>
    <t>Carroll Hospital</t>
  </si>
  <si>
    <t>Behavorial Health Services</t>
  </si>
  <si>
    <t>Student Job Shadowing</t>
  </si>
  <si>
    <t xml:space="preserve"> Urgent Care Service Centers</t>
  </si>
  <si>
    <t xml:space="preserve"> Health Care Clinic Services</t>
  </si>
  <si>
    <t xml:space="preserve"> Transitional Care Unit (SNF)Services</t>
  </si>
  <si>
    <t xml:space="preserve"> Hospital Emergency &amp; Behavioral Health S</t>
  </si>
  <si>
    <t xml:space="preserve"> Acute Care &amp; Pediatric Hospitalist Progr</t>
  </si>
  <si>
    <t xml:space="preserve"> Intensive Care Unit Call Coverage</t>
  </si>
  <si>
    <t xml:space="preserve"> Physician Subsidies Fulfilling Health Ca</t>
  </si>
  <si>
    <t>Healthy Families Howard County</t>
  </si>
  <si>
    <t>Agewell Grant</t>
  </si>
  <si>
    <t>Pastoral Counseling</t>
  </si>
  <si>
    <t>Mary Dudley</t>
  </si>
  <si>
    <t>MedStar Good Samaritan Hospital</t>
  </si>
  <si>
    <t>Physician/Coverage Subsidy - Hospitalists and Primary care</t>
  </si>
  <si>
    <t>Pallitive Care</t>
  </si>
  <si>
    <t xml:space="preserve">Diabetic Support </t>
  </si>
  <si>
    <t>Health System Losses</t>
  </si>
  <si>
    <t>Levindale Hebrew and Geriatric Center and Hospital</t>
  </si>
  <si>
    <t>Enrollment for Entitlements</t>
  </si>
  <si>
    <t>Free Transportation for Clinical Services</t>
  </si>
  <si>
    <t>Free Discharge Medications</t>
  </si>
  <si>
    <t>Professional Education</t>
  </si>
  <si>
    <t>Crisis Referral Outpatient Program</t>
  </si>
  <si>
    <t>Holy Cross Germantown Hospital</t>
  </si>
  <si>
    <t>kfmcgrath@umm.edu ffields@umm.edu</t>
  </si>
  <si>
    <t xml:space="preserve">Kathleen McGrath, Frank Fields </t>
  </si>
  <si>
    <t>Prince George's Hospital Center</t>
  </si>
  <si>
    <t>Michael Jacobs</t>
  </si>
  <si>
    <t>Physicians on call</t>
  </si>
  <si>
    <t>Clinics services to the community</t>
  </si>
  <si>
    <t>Trauma services to the community</t>
  </si>
  <si>
    <t>Other services to the community</t>
  </si>
  <si>
    <t>Imaging services to the community</t>
  </si>
  <si>
    <t>Behavioral health services to the community</t>
  </si>
  <si>
    <t>C96</t>
  </si>
  <si>
    <t>Hospital Based Physicians (includes Hospitalist, intensivists, cardiac surgeons)</t>
  </si>
  <si>
    <t>C97</t>
  </si>
  <si>
    <t>General Surgery</t>
  </si>
  <si>
    <t>C98</t>
  </si>
  <si>
    <t>Adventist HealthCare: Shady Grove Medical Center</t>
  </si>
  <si>
    <t>Adventist HealthCare: Behavioral Health and Wellness - Rockville</t>
  </si>
  <si>
    <t>Holy Cross Germantown</t>
  </si>
  <si>
    <t>NSP I</t>
  </si>
  <si>
    <t>FY2008-FY2015 - Net expense with &amp; without rate support</t>
  </si>
  <si>
    <t>Total Net CB minus Charity Care, DME, NSPI in Rates + ACA Expansion Expense</t>
  </si>
  <si>
    <t>Total Community Benefit W/Medicaid Expansion Expense</t>
  </si>
  <si>
    <t>Net Community Benefit with ACA Medicaid Expansion Expense</t>
  </si>
  <si>
    <t>ACA Medicaid Expansion + Charity Care*</t>
  </si>
  <si>
    <t>Charity Care*</t>
  </si>
  <si>
    <t>ACA Medicaid Expansion Expense</t>
  </si>
  <si>
    <t>ACA Expansion Expense + Charity Care *</t>
  </si>
  <si>
    <t xml:space="preserve"> * The Adventist Hospital System has requested and received permission to report their Community Benefit activities on a CY Basis.  This allows them to more acurately reflect their true activities during the Community Benefit Cycle.  The numbers listed in the 'FY 2015 Amount in Rates for Charity Care, DME, and NSPI' Column as well as the Medicaid Deficit Assessments  rom the Inventory spreadsheets reflect the Commission's activities for FY15 and therefore will be different from the numbers reported by the Adventist Hospitals.</t>
  </si>
  <si>
    <t>All Hospitals</t>
  </si>
  <si>
    <t>FY 2016 Data Collection Sheet</t>
  </si>
  <si>
    <t>Allen L. Twigg</t>
  </si>
  <si>
    <t>Health Professional Education</t>
  </si>
  <si>
    <t>Hospice Voluntary Write Offs</t>
  </si>
  <si>
    <t>On-Call Fees Emergency Specialists</t>
  </si>
  <si>
    <t>Hospitalist Subsidy</t>
  </si>
  <si>
    <t xml:space="preserve">Hospital Owned Endocrinology Practice </t>
  </si>
  <si>
    <t>Community benefit analytics</t>
  </si>
  <si>
    <t>Prescription Pharmacy Programs</t>
  </si>
  <si>
    <t>Faith Community Nursing</t>
  </si>
  <si>
    <t>Safety Net Clinics</t>
  </si>
  <si>
    <t>FREDERICK MEMORIAL HOSPITAL, INC.</t>
  </si>
  <si>
    <t>21-00005</t>
  </si>
  <si>
    <t>1764</t>
  </si>
  <si>
    <t>PHYSICIAN HOSPITALIST</t>
  </si>
  <si>
    <t>PHYSICIAN OB CALL</t>
  </si>
  <si>
    <t>PHYSICIAN ED/SURGEON CALL</t>
  </si>
  <si>
    <t>PHYSICIAN ANESTHESIA CALL</t>
  </si>
  <si>
    <t>PHYSICIAN INTENSIVIST</t>
  </si>
  <si>
    <t>PHYSICIAN INTERVENTIONAL CARDIOLOGY</t>
  </si>
  <si>
    <t>PRENATAL OB CENTER</t>
  </si>
  <si>
    <t>PHYSICIAN DEBT FORGIVENESS</t>
  </si>
  <si>
    <t>UMD Harford Memorial Hospital Emergency Department Physician subsidies</t>
  </si>
  <si>
    <t>Charity Prescriptions</t>
  </si>
  <si>
    <t>FHCB</t>
  </si>
  <si>
    <t xml:space="preserve">ED Physician </t>
  </si>
  <si>
    <t>PA Support</t>
  </si>
  <si>
    <t>OB Coverage</t>
  </si>
  <si>
    <t>Psych Coverage</t>
  </si>
  <si>
    <t>Dental Clinic</t>
  </si>
  <si>
    <t>SBIRT Program</t>
  </si>
  <si>
    <t>FY 2016 COMMUNITY BENEFIT INVENTORY SPREADSHEET</t>
  </si>
  <si>
    <t>Teaching Support - Community Ed @ JHCP Locations</t>
  </si>
  <si>
    <t>Social Work Services @ JHCP Locations</t>
  </si>
  <si>
    <t>Shroe Regional Health Dorchester</t>
  </si>
  <si>
    <t>Shore Well Partners</t>
  </si>
  <si>
    <t>Bridge Clinic, Beh. Health Outpatient</t>
  </si>
  <si>
    <t>21-0011</t>
  </si>
  <si>
    <t>667-234-2926</t>
  </si>
  <si>
    <t>Hospital-based Physician Specialty Subsidies</t>
  </si>
  <si>
    <t>House Staff/Coverage Subsidies</t>
  </si>
  <si>
    <t>Primary Care Clinic on campus in West Baltimore</t>
  </si>
  <si>
    <t>NICU</t>
  </si>
  <si>
    <t>kimberly_thomas2@bshsi.org</t>
  </si>
  <si>
    <t>Beth Kelly</t>
  </si>
  <si>
    <t>410-933-2815</t>
  </si>
  <si>
    <t>Beth.E.Kelly@medstar.net</t>
  </si>
  <si>
    <t>Other (Hospitalists)</t>
  </si>
  <si>
    <t>21-0017</t>
  </si>
  <si>
    <t>Indigent Drug Program</t>
  </si>
  <si>
    <t>410-546-6400 ext 4894</t>
  </si>
  <si>
    <t>C12</t>
  </si>
  <si>
    <t>Primary Care - Salisbury Family Medicine</t>
  </si>
  <si>
    <t>C15</t>
  </si>
  <si>
    <t>Wagner Wellness Van</t>
  </si>
  <si>
    <t>Physician Subsidies Hospitalists</t>
  </si>
  <si>
    <t>Physician Subsidies Recruitment</t>
  </si>
  <si>
    <t>Physcian Subsidies Medical Oncology</t>
  </si>
  <si>
    <t>C81</t>
  </si>
  <si>
    <t>C85</t>
  </si>
  <si>
    <t>Weight Loss and Wellness Center</t>
  </si>
  <si>
    <t>Partial Hospitalization Program</t>
  </si>
  <si>
    <t>msanfue1@jhu.edu</t>
  </si>
  <si>
    <t>Ortho and Spine Surgery</t>
  </si>
  <si>
    <t>Other Research</t>
  </si>
  <si>
    <t>Outreach Clinic Medications</t>
  </si>
  <si>
    <t>Fast Care</t>
  </si>
  <si>
    <t>Annapolis Outreach Clinic</t>
  </si>
  <si>
    <t>Hospitalists &amp; Primary Care</t>
  </si>
  <si>
    <t>C5</t>
  </si>
  <si>
    <t>C6</t>
  </si>
  <si>
    <t>Amber Ruble</t>
  </si>
  <si>
    <t>aruble@wmhs.com</t>
  </si>
  <si>
    <t>Prescription Medication</t>
  </si>
  <si>
    <t>MedStar St. Mary's Hospital</t>
  </si>
  <si>
    <t>Women's and Children's services</t>
  </si>
  <si>
    <t xml:space="preserve">Kathleen McGrath </t>
  </si>
  <si>
    <t>Shore Family Practice - Chestertown</t>
  </si>
  <si>
    <t>Shore Family Practice - Galena</t>
  </si>
  <si>
    <t>Jean-Marie Kelly</t>
  </si>
  <si>
    <t>jkelly@uhcc.com</t>
  </si>
  <si>
    <t>Social and Environmental Supports</t>
  </si>
  <si>
    <t>Susbsidized Continuing Care</t>
  </si>
  <si>
    <t>Primary Care &amp; Hospitalists</t>
  </si>
  <si>
    <t>University of Maryland Charles Regional Medical Center</t>
  </si>
  <si>
    <t>Jermaine Page</t>
  </si>
  <si>
    <t>301-609-4498</t>
  </si>
  <si>
    <t>jermaine.page@umm.edu</t>
  </si>
  <si>
    <t>Antithrombosis CLINIC, SPACC</t>
  </si>
  <si>
    <t>Behavior Health Services</t>
  </si>
  <si>
    <t>UNIVERSITY  OF MARYLAND  MEDICAL CENTER MIDTOWN CAMPUS</t>
  </si>
  <si>
    <t>Catherine Njoka</t>
  </si>
  <si>
    <t>410-328-5670</t>
  </si>
  <si>
    <t>cnjoka@UMM.EDU</t>
  </si>
  <si>
    <t>Red Cross Blood Drives</t>
  </si>
  <si>
    <t>410 414-4573</t>
  </si>
  <si>
    <t xml:space="preserve"> Other Ancillary Call Coverage Services</t>
  </si>
  <si>
    <t>Anesthesia Subsidy</t>
  </si>
  <si>
    <t>ER call</t>
  </si>
  <si>
    <t>Tammy Grazioli</t>
  </si>
  <si>
    <t>410-787-4594</t>
  </si>
  <si>
    <t>tammy.grazioli@umm.edu</t>
  </si>
  <si>
    <t>S.A.F.E Program</t>
  </si>
  <si>
    <t>Coverage of Emergency Department On-Call</t>
  </si>
  <si>
    <t>Non-Resident House Staff and Physicians</t>
  </si>
  <si>
    <t>Subsidized Outpatient Physician Practices to Meet Community Need</t>
  </si>
  <si>
    <t xml:space="preserve">Other Resources </t>
  </si>
  <si>
    <t>Greater Baltimore Medical Center</t>
  </si>
  <si>
    <t>Colleen Finnegan</t>
  </si>
  <si>
    <t>443-849-3065</t>
  </si>
  <si>
    <t>cfinnegan@gbmc.org</t>
  </si>
  <si>
    <t xml:space="preserve">ER SAFE Program </t>
  </si>
  <si>
    <t xml:space="preserve">Adolescent Program </t>
  </si>
  <si>
    <t>Womens Services OB Clinic</t>
  </si>
  <si>
    <t>McCready Health</t>
  </si>
  <si>
    <t>Ellen Jones</t>
  </si>
  <si>
    <t>410-968-1200</t>
  </si>
  <si>
    <t>ejones@mccreadyhealth.org</t>
  </si>
  <si>
    <t>UMD UPPER CHESAPEAKE MEDICAL CENTER EMERGENCY DPT PHYSICIAN SUBSIDIES</t>
  </si>
  <si>
    <t>UMD UPPER CHESAPEAKE MEDICAL CENTER ANESTHESIOLOGY PHYSICIAN SUBSIDIES</t>
  </si>
  <si>
    <t>SUBSIDIZED CONTINUING CARE</t>
  </si>
  <si>
    <t>Doctors Community Hospital</t>
  </si>
  <si>
    <t>Mdudley@DCHweb.org</t>
  </si>
  <si>
    <t xml:space="preserve">Mobile Health Clinic (Wellness on Wheels) </t>
  </si>
  <si>
    <t>Fort Washington Medical Center Inc.</t>
  </si>
  <si>
    <t>Nicole Greene</t>
  </si>
  <si>
    <t>(301) 686-9017</t>
  </si>
  <si>
    <t>ngreene@nexushealth.org</t>
  </si>
  <si>
    <t>MedStar Southern Maryland Hopsital Center, Inc.</t>
  </si>
  <si>
    <t>Social and Environmental Improvement Act</t>
  </si>
  <si>
    <t xml:space="preserve">Other  </t>
  </si>
  <si>
    <t>University of Maryland Rehabilitation &amp; Orthopaedic Institute</t>
  </si>
  <si>
    <t>Community Health Education/Living Well with Chronic Disease</t>
  </si>
  <si>
    <t>Dental Community Service to Summer Day Campers</t>
  </si>
  <si>
    <t>Workforce Development/Education/Volunteers</t>
  </si>
  <si>
    <t>Fundraising Support</t>
  </si>
  <si>
    <t>Adventist HealthCare: Rehabilitation</t>
  </si>
  <si>
    <t>Sheppart Pratt Health System, Inc.</t>
  </si>
  <si>
    <t>bkatz@sheppardpratt.org</t>
  </si>
  <si>
    <t>Positive Behavioral Interention Services (PBIS)</t>
  </si>
  <si>
    <t>Life Space Crisis Intervention Program (LSCI)</t>
  </si>
  <si>
    <t>Harford County Crisis Stabilization</t>
  </si>
  <si>
    <t>Transitional Aftercare Program</t>
  </si>
  <si>
    <t>Physician Subsidies Endocrinology/Pulmonology/Neurosurgery/CV Surgery</t>
  </si>
  <si>
    <t>ALL ER</t>
  </si>
  <si>
    <t>CXX</t>
  </si>
  <si>
    <t>SCF: SPECIALTY SHORE (COMBINED)</t>
  </si>
  <si>
    <t>Mammography Research/IRC Cardiac Registry</t>
  </si>
  <si>
    <t xml:space="preserve">FY 2016 Analysis </t>
  </si>
  <si>
    <t>Attachment III - Aggregated Hospital CBR Data FY2016 - Including Specialty Hospitals</t>
  </si>
  <si>
    <t>Community Benefit Report FY2016</t>
  </si>
  <si>
    <t>FY2016</t>
  </si>
  <si>
    <t xml:space="preserve">Charity Care </t>
  </si>
  <si>
    <t>2 &amp; 8992</t>
  </si>
  <si>
    <t>UMMC &amp; Shock Trauma</t>
  </si>
  <si>
    <t>FY 2016 Hospital Expense for Expanded Medicaid coverage due to ACA</t>
  </si>
  <si>
    <t>FY 2016 Amount in Rates for Charity Care, DME, and NSPI*</t>
  </si>
  <si>
    <t>Table I FY2016 All Hospitals Community Benefit Expenditures</t>
  </si>
  <si>
    <t>NSP I Amount in Rates</t>
  </si>
  <si>
    <t>FY2008 - FY2016 - Rate Support - for all hospitals</t>
  </si>
  <si>
    <t>HOSPNUMB</t>
  </si>
  <si>
    <t>HOSPNAME</t>
  </si>
  <si>
    <t>Meritus</t>
  </si>
  <si>
    <t>Prince George Hospital</t>
  </si>
  <si>
    <t>Holy Cross</t>
  </si>
  <si>
    <t>Frederick</t>
  </si>
  <si>
    <t>UM-Harford Memorial</t>
  </si>
  <si>
    <t>Mercy Med. Cntr</t>
  </si>
  <si>
    <t>Johns Hopkins</t>
  </si>
  <si>
    <t>UM Dorchester</t>
  </si>
  <si>
    <t>St Agnes</t>
  </si>
  <si>
    <t>Sinai</t>
  </si>
  <si>
    <t>Medstar Franklin Sq</t>
  </si>
  <si>
    <t>*16</t>
  </si>
  <si>
    <t>Washington Adventist</t>
  </si>
  <si>
    <t>Garrett County</t>
  </si>
  <si>
    <t>Medstar Montgomery General</t>
  </si>
  <si>
    <t>Peninsula General</t>
  </si>
  <si>
    <t>Suburban</t>
  </si>
  <si>
    <t>Anne Arundel</t>
  </si>
  <si>
    <t>Medstar Union Memorial</t>
  </si>
  <si>
    <t>Western Maryland</t>
  </si>
  <si>
    <t>Medstar St Marys</t>
  </si>
  <si>
    <t>JH Bayview</t>
  </si>
  <si>
    <t>UM Chestertown</t>
  </si>
  <si>
    <t>Union Hospital of Cecil Co</t>
  </si>
  <si>
    <t>Medstar Harbor</t>
  </si>
  <si>
    <t>UM Charles Regional</t>
  </si>
  <si>
    <t>UM Easton</t>
  </si>
  <si>
    <t>UMMC Midtown</t>
  </si>
  <si>
    <t>Calvert</t>
  </si>
  <si>
    <t>LifeBridge Northwest</t>
  </si>
  <si>
    <t>UM Baltimore Washington Med Ctr</t>
  </si>
  <si>
    <t>JH Howard County</t>
  </si>
  <si>
    <t>UCH-Upper Chesapeake</t>
  </si>
  <si>
    <t>Laurel Regional</t>
  </si>
  <si>
    <t>*60</t>
  </si>
  <si>
    <t>FT. Washignton</t>
  </si>
  <si>
    <t>Medstar Southern MD</t>
  </si>
  <si>
    <t>UM Rehab &amp; Ortho Inst</t>
  </si>
  <si>
    <t>*5050</t>
  </si>
  <si>
    <t>Shady Grove</t>
  </si>
  <si>
    <t>UM MEIMS</t>
  </si>
  <si>
    <t>% of Operating Expense less Rate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</si>
</sst>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_(* #,##0_);_(* \(#,##0\);_(* &quot;-&quot;??_);_(@_)"/>
    <numFmt numFmtId="167" formatCode="&quot;$&quot;#,##0"/>
    <numFmt numFmtId="168" formatCode="_(&quot;$&quot;* #,##0_);_(&quot;$&quot;* \(#,##0\);_(&quot;$&quot;* &quot;-&quot;??_);_(@_)"/>
    <numFmt numFmtId="169" formatCode="0.0%"/>
    <numFmt numFmtId="170" formatCode="_(* #,##0.0_);_(* \(#,##0.0\);_(* &quot;-&quot;??_);_(@_)"/>
    <numFmt numFmtId="171" formatCode="0.000%"/>
  </numFmts>
  <fonts count="8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i/>
      <sz val="10"/>
      <name val="Arial"/>
      <family val="2"/>
    </font>
    <font>
      <sz val="8"/>
      <name val="Arial"/>
      <family val="2"/>
    </font>
    <font>
      <b/>
      <sz val="12"/>
      <name val="Arial"/>
      <family val="2"/>
    </font>
    <font>
      <b/>
      <i/>
      <sz val="9"/>
      <name val="Arial"/>
      <family val="2"/>
    </font>
    <font>
      <sz val="9"/>
      <name val="Arial"/>
      <family val="2"/>
    </font>
    <font>
      <b/>
      <sz val="11"/>
      <color theme="1"/>
      <name val="Calibri"/>
      <family val="2"/>
      <scheme val="minor"/>
    </font>
    <font>
      <sz val="12"/>
      <name val="Arial"/>
      <family val="2"/>
    </font>
    <font>
      <sz val="12"/>
      <name val="Times New Roman"/>
      <family val="1"/>
    </font>
    <font>
      <sz val="11"/>
      <color theme="1"/>
      <name val="Calibri"/>
      <family val="2"/>
    </font>
    <font>
      <sz val="11"/>
      <name val="Calibri"/>
      <family val="2"/>
    </font>
    <font>
      <b/>
      <sz val="11"/>
      <color rgb="FF000000"/>
      <name val="Calibri"/>
      <family val="2"/>
    </font>
    <font>
      <u/>
      <sz val="11"/>
      <color rgb="FF000000"/>
      <name val="Calibri"/>
      <family val="2"/>
    </font>
    <font>
      <sz val="10"/>
      <name val="System"/>
      <family val="2"/>
    </font>
    <font>
      <b/>
      <sz val="18"/>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i/>
      <u val="double"/>
      <sz val="14"/>
      <color theme="1"/>
      <name val="Calibri"/>
      <family val="2"/>
      <scheme val="minor"/>
    </font>
    <font>
      <b/>
      <i/>
      <sz val="14"/>
      <color theme="1"/>
      <name val="Calibri"/>
      <family val="2"/>
      <scheme val="minor"/>
    </font>
    <font>
      <b/>
      <i/>
      <u val="singleAccounting"/>
      <sz val="11"/>
      <color theme="1"/>
      <name val="Calibri"/>
      <family val="2"/>
      <scheme val="minor"/>
    </font>
    <font>
      <u val="singleAccounting"/>
      <sz val="11"/>
      <color theme="1"/>
      <name val="Calibri"/>
      <family val="2"/>
      <scheme val="minor"/>
    </font>
    <font>
      <b/>
      <i/>
      <u val="doubleAccounting"/>
      <sz val="11"/>
      <color theme="1"/>
      <name val="Calibri"/>
      <family val="2"/>
      <scheme val="minor"/>
    </font>
    <font>
      <b/>
      <i/>
      <sz val="11"/>
      <color theme="1"/>
      <name val="Calibri"/>
      <family val="2"/>
      <scheme val="minor"/>
    </font>
    <font>
      <i/>
      <sz val="11"/>
      <color theme="1"/>
      <name val="Calibri"/>
      <family val="2"/>
      <scheme val="minor"/>
    </font>
    <font>
      <b/>
      <u/>
      <sz val="14"/>
      <color theme="1"/>
      <name val="Calibri"/>
      <family val="2"/>
      <scheme val="minor"/>
    </font>
    <font>
      <u/>
      <sz val="10"/>
      <color theme="10"/>
      <name val="Arial"/>
      <family val="2"/>
    </font>
    <font>
      <b/>
      <i/>
      <sz val="12"/>
      <name val="Arial"/>
      <family val="2"/>
    </font>
    <font>
      <u/>
      <sz val="12"/>
      <color theme="10"/>
      <name val="Arial"/>
      <family val="2"/>
    </font>
    <font>
      <sz val="10"/>
      <name val="Arial"/>
      <family val="2"/>
    </font>
    <font>
      <sz val="12"/>
      <name val="Times New Roman"/>
      <family val="1"/>
    </font>
    <font>
      <u/>
      <sz val="11"/>
      <color theme="10"/>
      <name val="Calibri"/>
      <family val="2"/>
      <scheme val="minor"/>
    </font>
    <font>
      <sz val="11"/>
      <color theme="1"/>
      <name val="Cambria"/>
      <family val="1"/>
      <scheme val="major"/>
    </font>
    <font>
      <b/>
      <u/>
      <sz val="10"/>
      <name val="Arial"/>
      <family val="2"/>
    </font>
    <font>
      <sz val="10"/>
      <color indexed="12"/>
      <name val="Arial"/>
      <family val="2"/>
    </font>
    <font>
      <b/>
      <sz val="10"/>
      <color indexed="12"/>
      <name val="Arial"/>
      <family val="2"/>
    </font>
    <font>
      <u/>
      <sz val="10"/>
      <color theme="10"/>
      <name val="Arial"/>
      <family val="2"/>
    </font>
    <font>
      <b/>
      <sz val="16"/>
      <name val="Arial"/>
      <family val="2"/>
    </font>
    <font>
      <b/>
      <sz val="8"/>
      <name val="Arial"/>
      <family val="2"/>
    </font>
    <font>
      <sz val="9"/>
      <color theme="1"/>
      <name val="Calibri"/>
      <family val="2"/>
      <scheme val="minor"/>
    </font>
    <font>
      <b/>
      <sz val="9"/>
      <color theme="1"/>
      <name val="Calibri"/>
      <family val="2"/>
      <scheme val="minor"/>
    </font>
    <font>
      <b/>
      <i/>
      <sz val="11"/>
      <color rgb="FFFF0000"/>
      <name val="Calibri"/>
      <family val="2"/>
      <scheme val="minor"/>
    </font>
    <font>
      <sz val="11"/>
      <name val="Calibri"/>
      <family val="2"/>
      <scheme val="minor"/>
    </font>
    <font>
      <u/>
      <sz val="11"/>
      <color theme="10"/>
      <name val="Calibri"/>
      <family val="2"/>
    </font>
    <font>
      <sz val="10"/>
      <color rgb="FF000000"/>
      <name val="Arial"/>
      <family val="2"/>
    </font>
    <font>
      <sz val="10"/>
      <name val="Arial"/>
      <family val="2"/>
    </font>
    <font>
      <b/>
      <sz val="10"/>
      <color rgb="FFFF0000"/>
      <name val="Arial"/>
      <family val="2"/>
    </font>
    <font>
      <b/>
      <sz val="9"/>
      <color indexed="81"/>
      <name val="Tahoma"/>
      <family val="2"/>
    </font>
    <font>
      <sz val="9"/>
      <color indexed="81"/>
      <name val="Tahoma"/>
      <family val="2"/>
    </font>
    <font>
      <u/>
      <sz val="8.8000000000000007"/>
      <color theme="10"/>
      <name val="Calibri"/>
      <family val="2"/>
    </font>
    <font>
      <u/>
      <sz val="11"/>
      <color indexed="8"/>
      <name val="Calibri"/>
      <family val="2"/>
    </font>
    <font>
      <sz val="11"/>
      <color indexed="8"/>
      <name val="Calibri"/>
      <family val="2"/>
    </font>
    <font>
      <sz val="10"/>
      <color rgb="FF000000"/>
      <name val="Arial"/>
      <family val="2"/>
    </font>
    <font>
      <sz val="11"/>
      <color theme="1"/>
      <name val="Arial"/>
      <family val="2"/>
    </font>
    <font>
      <sz val="12"/>
      <color theme="1"/>
      <name val="Arial"/>
      <family val="2"/>
    </font>
    <font>
      <sz val="10"/>
      <color indexed="8"/>
      <name val="Arial"/>
      <family val="2"/>
    </font>
    <font>
      <sz val="12"/>
      <color indexed="8"/>
      <name val="Calibri"/>
      <family val="2"/>
      <scheme val="minor"/>
    </font>
    <font>
      <sz val="11"/>
      <color rgb="FF000000"/>
      <name val="Calibri"/>
      <family val="2"/>
    </font>
    <font>
      <sz val="12"/>
      <color rgb="FFFF0000"/>
      <name val="Arial"/>
      <family val="2"/>
    </font>
  </fonts>
  <fills count="14">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rgb="FFFFFF00"/>
        <bgColor indexed="64"/>
      </patternFill>
    </fill>
    <fill>
      <patternFill patternType="solid">
        <fgColor rgb="FFFFFF00"/>
        <bgColor rgb="FF000000"/>
      </patternFill>
    </fill>
    <fill>
      <patternFill patternType="solid">
        <fgColor rgb="FFFFFFFF"/>
        <bgColor rgb="FF000000"/>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0000"/>
        <bgColor indexed="64"/>
      </patternFill>
    </fill>
    <fill>
      <patternFill patternType="solid">
        <fgColor theme="1"/>
        <bgColor indexed="64"/>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auto="1"/>
      </left>
      <right style="medium">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s>
  <cellStyleXfs count="72">
    <xf numFmtId="0" fontId="0" fillId="0" borderId="0"/>
    <xf numFmtId="9" fontId="24" fillId="0" borderId="0" applyFont="0" applyFill="0" applyBorder="0" applyAlignment="0" applyProtection="0"/>
    <xf numFmtId="0" fontId="24" fillId="0" borderId="0"/>
    <xf numFmtId="0" fontId="23" fillId="0" borderId="0"/>
    <xf numFmtId="0" fontId="32" fillId="0" borderId="0"/>
    <xf numFmtId="43" fontId="23" fillId="0" borderId="0" applyFont="0" applyFill="0" applyBorder="0" applyAlignment="0" applyProtection="0"/>
    <xf numFmtId="9" fontId="23" fillId="0" borderId="0" applyFont="0" applyFill="0" applyBorder="0" applyAlignment="0" applyProtection="0"/>
    <xf numFmtId="0" fontId="38" fillId="0" borderId="0"/>
    <xf numFmtId="44" fontId="23" fillId="0" borderId="0" applyFont="0" applyFill="0" applyBorder="0" applyAlignment="0" applyProtection="0"/>
    <xf numFmtId="0" fontId="22" fillId="0" borderId="0"/>
    <xf numFmtId="0" fontId="22" fillId="0" borderId="0"/>
    <xf numFmtId="0" fontId="52" fillId="0" borderId="0" applyNumberFormat="0" applyFill="0" applyBorder="0" applyAlignment="0" applyProtection="0"/>
    <xf numFmtId="9" fontId="55" fillId="0" borderId="0" applyFont="0" applyFill="0" applyBorder="0" applyAlignment="0" applyProtection="0"/>
    <xf numFmtId="0" fontId="21" fillId="0" borderId="0"/>
    <xf numFmtId="0" fontId="56" fillId="0" borderId="0"/>
    <xf numFmtId="43" fontId="33" fillId="0" borderId="0" applyFont="0" applyFill="0" applyBorder="0" applyAlignment="0" applyProtection="0"/>
    <xf numFmtId="9" fontId="24" fillId="0" borderId="0" applyFont="0" applyFill="0" applyBorder="0" applyAlignment="0" applyProtection="0"/>
    <xf numFmtId="0" fontId="57" fillId="0" borderId="0" applyNumberFormat="0" applyFill="0" applyBorder="0" applyAlignment="0" applyProtection="0"/>
    <xf numFmtId="0" fontId="20" fillId="0" borderId="0"/>
    <xf numFmtId="43" fontId="55" fillId="0" borderId="0" applyFont="0" applyFill="0" applyBorder="0" applyAlignment="0" applyProtection="0"/>
    <xf numFmtId="44" fontId="55" fillId="0" borderId="0" applyFont="0" applyFill="0" applyBorder="0" applyAlignment="0" applyProtection="0"/>
    <xf numFmtId="0" fontId="19" fillId="0" borderId="0"/>
    <xf numFmtId="0" fontId="62" fillId="0" borderId="0" applyNumberFormat="0" applyFill="0" applyBorder="0" applyAlignment="0" applyProtection="0"/>
    <xf numFmtId="0" fontId="24" fillId="0" borderId="0"/>
    <xf numFmtId="44" fontId="19" fillId="0" borderId="0" applyFont="0" applyFill="0" applyBorder="0" applyAlignment="0" applyProtection="0"/>
    <xf numFmtId="9" fontId="24"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18" fillId="0" borderId="0"/>
    <xf numFmtId="44" fontId="18" fillId="0" borderId="0" applyFont="0" applyFill="0" applyBorder="0" applyAlignment="0" applyProtection="0"/>
    <xf numFmtId="0" fontId="32" fillId="0" borderId="0"/>
    <xf numFmtId="0" fontId="13" fillId="0" borderId="0"/>
    <xf numFmtId="9" fontId="13" fillId="0" borderId="0" applyFont="0" applyFill="0" applyBorder="0" applyAlignment="0" applyProtection="0"/>
    <xf numFmtId="44" fontId="13" fillId="0" borderId="0" applyFont="0" applyFill="0" applyBorder="0" applyAlignment="0" applyProtection="0"/>
    <xf numFmtId="44" fontId="24" fillId="0" borderId="0" applyFont="0" applyFill="0" applyBorder="0" applyAlignment="0" applyProtection="0"/>
    <xf numFmtId="0" fontId="69" fillId="0" borderId="0" applyNumberFormat="0" applyFill="0" applyBorder="0" applyAlignment="0" applyProtection="0">
      <alignment vertical="top"/>
      <protection locked="0"/>
    </xf>
    <xf numFmtId="43" fontId="13" fillId="0" borderId="0" applyFont="0" applyFill="0" applyBorder="0" applyAlignment="0" applyProtection="0"/>
    <xf numFmtId="0" fontId="70" fillId="0" borderId="0"/>
    <xf numFmtId="43" fontId="70" fillId="0" borderId="0" applyFont="0" applyFill="0" applyBorder="0" applyAlignment="0" applyProtection="0"/>
    <xf numFmtId="43" fontId="24" fillId="0" borderId="0" applyFont="0" applyFill="0" applyBorder="0" applyAlignment="0" applyProtection="0"/>
    <xf numFmtId="44" fontId="71" fillId="0" borderId="0" applyFont="0" applyFill="0" applyBorder="0" applyAlignment="0" applyProtection="0"/>
    <xf numFmtId="9" fontId="71" fillId="0" borderId="0" applyFont="0" applyFill="0" applyBorder="0" applyAlignment="0" applyProtection="0"/>
    <xf numFmtId="43" fontId="71" fillId="0" borderId="0" applyFont="0" applyFill="0" applyBorder="0" applyAlignment="0" applyProtection="0"/>
    <xf numFmtId="0" fontId="12" fillId="0" borderId="0"/>
    <xf numFmtId="9"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1" fillId="0" borderId="0"/>
    <xf numFmtId="9" fontId="11" fillId="0" borderId="0" applyFont="0" applyFill="0" applyBorder="0" applyAlignment="0" applyProtection="0"/>
    <xf numFmtId="0" fontId="8" fillId="0" borderId="0"/>
    <xf numFmtId="44" fontId="8"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75" fillId="0" borderId="0" applyNumberFormat="0" applyFill="0" applyBorder="0" applyAlignment="0" applyProtection="0">
      <alignment vertical="top"/>
      <protection locked="0"/>
    </xf>
    <xf numFmtId="44" fontId="24" fillId="0" borderId="0" applyFont="0" applyFill="0" applyBorder="0" applyAlignment="0" applyProtection="0"/>
    <xf numFmtId="43" fontId="24" fillId="0" borderId="0" applyFont="0" applyFill="0" applyBorder="0" applyAlignment="0" applyProtection="0"/>
    <xf numFmtId="0" fontId="78" fillId="0" borderId="0"/>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81" fillId="0" borderId="0">
      <alignment vertical="top"/>
    </xf>
    <xf numFmtId="43" fontId="24"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cellStyleXfs>
  <cellXfs count="4217">
    <xf numFmtId="0" fontId="0" fillId="0" borderId="0" xfId="0"/>
    <xf numFmtId="0" fontId="25" fillId="0" borderId="0" xfId="0" applyFont="1" applyAlignment="1">
      <alignment horizontal="right"/>
    </xf>
    <xf numFmtId="0" fontId="0" fillId="0" borderId="0" xfId="0" applyAlignment="1">
      <alignment horizontal="left"/>
    </xf>
    <xf numFmtId="0" fontId="0" fillId="0" borderId="0" xfId="0" applyBorder="1"/>
    <xf numFmtId="0" fontId="23" fillId="0" borderId="0" xfId="3"/>
    <xf numFmtId="0" fontId="23" fillId="0" borderId="0" xfId="3" applyBorder="1"/>
    <xf numFmtId="0" fontId="31" fillId="0" borderId="0" xfId="3" applyFont="1"/>
    <xf numFmtId="0" fontId="23" fillId="0" borderId="0" xfId="3" applyFill="1"/>
    <xf numFmtId="5" fontId="23" fillId="0" borderId="0" xfId="3" applyNumberFormat="1"/>
    <xf numFmtId="0" fontId="23" fillId="0" borderId="0" xfId="3" applyAlignment="1">
      <alignment wrapText="1"/>
    </xf>
    <xf numFmtId="5" fontId="31" fillId="0" borderId="0" xfId="3" applyNumberFormat="1" applyFont="1"/>
    <xf numFmtId="9" fontId="0" fillId="0" borderId="0" xfId="6" applyFont="1"/>
    <xf numFmtId="49" fontId="31" fillId="0" borderId="2" xfId="3" applyNumberFormat="1" applyFont="1" applyBorder="1" applyAlignment="1">
      <alignment wrapText="1"/>
    </xf>
    <xf numFmtId="49" fontId="31" fillId="0" borderId="2" xfId="3" applyNumberFormat="1" applyFont="1" applyBorder="1" applyAlignment="1">
      <alignment horizontal="right" wrapText="1"/>
    </xf>
    <xf numFmtId="49" fontId="31" fillId="0" borderId="2" xfId="3" applyNumberFormat="1" applyFont="1" applyBorder="1" applyAlignment="1">
      <alignment horizontal="center" wrapText="1"/>
    </xf>
    <xf numFmtId="167" fontId="31" fillId="0" borderId="2" xfId="3" applyNumberFormat="1" applyFont="1" applyBorder="1" applyAlignment="1">
      <alignment horizontal="center" wrapText="1"/>
    </xf>
    <xf numFmtId="9" fontId="31" fillId="0" borderId="2" xfId="6" applyFont="1" applyBorder="1" applyAlignment="1">
      <alignment horizontal="center" wrapText="1"/>
    </xf>
    <xf numFmtId="0" fontId="23" fillId="0" borderId="2" xfId="3" applyBorder="1"/>
    <xf numFmtId="3" fontId="23" fillId="0" borderId="2" xfId="3" applyNumberFormat="1" applyBorder="1" applyAlignment="1">
      <alignment horizontal="right"/>
    </xf>
    <xf numFmtId="37" fontId="31" fillId="0" borderId="2" xfId="3" applyNumberFormat="1" applyFont="1" applyBorder="1" applyAlignment="1">
      <alignment horizontal="right"/>
    </xf>
    <xf numFmtId="37" fontId="31" fillId="0" borderId="2" xfId="3" applyNumberFormat="1" applyFont="1" applyBorder="1"/>
    <xf numFmtId="167" fontId="31" fillId="0" borderId="2" xfId="3" applyNumberFormat="1" applyFont="1" applyBorder="1"/>
    <xf numFmtId="10" fontId="31" fillId="0" borderId="2" xfId="6" applyNumberFormat="1" applyFont="1" applyBorder="1" applyAlignment="1">
      <alignment horizontal="right"/>
    </xf>
    <xf numFmtId="167" fontId="23" fillId="0" borderId="0" xfId="3" applyNumberFormat="1"/>
    <xf numFmtId="0" fontId="31" fillId="0" borderId="0" xfId="3" applyFont="1" applyAlignment="1">
      <alignment horizontal="right"/>
    </xf>
    <xf numFmtId="0" fontId="31" fillId="0" borderId="0" xfId="3" applyFont="1" applyAlignment="1"/>
    <xf numFmtId="167" fontId="31" fillId="0" borderId="0" xfId="3" applyNumberFormat="1" applyFont="1" applyAlignment="1"/>
    <xf numFmtId="9" fontId="31" fillId="0" borderId="0" xfId="6" applyFont="1"/>
    <xf numFmtId="167" fontId="31" fillId="0" borderId="0" xfId="8" applyNumberFormat="1" applyFont="1"/>
    <xf numFmtId="0" fontId="23" fillId="0" borderId="0" xfId="3" applyAlignment="1">
      <alignment horizontal="right"/>
    </xf>
    <xf numFmtId="37" fontId="23" fillId="0" borderId="0" xfId="3" applyNumberFormat="1"/>
    <xf numFmtId="167" fontId="0" fillId="0" borderId="0" xfId="8" applyNumberFormat="1" applyFont="1"/>
    <xf numFmtId="0" fontId="24" fillId="0" borderId="0" xfId="2" applyAlignment="1">
      <alignment horizontal="left"/>
    </xf>
    <xf numFmtId="0" fontId="24" fillId="0" borderId="0" xfId="2"/>
    <xf numFmtId="0" fontId="25" fillId="0" borderId="0" xfId="2" applyFont="1" applyAlignment="1">
      <alignment horizontal="centerContinuous"/>
    </xf>
    <xf numFmtId="0" fontId="25" fillId="0" borderId="0" xfId="2" applyFont="1"/>
    <xf numFmtId="0" fontId="25" fillId="0" borderId="0" xfId="2" applyFont="1" applyAlignment="1">
      <alignment horizontal="right"/>
    </xf>
    <xf numFmtId="0" fontId="25" fillId="0" borderId="0" xfId="2" applyFont="1" applyAlignment="1">
      <alignment horizontal="center" wrapText="1"/>
    </xf>
    <xf numFmtId="0" fontId="24" fillId="0" borderId="0" xfId="2" applyBorder="1"/>
    <xf numFmtId="0" fontId="32" fillId="0" borderId="0" xfId="2" applyFont="1" applyAlignment="1">
      <alignment horizontal="left"/>
    </xf>
    <xf numFmtId="0" fontId="32" fillId="0" borderId="0" xfId="2" applyFont="1"/>
    <xf numFmtId="49" fontId="27" fillId="2" borderId="4" xfId="0" applyNumberFormat="1" applyFont="1" applyFill="1" applyBorder="1" applyAlignment="1" applyProtection="1">
      <protection locked="0"/>
    </xf>
    <xf numFmtId="49" fontId="27" fillId="2" borderId="5" xfId="0" applyNumberFormat="1" applyFont="1" applyFill="1" applyBorder="1" applyAlignment="1" applyProtection="1">
      <protection locked="0"/>
    </xf>
    <xf numFmtId="49" fontId="27" fillId="2" borderId="6" xfId="0" applyNumberFormat="1" applyFont="1" applyFill="1" applyBorder="1" applyAlignment="1" applyProtection="1">
      <protection locked="0"/>
    </xf>
    <xf numFmtId="3" fontId="25" fillId="0" borderId="2" xfId="0" applyNumberFormat="1" applyFont="1" applyBorder="1"/>
    <xf numFmtId="166" fontId="25" fillId="0" borderId="2" xfId="0" applyNumberFormat="1" applyFont="1" applyBorder="1"/>
    <xf numFmtId="0" fontId="25" fillId="0" borderId="2" xfId="0" applyFont="1" applyBorder="1"/>
    <xf numFmtId="167" fontId="25" fillId="0" borderId="2" xfId="0" applyNumberFormat="1" applyFont="1" applyBorder="1"/>
    <xf numFmtId="0" fontId="60" fillId="0" borderId="0" xfId="0" applyFont="1" applyAlignment="1">
      <alignment horizontal="left"/>
    </xf>
    <xf numFmtId="0" fontId="24" fillId="0" borderId="0" xfId="21" applyFont="1" applyFill="1" applyBorder="1"/>
    <xf numFmtId="0" fontId="25" fillId="0" borderId="0" xfId="21" applyFont="1" applyFill="1" applyBorder="1" applyAlignment="1">
      <alignment horizontal="center"/>
    </xf>
    <xf numFmtId="0" fontId="25" fillId="0" borderId="0" xfId="21" applyFont="1" applyFill="1" applyBorder="1" applyAlignment="1">
      <alignment horizontal="left"/>
    </xf>
    <xf numFmtId="0" fontId="24" fillId="0" borderId="0" xfId="21" applyFont="1" applyFill="1" applyBorder="1" applyAlignment="1">
      <alignment horizontal="left"/>
    </xf>
    <xf numFmtId="0" fontId="24" fillId="0" borderId="0" xfId="21" applyFont="1" applyFill="1" applyBorder="1" applyAlignment="1">
      <alignment horizontal="center"/>
    </xf>
    <xf numFmtId="0" fontId="25" fillId="0" borderId="0" xfId="21" applyFont="1" applyFill="1" applyBorder="1" applyAlignment="1">
      <alignment horizontal="center" wrapText="1"/>
    </xf>
    <xf numFmtId="164" fontId="25" fillId="0" borderId="0" xfId="21" applyNumberFormat="1" applyFont="1" applyFill="1" applyBorder="1" applyAlignment="1">
      <alignment horizontal="center" wrapText="1"/>
    </xf>
    <xf numFmtId="0" fontId="25" fillId="0" borderId="0" xfId="21" applyFont="1" applyFill="1" applyBorder="1" applyAlignment="1"/>
    <xf numFmtId="0" fontId="25" fillId="0" borderId="0" xfId="21" applyFont="1" applyFill="1" applyBorder="1"/>
    <xf numFmtId="3" fontId="24" fillId="0" borderId="0" xfId="21" applyNumberFormat="1" applyFont="1" applyFill="1" applyBorder="1"/>
    <xf numFmtId="3" fontId="25" fillId="6" borderId="2" xfId="21" applyNumberFormat="1" applyFont="1" applyFill="1" applyBorder="1"/>
    <xf numFmtId="7" fontId="25" fillId="0" borderId="0" xfId="21" applyNumberFormat="1" applyFont="1" applyFill="1" applyBorder="1" applyAlignment="1">
      <alignment horizontal="center" wrapText="1"/>
    </xf>
    <xf numFmtId="164" fontId="24" fillId="0" borderId="0" xfId="21" applyNumberFormat="1" applyFont="1" applyFill="1" applyBorder="1"/>
    <xf numFmtId="7" fontId="24" fillId="0" borderId="0" xfId="21" applyNumberFormat="1" applyFont="1" applyFill="1" applyBorder="1"/>
    <xf numFmtId="0" fontId="25" fillId="0" borderId="0" xfId="21" applyFont="1" applyFill="1" applyBorder="1" applyAlignment="1">
      <alignment horizontal="right"/>
    </xf>
    <xf numFmtId="3" fontId="24" fillId="0" borderId="2" xfId="21" applyNumberFormat="1" applyFont="1" applyFill="1" applyBorder="1" applyProtection="1">
      <protection locked="0"/>
    </xf>
    <xf numFmtId="3" fontId="24" fillId="0" borderId="2" xfId="21" applyNumberFormat="1" applyFont="1" applyFill="1" applyBorder="1"/>
    <xf numFmtId="167" fontId="25" fillId="6" borderId="2" xfId="21" applyNumberFormat="1" applyFont="1" applyFill="1" applyBorder="1"/>
    <xf numFmtId="3" fontId="25" fillId="0" borderId="0" xfId="21" applyNumberFormat="1" applyFont="1" applyFill="1" applyBorder="1"/>
    <xf numFmtId="167" fontId="25" fillId="0" borderId="0" xfId="21" applyNumberFormat="1" applyFont="1" applyFill="1" applyBorder="1"/>
    <xf numFmtId="167" fontId="24" fillId="7" borderId="0" xfId="21" applyNumberFormat="1" applyFont="1" applyFill="1" applyBorder="1"/>
    <xf numFmtId="167" fontId="24" fillId="0" borderId="0" xfId="21" applyNumberFormat="1" applyFont="1" applyFill="1" applyBorder="1"/>
    <xf numFmtId="0" fontId="24" fillId="0" borderId="0" xfId="21" applyFont="1" applyFill="1" applyBorder="1" applyAlignment="1"/>
    <xf numFmtId="0" fontId="24" fillId="0" borderId="14" xfId="21" applyFont="1" applyFill="1" applyBorder="1" applyAlignment="1"/>
    <xf numFmtId="0" fontId="25" fillId="0" borderId="0" xfId="21" applyFont="1" applyFill="1" applyBorder="1" applyAlignment="1">
      <alignment wrapText="1"/>
    </xf>
    <xf numFmtId="3" fontId="25" fillId="0" borderId="12" xfId="21" applyNumberFormat="1" applyFont="1" applyFill="1" applyBorder="1"/>
    <xf numFmtId="3" fontId="24" fillId="0" borderId="12" xfId="21" applyNumberFormat="1" applyFont="1" applyFill="1" applyBorder="1"/>
    <xf numFmtId="3" fontId="25" fillId="6" borderId="2" xfId="21" applyNumberFormat="1" applyFont="1" applyFill="1" applyBorder="1" applyProtection="1"/>
    <xf numFmtId="3" fontId="25" fillId="0" borderId="0" xfId="21" applyNumberFormat="1" applyFont="1" applyFill="1" applyBorder="1" applyProtection="1">
      <protection locked="0"/>
    </xf>
    <xf numFmtId="49" fontId="28" fillId="0" borderId="0" xfId="21" applyNumberFormat="1" applyFont="1" applyFill="1" applyBorder="1" applyAlignment="1">
      <alignment horizontal="left"/>
    </xf>
    <xf numFmtId="0" fontId="64" fillId="0" borderId="0" xfId="21" applyFont="1" applyFill="1" applyBorder="1" applyAlignment="1">
      <alignment horizontal="center" wrapText="1"/>
    </xf>
    <xf numFmtId="49" fontId="24" fillId="7" borderId="0" xfId="21" applyNumberFormat="1" applyFont="1" applyFill="1" applyBorder="1" applyAlignment="1" applyProtection="1">
      <protection locked="0"/>
    </xf>
    <xf numFmtId="3" fontId="24" fillId="0" borderId="2" xfId="21" applyNumberFormat="1" applyFont="1" applyFill="1" applyBorder="1" applyProtection="1"/>
    <xf numFmtId="3" fontId="24" fillId="0" borderId="12" xfId="21" applyNumberFormat="1" applyFont="1" applyFill="1" applyBorder="1" applyProtection="1"/>
    <xf numFmtId="3" fontId="25" fillId="6" borderId="9" xfId="21" applyNumberFormat="1" applyFont="1" applyFill="1" applyBorder="1"/>
    <xf numFmtId="0" fontId="25" fillId="0" borderId="14" xfId="21" applyFont="1" applyFill="1" applyBorder="1" applyAlignment="1"/>
    <xf numFmtId="3" fontId="24" fillId="0" borderId="10" xfId="21" applyNumberFormat="1" applyFont="1" applyFill="1" applyBorder="1" applyProtection="1"/>
    <xf numFmtId="0" fontId="24" fillId="0" borderId="0" xfId="21" applyFont="1" applyFill="1" applyBorder="1" applyProtection="1"/>
    <xf numFmtId="3" fontId="24" fillId="0" borderId="12" xfId="21" applyNumberFormat="1" applyFont="1" applyFill="1" applyBorder="1" applyProtection="1">
      <protection locked="0"/>
    </xf>
    <xf numFmtId="3" fontId="25" fillId="0" borderId="0" xfId="21" applyNumberFormat="1" applyFont="1" applyFill="1" applyBorder="1" applyProtection="1"/>
    <xf numFmtId="167" fontId="25" fillId="0" borderId="0" xfId="21" applyNumberFormat="1" applyFont="1" applyFill="1" applyBorder="1" applyProtection="1"/>
    <xf numFmtId="0" fontId="24" fillId="0" borderId="12" xfId="21" applyFont="1" applyFill="1" applyBorder="1"/>
    <xf numFmtId="164" fontId="25" fillId="0" borderId="0" xfId="21" applyNumberFormat="1" applyFont="1" applyFill="1" applyBorder="1"/>
    <xf numFmtId="10" fontId="25" fillId="0" borderId="0" xfId="25" applyNumberFormat="1" applyFont="1" applyFill="1" applyBorder="1" applyProtection="1"/>
    <xf numFmtId="10" fontId="25" fillId="6" borderId="2" xfId="21" applyNumberFormat="1" applyFont="1" applyFill="1" applyBorder="1"/>
    <xf numFmtId="166" fontId="24" fillId="0" borderId="0" xfId="26" applyNumberFormat="1" applyFont="1" applyFill="1" applyBorder="1"/>
    <xf numFmtId="10" fontId="25" fillId="0" borderId="0" xfId="21" applyNumberFormat="1" applyFont="1" applyFill="1" applyBorder="1"/>
    <xf numFmtId="10" fontId="24" fillId="0" borderId="0" xfId="27" applyNumberFormat="1" applyFont="1" applyFill="1" applyBorder="1"/>
    <xf numFmtId="168" fontId="25" fillId="6" borderId="2" xfId="20" applyNumberFormat="1" applyFont="1" applyFill="1" applyBorder="1"/>
    <xf numFmtId="49" fontId="24" fillId="0" borderId="14" xfId="21" applyNumberFormat="1" applyFont="1" applyFill="1" applyBorder="1" applyAlignment="1" applyProtection="1">
      <protection locked="0"/>
    </xf>
    <xf numFmtId="3" fontId="0" fillId="0" borderId="0" xfId="0" applyNumberFormat="1" applyFill="1" applyBorder="1" applyProtection="1">
      <protection locked="0"/>
    </xf>
    <xf numFmtId="168" fontId="25" fillId="6" borderId="9" xfId="20" applyNumberFormat="1" applyFont="1" applyFill="1" applyBorder="1"/>
    <xf numFmtId="168" fontId="25" fillId="6" borderId="2" xfId="20" applyNumberFormat="1" applyFont="1" applyFill="1" applyBorder="1" applyProtection="1"/>
    <xf numFmtId="3" fontId="25" fillId="0" borderId="2" xfId="21" applyNumberFormat="1" applyFont="1" applyFill="1" applyBorder="1"/>
    <xf numFmtId="0" fontId="25" fillId="0" borderId="0" xfId="0" applyFont="1" applyFill="1" applyAlignment="1">
      <alignment horizontal="right"/>
    </xf>
    <xf numFmtId="49" fontId="27" fillId="0" borderId="0" xfId="0" applyNumberFormat="1" applyFont="1" applyFill="1" applyBorder="1" applyAlignment="1" applyProtection="1">
      <protection locked="0"/>
    </xf>
    <xf numFmtId="168" fontId="25" fillId="0" borderId="2" xfId="20" applyNumberFormat="1" applyFont="1" applyFill="1" applyBorder="1"/>
    <xf numFmtId="0" fontId="16" fillId="0" borderId="0" xfId="3" applyFont="1"/>
    <xf numFmtId="0" fontId="16" fillId="0" borderId="0" xfId="3" applyFont="1" applyFill="1"/>
    <xf numFmtId="0" fontId="23" fillId="0" borderId="0" xfId="3" applyBorder="1" applyAlignment="1">
      <alignment horizontal="right"/>
    </xf>
    <xf numFmtId="167" fontId="23" fillId="0" borderId="0" xfId="3" applyNumberFormat="1" applyBorder="1"/>
    <xf numFmtId="10" fontId="0" fillId="0" borderId="0" xfId="6" applyNumberFormat="1" applyFont="1" applyBorder="1"/>
    <xf numFmtId="5" fontId="23" fillId="0" borderId="0" xfId="3" applyNumberFormat="1" applyBorder="1"/>
    <xf numFmtId="9" fontId="0" fillId="0" borderId="0" xfId="6" applyFont="1" applyBorder="1"/>
    <xf numFmtId="0" fontId="15" fillId="0" borderId="0" xfId="3" applyFont="1"/>
    <xf numFmtId="0" fontId="15" fillId="0" borderId="0" xfId="3" applyFont="1" applyFill="1"/>
    <xf numFmtId="0" fontId="13" fillId="0" borderId="0" xfId="31"/>
    <xf numFmtId="0" fontId="25" fillId="0" borderId="0" xfId="31" applyFont="1"/>
    <xf numFmtId="0" fontId="13" fillId="0" borderId="0" xfId="31" applyAlignment="1">
      <alignment horizontal="left"/>
    </xf>
    <xf numFmtId="0" fontId="25" fillId="0" borderId="0" xfId="31" applyFont="1" applyAlignment="1">
      <alignment horizontal="right"/>
    </xf>
    <xf numFmtId="0" fontId="13" fillId="0" borderId="0" xfId="31" applyBorder="1"/>
    <xf numFmtId="0" fontId="13" fillId="0" borderId="0" xfId="31" applyFill="1"/>
    <xf numFmtId="0" fontId="43" fillId="0" borderId="0" xfId="31" applyFont="1" applyAlignment="1">
      <alignment horizontal="left"/>
    </xf>
    <xf numFmtId="0" fontId="43" fillId="0" borderId="0" xfId="31" applyFont="1"/>
    <xf numFmtId="0" fontId="43" fillId="8" borderId="0" xfId="31" applyFont="1" applyFill="1"/>
    <xf numFmtId="3" fontId="43" fillId="9" borderId="2" xfId="31" applyNumberFormat="1" applyFont="1" applyFill="1" applyBorder="1" applyProtection="1">
      <protection locked="0"/>
    </xf>
    <xf numFmtId="164" fontId="43" fillId="9" borderId="2" xfId="31" applyNumberFormat="1" applyFont="1" applyFill="1" applyBorder="1" applyProtection="1">
      <protection locked="0"/>
    </xf>
    <xf numFmtId="164" fontId="43" fillId="9" borderId="4" xfId="31" applyNumberFormat="1" applyFont="1" applyFill="1" applyBorder="1" applyProtection="1">
      <protection locked="0"/>
    </xf>
    <xf numFmtId="164" fontId="43" fillId="9" borderId="2" xfId="31" applyNumberFormat="1" applyFont="1" applyFill="1" applyBorder="1"/>
    <xf numFmtId="0" fontId="43" fillId="0" borderId="12" xfId="31" applyFont="1" applyBorder="1"/>
    <xf numFmtId="0" fontId="43" fillId="0" borderId="0" xfId="31" applyFont="1" applyFill="1"/>
    <xf numFmtId="0" fontId="43" fillId="0" borderId="0" xfId="31" applyFont="1" applyBorder="1"/>
    <xf numFmtId="3" fontId="43" fillId="0" borderId="0" xfId="31" applyNumberFormat="1" applyFont="1"/>
    <xf numFmtId="3" fontId="13" fillId="0" borderId="0" xfId="31" applyNumberFormat="1"/>
    <xf numFmtId="166" fontId="0" fillId="0" borderId="0" xfId="36" applyNumberFormat="1" applyFont="1"/>
    <xf numFmtId="0" fontId="70" fillId="0" borderId="0" xfId="37"/>
    <xf numFmtId="168" fontId="0" fillId="0" borderId="0" xfId="34" applyNumberFormat="1" applyFont="1"/>
    <xf numFmtId="168" fontId="25" fillId="0" borderId="0" xfId="34" applyNumberFormat="1" applyFont="1" applyAlignment="1">
      <alignment horizontal="center" wrapText="1"/>
    </xf>
    <xf numFmtId="0" fontId="59" fillId="0" borderId="0" xfId="2" applyFont="1"/>
    <xf numFmtId="166" fontId="25" fillId="0" borderId="2" xfId="39" applyNumberFormat="1" applyFont="1" applyBorder="1"/>
    <xf numFmtId="3" fontId="25" fillId="0" borderId="2" xfId="2" applyNumberFormat="1" applyFont="1" applyBorder="1"/>
    <xf numFmtId="166" fontId="25" fillId="0" borderId="2" xfId="2" applyNumberFormat="1" applyFont="1" applyBorder="1"/>
    <xf numFmtId="0" fontId="25" fillId="0" borderId="2" xfId="2" applyFont="1" applyBorder="1"/>
    <xf numFmtId="168" fontId="25" fillId="0" borderId="2" xfId="34" applyNumberFormat="1" applyFont="1" applyBorder="1"/>
    <xf numFmtId="164" fontId="25" fillId="0" borderId="2" xfId="2" applyNumberFormat="1" applyFont="1" applyBorder="1"/>
    <xf numFmtId="3" fontId="25" fillId="0" borderId="0" xfId="2" applyNumberFormat="1" applyFont="1" applyBorder="1"/>
    <xf numFmtId="10" fontId="25" fillId="2" borderId="2" xfId="1" applyNumberFormat="1" applyFont="1" applyFill="1" applyBorder="1" applyProtection="1"/>
    <xf numFmtId="168" fontId="0" fillId="0" borderId="0" xfId="40" applyNumberFormat="1" applyFont="1"/>
    <xf numFmtId="168" fontId="25" fillId="0" borderId="2" xfId="40" applyNumberFormat="1" applyFont="1" applyBorder="1"/>
    <xf numFmtId="166" fontId="0" fillId="0" borderId="0" xfId="39" applyNumberFormat="1" applyFont="1"/>
    <xf numFmtId="10" fontId="23" fillId="0" borderId="2" xfId="3" applyNumberFormat="1" applyBorder="1" applyAlignment="1">
      <alignment horizontal="right"/>
    </xf>
    <xf numFmtId="0" fontId="12" fillId="0" borderId="0" xfId="43"/>
    <xf numFmtId="0" fontId="12" fillId="0" borderId="0" xfId="43" applyBorder="1"/>
    <xf numFmtId="3" fontId="12" fillId="0" borderId="2" xfId="43" applyNumberFormat="1" applyBorder="1" applyAlignment="1">
      <alignment horizontal="right"/>
    </xf>
    <xf numFmtId="0" fontId="12" fillId="0" borderId="0" xfId="43" applyFont="1"/>
    <xf numFmtId="0" fontId="12" fillId="0" borderId="0" xfId="43" applyFont="1" applyFill="1"/>
    <xf numFmtId="0" fontId="31" fillId="0" borderId="0" xfId="43" applyFont="1"/>
    <xf numFmtId="0" fontId="23" fillId="8" borderId="0" xfId="3" applyFill="1" applyBorder="1"/>
    <xf numFmtId="0" fontId="23" fillId="8" borderId="0" xfId="3" applyFill="1"/>
    <xf numFmtId="3" fontId="23" fillId="8" borderId="2" xfId="3" applyNumberFormat="1" applyFill="1" applyBorder="1" applyAlignment="1">
      <alignment horizontal="right"/>
    </xf>
    <xf numFmtId="10" fontId="23" fillId="8" borderId="2" xfId="3" applyNumberFormat="1" applyFill="1" applyBorder="1" applyAlignment="1">
      <alignment horizontal="right"/>
    </xf>
    <xf numFmtId="0" fontId="68" fillId="0" borderId="0" xfId="43" applyFont="1" applyBorder="1"/>
    <xf numFmtId="0" fontId="68" fillId="0" borderId="0" xfId="43" applyFont="1"/>
    <xf numFmtId="3" fontId="25" fillId="5" borderId="9" xfId="21" applyNumberFormat="1" applyFont="1" applyFill="1" applyBorder="1"/>
    <xf numFmtId="168" fontId="25" fillId="5" borderId="9" xfId="20" applyNumberFormat="1" applyFont="1" applyFill="1" applyBorder="1"/>
    <xf numFmtId="168" fontId="25" fillId="5" borderId="2" xfId="20" applyNumberFormat="1" applyFont="1" applyFill="1" applyBorder="1"/>
    <xf numFmtId="0" fontId="23" fillId="0" borderId="0" xfId="3" applyFill="1" applyBorder="1"/>
    <xf numFmtId="0" fontId="12" fillId="0" borderId="0" xfId="3" applyFont="1" applyFill="1"/>
    <xf numFmtId="3" fontId="23" fillId="0" borderId="2" xfId="3" applyNumberFormat="1" applyFill="1" applyBorder="1" applyAlignment="1">
      <alignment horizontal="right"/>
    </xf>
    <xf numFmtId="10" fontId="23" fillId="0" borderId="2" xfId="3" applyNumberFormat="1" applyFill="1" applyBorder="1" applyAlignment="1">
      <alignment horizontal="right"/>
    </xf>
    <xf numFmtId="169" fontId="23" fillId="0" borderId="0" xfId="3" applyNumberFormat="1"/>
    <xf numFmtId="0" fontId="9" fillId="0" borderId="0" xfId="3" applyFont="1" applyAlignment="1"/>
    <xf numFmtId="0" fontId="23" fillId="0" borderId="0" xfId="3" applyAlignment="1"/>
    <xf numFmtId="167" fontId="23" fillId="0" borderId="0" xfId="3" applyNumberFormat="1" applyAlignment="1"/>
    <xf numFmtId="9" fontId="0" fillId="0" borderId="0" xfId="6" applyFont="1" applyAlignment="1"/>
    <xf numFmtId="5" fontId="23" fillId="0" borderId="0" xfId="3" applyNumberFormat="1" applyAlignment="1"/>
    <xf numFmtId="167" fontId="0" fillId="0" borderId="0" xfId="8" applyNumberFormat="1" applyFont="1" applyAlignment="1"/>
    <xf numFmtId="0" fontId="7" fillId="0" borderId="2" xfId="3" applyFont="1" applyBorder="1"/>
    <xf numFmtId="10" fontId="31" fillId="0" borderId="2" xfId="3" applyNumberFormat="1" applyFont="1" applyBorder="1"/>
    <xf numFmtId="49" fontId="24" fillId="9" borderId="4" xfId="31" applyNumberFormat="1" applyFont="1" applyFill="1" applyBorder="1" applyAlignment="1" applyProtection="1">
      <protection locked="0"/>
    </xf>
    <xf numFmtId="49" fontId="24" fillId="9" borderId="5" xfId="31" applyNumberFormat="1" applyFont="1" applyFill="1" applyBorder="1" applyAlignment="1" applyProtection="1">
      <protection locked="0"/>
    </xf>
    <xf numFmtId="49" fontId="24" fillId="9" borderId="6" xfId="31" applyNumberFormat="1" applyFont="1" applyFill="1" applyBorder="1" applyAlignment="1" applyProtection="1">
      <protection locked="0"/>
    </xf>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 xfId="0" applyBorder="1" applyAlignment="1">
      <alignment horizontal="left"/>
    </xf>
    <xf numFmtId="0" fontId="25" fillId="0" borderId="1" xfId="0" applyFont="1" applyBorder="1"/>
    <xf numFmtId="0" fontId="0" fillId="0" borderId="1" xfId="0" applyBorder="1"/>
    <xf numFmtId="3" fontId="0" fillId="2" borderId="2" xfId="0" applyNumberFormat="1" applyFill="1" applyBorder="1" applyProtection="1">
      <protection locked="0"/>
    </xf>
    <xf numFmtId="164" fontId="0" fillId="2" borderId="2" xfId="0" applyNumberFormat="1" applyFill="1" applyBorder="1" applyProtection="1">
      <protection locked="0"/>
    </xf>
    <xf numFmtId="164" fontId="0" fillId="2" borderId="2" xfId="0" applyNumberFormat="1" applyFill="1" applyBorder="1"/>
    <xf numFmtId="164" fontId="0" fillId="2" borderId="2" xfId="0" applyNumberFormat="1" applyFill="1" applyBorder="1" applyProtection="1"/>
    <xf numFmtId="3" fontId="0" fillId="2" borderId="2" xfId="0" applyNumberFormat="1" applyFill="1" applyBorder="1"/>
    <xf numFmtId="3" fontId="0" fillId="0" borderId="3" xfId="0" applyNumberFormat="1" applyFill="1" applyBorder="1"/>
    <xf numFmtId="164" fontId="0" fillId="0" borderId="3" xfId="0" applyNumberFormat="1" applyFill="1" applyBorder="1"/>
    <xf numFmtId="0" fontId="0" fillId="2" borderId="2" xfId="0" applyFill="1" applyBorder="1" applyProtection="1"/>
    <xf numFmtId="0" fontId="0" fillId="0" borderId="0" xfId="0" applyFill="1" applyBorder="1"/>
    <xf numFmtId="1" fontId="0" fillId="2" borderId="2" xfId="0" applyNumberFormat="1" applyFill="1" applyBorder="1"/>
    <xf numFmtId="0" fontId="0" fillId="0" borderId="3" xfId="0" applyBorder="1"/>
    <xf numFmtId="10" fontId="0" fillId="2" borderId="2" xfId="0" applyNumberFormat="1" applyFill="1" applyBorder="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27" fillId="2" borderId="4" xfId="0" applyNumberFormat="1" applyFont="1" applyFill="1" applyBorder="1" applyAlignment="1" applyProtection="1">
      <protection locked="0"/>
    </xf>
    <xf numFmtId="49" fontId="27" fillId="2" borderId="5" xfId="0" applyNumberFormat="1" applyFont="1" applyFill="1" applyBorder="1" applyAlignment="1" applyProtection="1">
      <protection locked="0"/>
    </xf>
    <xf numFmtId="49" fontId="27" fillId="2" borderId="6" xfId="0" applyNumberFormat="1" applyFon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0" fillId="2" borderId="8" xfId="0" applyNumberFormat="1" applyFill="1" applyBorder="1" applyAlignment="1" applyProtection="1">
      <protection locked="0"/>
    </xf>
    <xf numFmtId="3" fontId="0" fillId="2" borderId="9" xfId="0" applyNumberFormat="1" applyFill="1" applyBorder="1" applyProtection="1">
      <protection locked="0"/>
    </xf>
    <xf numFmtId="164" fontId="0" fillId="2" borderId="9" xfId="0" applyNumberFormat="1" applyFill="1" applyBorder="1" applyProtection="1">
      <protection locked="0"/>
    </xf>
    <xf numFmtId="164" fontId="0" fillId="2" borderId="9" xfId="0" applyNumberFormat="1" applyFill="1" applyBorder="1"/>
    <xf numFmtId="3" fontId="0" fillId="2" borderId="10" xfId="0" applyNumberFormat="1" applyFill="1" applyBorder="1" applyProtection="1">
      <protection locked="0"/>
    </xf>
    <xf numFmtId="164" fontId="0" fillId="2" borderId="10" xfId="0" applyNumberFormat="1" applyFill="1" applyBorder="1" applyProtection="1">
      <protection locked="0"/>
    </xf>
    <xf numFmtId="164" fontId="0" fillId="3" borderId="2" xfId="0" applyNumberFormat="1" applyFill="1" applyBorder="1"/>
    <xf numFmtId="3" fontId="0" fillId="2" borderId="9" xfId="0" applyNumberFormat="1" applyFill="1" applyBorder="1"/>
    <xf numFmtId="3" fontId="0" fillId="3" borderId="9" xfId="0" applyNumberFormat="1" applyFill="1" applyBorder="1"/>
    <xf numFmtId="164" fontId="0" fillId="3" borderId="9" xfId="0" applyNumberFormat="1" applyFill="1" applyBorder="1"/>
    <xf numFmtId="164" fontId="0" fillId="0" borderId="2" xfId="0" applyNumberFormat="1" applyFill="1" applyBorder="1"/>
    <xf numFmtId="164" fontId="0" fillId="3" borderId="11" xfId="0" applyNumberFormat="1" applyFill="1" applyBorder="1"/>
    <xf numFmtId="164" fontId="0" fillId="3" borderId="4" xfId="0" applyNumberFormat="1" applyFill="1" applyBorder="1" applyProtection="1"/>
    <xf numFmtId="0" fontId="24" fillId="0" borderId="0" xfId="0" applyFont="1" applyBorder="1"/>
    <xf numFmtId="0" fontId="0" fillId="0" borderId="12" xfId="0" applyBorder="1"/>
    <xf numFmtId="3" fontId="0" fillId="2" borderId="13" xfId="0" applyNumberFormat="1" applyFill="1" applyBorder="1"/>
    <xf numFmtId="164" fontId="0" fillId="2" borderId="4" xfId="0" applyNumberFormat="1" applyFill="1" applyBorder="1" applyProtection="1">
      <protection locked="0"/>
    </xf>
    <xf numFmtId="0" fontId="0" fillId="2" borderId="2" xfId="0" applyFill="1" applyBorder="1" applyProtection="1">
      <protection locked="0"/>
    </xf>
    <xf numFmtId="3" fontId="24" fillId="2" borderId="2" xfId="0" applyNumberFormat="1" applyFont="1" applyFill="1" applyBorder="1" applyProtection="1">
      <protection locked="0"/>
    </xf>
    <xf numFmtId="164" fontId="0" fillId="2" borderId="4" xfId="0" applyNumberFormat="1" applyFill="1" applyBorder="1" applyProtection="1"/>
    <xf numFmtId="3" fontId="0" fillId="5" borderId="2" xfId="0" applyNumberFormat="1" applyFill="1" applyBorder="1" applyProtection="1">
      <protection locked="0"/>
    </xf>
    <xf numFmtId="164" fontId="0" fillId="5" borderId="4" xfId="0" applyNumberFormat="1" applyFill="1" applyBorder="1" applyProtection="1">
      <protection locked="0"/>
    </xf>
    <xf numFmtId="164" fontId="0" fillId="5" borderId="2"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2" xfId="1" applyNumberFormat="1" applyFont="1" applyFill="1" applyBorder="1" applyProtection="1"/>
    <xf numFmtId="0" fontId="0" fillId="0" borderId="0" xfId="0"/>
    <xf numFmtId="0" fontId="0" fillId="0" borderId="0" xfId="0" applyAlignment="1">
      <alignment horizontal="left"/>
    </xf>
    <xf numFmtId="0" fontId="0" fillId="0" borderId="0" xfId="0" applyAlignment="1">
      <alignment horizontal="centerContinuous"/>
    </xf>
    <xf numFmtId="0" fontId="25" fillId="0" borderId="0" xfId="0" applyFont="1" applyAlignment="1">
      <alignment horizontal="centerContinuous"/>
    </xf>
    <xf numFmtId="0" fontId="25" fillId="0" borderId="0" xfId="0" applyFont="1"/>
    <xf numFmtId="0" fontId="25" fillId="0" borderId="0" xfId="0" applyFont="1" applyAlignment="1">
      <alignment horizontal="right"/>
    </xf>
    <xf numFmtId="0" fontId="26" fillId="0" borderId="0" xfId="0" applyFont="1" applyFill="1" applyBorder="1" applyAlignment="1">
      <alignment horizontal="left"/>
    </xf>
    <xf numFmtId="0" fontId="25" fillId="0" borderId="0" xfId="0" applyFont="1" applyAlignment="1">
      <alignment horizontal="center" wrapText="1"/>
    </xf>
    <xf numFmtId="0" fontId="25" fillId="0" borderId="0" xfId="0" applyFont="1" applyAlignment="1">
      <alignment horizontal="left"/>
    </xf>
    <xf numFmtId="0" fontId="24" fillId="0" borderId="0" xfId="0" applyFont="1"/>
    <xf numFmtId="3" fontId="0" fillId="2" borderId="2" xfId="0" applyNumberFormat="1" applyFill="1" applyBorder="1" applyProtection="1">
      <protection locked="0"/>
    </xf>
    <xf numFmtId="164" fontId="0" fillId="2" borderId="2" xfId="0" applyNumberFormat="1" applyFill="1" applyBorder="1" applyProtection="1">
      <protection locked="0"/>
    </xf>
    <xf numFmtId="164" fontId="0" fillId="2" borderId="4" xfId="0" applyNumberFormat="1" applyFill="1" applyBorder="1" applyProtection="1">
      <protection locked="0"/>
    </xf>
    <xf numFmtId="164" fontId="0" fillId="2" borderId="2" xfId="0" applyNumberFormat="1" applyFill="1" applyBorder="1"/>
    <xf numFmtId="49" fontId="27" fillId="2" borderId="4" xfId="0" applyNumberFormat="1" applyFont="1" applyFill="1" applyBorder="1" applyAlignment="1" applyProtection="1">
      <protection locked="0"/>
    </xf>
    <xf numFmtId="49" fontId="27" fillId="2" borderId="5" xfId="0" applyNumberFormat="1" applyFont="1" applyFill="1" applyBorder="1" applyAlignment="1" applyProtection="1">
      <protection locked="0"/>
    </xf>
    <xf numFmtId="49" fontId="27" fillId="2" borderId="6" xfId="0" applyNumberFormat="1" applyFont="1" applyFill="1" applyBorder="1" applyAlignment="1" applyProtection="1">
      <protection locked="0"/>
    </xf>
    <xf numFmtId="164" fontId="0" fillId="0" borderId="2" xfId="0" applyNumberFormat="1" applyFill="1" applyBorder="1"/>
    <xf numFmtId="3" fontId="0" fillId="2" borderId="2" xfId="0" applyNumberFormat="1" applyFill="1" applyBorder="1"/>
    <xf numFmtId="3" fontId="0" fillId="0" borderId="3" xfId="0" applyNumberFormat="1" applyFill="1" applyBorder="1"/>
    <xf numFmtId="164" fontId="0" fillId="0" borderId="3" xfId="0" applyNumberFormat="1" applyFill="1" applyBorder="1"/>
    <xf numFmtId="164" fontId="0" fillId="3" borderId="11" xfId="0" applyNumberFormat="1" applyFill="1" applyBorder="1"/>
    <xf numFmtId="0" fontId="24" fillId="0" borderId="0" xfId="0" applyFont="1" applyBorder="1"/>
    <xf numFmtId="0" fontId="0" fillId="0" borderId="0" xfId="0" applyBorder="1"/>
    <xf numFmtId="3" fontId="0" fillId="5" borderId="2" xfId="0" applyNumberFormat="1" applyFill="1" applyBorder="1" applyProtection="1">
      <protection locked="0"/>
    </xf>
    <xf numFmtId="164" fontId="0" fillId="5" borderId="2" xfId="0" applyNumberFormat="1" applyFill="1" applyBorder="1" applyProtection="1"/>
    <xf numFmtId="1" fontId="0" fillId="2" borderId="2" xfId="0" applyNumberFormat="1" applyFill="1" applyBorder="1"/>
    <xf numFmtId="0" fontId="0" fillId="0" borderId="3" xfId="0" applyBorder="1"/>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164" fontId="0" fillId="3" borderId="4" xfId="0" applyNumberFormat="1" applyFill="1" applyBorder="1" applyProtection="1"/>
    <xf numFmtId="0" fontId="0" fillId="0" borderId="12" xfId="0" applyBorder="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0" fontId="0" fillId="2" borderId="2" xfId="0" applyFill="1" applyBorder="1" applyProtection="1">
      <protection locked="0"/>
    </xf>
    <xf numFmtId="3" fontId="0" fillId="2" borderId="9" xfId="0" applyNumberFormat="1" applyFill="1" applyBorder="1" applyProtection="1">
      <protection locked="0"/>
    </xf>
    <xf numFmtId="164" fontId="0" fillId="2" borderId="9" xfId="0" applyNumberFormat="1" applyFill="1" applyBorder="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0" fillId="2" borderId="8" xfId="0" applyNumberFormat="1" applyFill="1" applyBorder="1" applyAlignment="1" applyProtection="1">
      <protection locked="0"/>
    </xf>
    <xf numFmtId="3" fontId="0" fillId="3" borderId="0" xfId="0" applyNumberFormat="1" applyFill="1" applyBorder="1" applyProtection="1">
      <protection locked="0"/>
    </xf>
    <xf numFmtId="164" fontId="0" fillId="3" borderId="0" xfId="0" applyNumberFormat="1" applyFill="1" applyBorder="1" applyProtection="1">
      <protection locked="0"/>
    </xf>
    <xf numFmtId="0" fontId="0" fillId="2" borderId="2" xfId="0" applyFill="1" applyBorder="1" applyProtection="1"/>
    <xf numFmtId="164" fontId="0" fillId="2" borderId="4" xfId="0" applyNumberFormat="1" applyFill="1" applyBorder="1" applyProtection="1"/>
    <xf numFmtId="164" fontId="0" fillId="2" borderId="2" xfId="0" applyNumberFormat="1" applyFill="1" applyBorder="1" applyProtection="1"/>
    <xf numFmtId="164" fontId="0" fillId="3" borderId="2" xfId="0" applyNumberFormat="1" applyFill="1" applyBorder="1"/>
    <xf numFmtId="164" fontId="0" fillId="2" borderId="10" xfId="0" applyNumberFormat="1" applyFill="1" applyBorder="1" applyProtection="1">
      <protection locked="0"/>
    </xf>
    <xf numFmtId="0" fontId="25" fillId="0" borderId="0" xfId="0" applyFont="1" applyBorder="1"/>
    <xf numFmtId="0" fontId="0" fillId="0" borderId="1" xfId="0" applyBorder="1" applyAlignment="1">
      <alignment horizontal="left"/>
    </xf>
    <xf numFmtId="0" fontId="25" fillId="0" borderId="1" xfId="0" applyFont="1" applyBorder="1"/>
    <xf numFmtId="0" fontId="0" fillId="0" borderId="1" xfId="0" applyBorder="1"/>
    <xf numFmtId="0" fontId="0" fillId="0" borderId="0" xfId="0" applyFill="1" applyBorder="1"/>
    <xf numFmtId="10" fontId="0" fillId="2" borderId="2" xfId="0" applyNumberFormat="1" applyFill="1" applyBorder="1" applyProtection="1">
      <protection locked="0"/>
    </xf>
    <xf numFmtId="167" fontId="0" fillId="2" borderId="2" xfId="0" applyNumberFormat="1" applyFill="1" applyBorder="1" applyProtection="1">
      <protection locked="0"/>
    </xf>
    <xf numFmtId="3" fontId="0" fillId="2" borderId="9" xfId="0" applyNumberFormat="1" applyFill="1" applyBorder="1"/>
    <xf numFmtId="3" fontId="0" fillId="3" borderId="9" xfId="0" applyNumberFormat="1" applyFill="1" applyBorder="1"/>
    <xf numFmtId="164" fontId="0" fillId="3" borderId="9" xfId="0" applyNumberFormat="1" applyFill="1" applyBorder="1"/>
    <xf numFmtId="164" fontId="0" fillId="2" borderId="9" xfId="0" applyNumberFormat="1" applyFill="1" applyBorder="1"/>
    <xf numFmtId="3" fontId="0" fillId="2" borderId="13" xfId="0" applyNumberFormat="1" applyFill="1" applyBorder="1"/>
    <xf numFmtId="10" fontId="0" fillId="2" borderId="2" xfId="1"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 xfId="0" applyBorder="1" applyAlignment="1">
      <alignment horizontal="left"/>
    </xf>
    <xf numFmtId="0" fontId="25" fillId="0" borderId="1" xfId="0" applyFont="1" applyBorder="1"/>
    <xf numFmtId="0" fontId="0" fillId="0" borderId="1" xfId="0" applyBorder="1"/>
    <xf numFmtId="3" fontId="0" fillId="2" borderId="2" xfId="0" applyNumberFormat="1" applyFill="1" applyBorder="1" applyProtection="1">
      <protection locked="0"/>
    </xf>
    <xf numFmtId="164" fontId="0" fillId="2" borderId="2" xfId="0" applyNumberFormat="1" applyFill="1" applyBorder="1" applyProtection="1">
      <protection locked="0"/>
    </xf>
    <xf numFmtId="164" fontId="0" fillId="2" borderId="2" xfId="0" applyNumberFormat="1" applyFill="1" applyBorder="1"/>
    <xf numFmtId="164" fontId="0" fillId="2" borderId="2" xfId="0" applyNumberFormat="1" applyFill="1" applyBorder="1" applyProtection="1"/>
    <xf numFmtId="3" fontId="0" fillId="2" borderId="2" xfId="0" applyNumberFormat="1" applyFill="1" applyBorder="1"/>
    <xf numFmtId="3" fontId="0" fillId="0" borderId="3" xfId="0" applyNumberFormat="1" applyFill="1" applyBorder="1"/>
    <xf numFmtId="164" fontId="0" fillId="0" borderId="3" xfId="0" applyNumberFormat="1" applyFill="1" applyBorder="1"/>
    <xf numFmtId="0" fontId="0" fillId="2" borderId="2" xfId="0" applyFill="1" applyBorder="1" applyProtection="1"/>
    <xf numFmtId="0" fontId="0" fillId="0" borderId="0" xfId="0" applyFill="1" applyBorder="1"/>
    <xf numFmtId="1" fontId="0" fillId="2" borderId="2" xfId="0" applyNumberFormat="1" applyFill="1" applyBorder="1"/>
    <xf numFmtId="0" fontId="0" fillId="0" borderId="3" xfId="0" applyBorder="1"/>
    <xf numFmtId="10" fontId="0" fillId="2" borderId="2" xfId="0" applyNumberFormat="1" applyFill="1" applyBorder="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27" fillId="2" borderId="4" xfId="0" applyNumberFormat="1" applyFont="1" applyFill="1" applyBorder="1" applyAlignment="1" applyProtection="1">
      <protection locked="0"/>
    </xf>
    <xf numFmtId="49" fontId="27" fillId="2" borderId="5" xfId="0" applyNumberFormat="1" applyFont="1" applyFill="1" applyBorder="1" applyAlignment="1" applyProtection="1">
      <protection locked="0"/>
    </xf>
    <xf numFmtId="49" fontId="27" fillId="2" borderId="6" xfId="0" applyNumberFormat="1" applyFon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0" fillId="2" borderId="8" xfId="0" applyNumberFormat="1" applyFill="1" applyBorder="1" applyAlignment="1" applyProtection="1">
      <protection locked="0"/>
    </xf>
    <xf numFmtId="3" fontId="0" fillId="2" borderId="9" xfId="0" applyNumberFormat="1" applyFill="1" applyBorder="1" applyProtection="1">
      <protection locked="0"/>
    </xf>
    <xf numFmtId="164" fontId="0" fillId="2" borderId="9" xfId="0" applyNumberFormat="1" applyFill="1" applyBorder="1" applyProtection="1">
      <protection locked="0"/>
    </xf>
    <xf numFmtId="164" fontId="0" fillId="2" borderId="9" xfId="0" applyNumberFormat="1" applyFill="1" applyBorder="1"/>
    <xf numFmtId="3" fontId="0" fillId="2" borderId="10" xfId="0" applyNumberFormat="1" applyFill="1" applyBorder="1" applyProtection="1">
      <protection locked="0"/>
    </xf>
    <xf numFmtId="164" fontId="0" fillId="2" borderId="10" xfId="0" applyNumberFormat="1" applyFill="1" applyBorder="1" applyProtection="1">
      <protection locked="0"/>
    </xf>
    <xf numFmtId="164" fontId="0" fillId="3" borderId="2" xfId="0" applyNumberFormat="1" applyFill="1" applyBorder="1"/>
    <xf numFmtId="3" fontId="0" fillId="2" borderId="9" xfId="0" applyNumberFormat="1" applyFill="1" applyBorder="1"/>
    <xf numFmtId="3" fontId="0" fillId="3" borderId="9" xfId="0" applyNumberFormat="1" applyFill="1" applyBorder="1"/>
    <xf numFmtId="164" fontId="0" fillId="3" borderId="9" xfId="0" applyNumberFormat="1" applyFill="1" applyBorder="1"/>
    <xf numFmtId="164" fontId="0" fillId="0" borderId="2" xfId="0" applyNumberFormat="1" applyFill="1" applyBorder="1"/>
    <xf numFmtId="164" fontId="0" fillId="3" borderId="11" xfId="0" applyNumberFormat="1" applyFill="1" applyBorder="1"/>
    <xf numFmtId="164" fontId="0" fillId="3" borderId="4" xfId="0" applyNumberFormat="1" applyFill="1" applyBorder="1" applyProtection="1"/>
    <xf numFmtId="0" fontId="24" fillId="0" borderId="0" xfId="0" applyFont="1" applyBorder="1"/>
    <xf numFmtId="0" fontId="0" fillId="0" borderId="12" xfId="0" applyBorder="1"/>
    <xf numFmtId="3" fontId="0" fillId="2" borderId="13" xfId="0" applyNumberFormat="1" applyFill="1" applyBorder="1"/>
    <xf numFmtId="164" fontId="0" fillId="2" borderId="4" xfId="0" applyNumberFormat="1" applyFill="1" applyBorder="1" applyProtection="1">
      <protection locked="0"/>
    </xf>
    <xf numFmtId="0" fontId="0" fillId="2" borderId="2" xfId="0" applyFill="1" applyBorder="1" applyProtection="1">
      <protection locked="0"/>
    </xf>
    <xf numFmtId="3" fontId="24" fillId="2" borderId="2" xfId="0" applyNumberFormat="1" applyFont="1" applyFill="1" applyBorder="1" applyProtection="1">
      <protection locked="0"/>
    </xf>
    <xf numFmtId="164" fontId="0" fillId="2" borderId="4" xfId="0" applyNumberFormat="1" applyFill="1" applyBorder="1" applyProtection="1"/>
    <xf numFmtId="3" fontId="0" fillId="5" borderId="2" xfId="0" applyNumberFormat="1" applyFill="1" applyBorder="1" applyProtection="1">
      <protection locked="0"/>
    </xf>
    <xf numFmtId="164" fontId="0" fillId="5" borderId="4" xfId="0" applyNumberFormat="1" applyFill="1" applyBorder="1" applyProtection="1">
      <protection locked="0"/>
    </xf>
    <xf numFmtId="164" fontId="0" fillId="5" borderId="2"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2" xfId="1" applyNumberFormat="1" applyFont="1" applyFill="1" applyBorder="1" applyProtection="1"/>
    <xf numFmtId="0" fontId="0" fillId="0" borderId="0" xfId="0" applyProtection="1">
      <protection locked="0"/>
    </xf>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 xfId="0" applyBorder="1" applyAlignment="1">
      <alignment horizontal="left"/>
    </xf>
    <xf numFmtId="0" fontId="25" fillId="0" borderId="1" xfId="0" applyFont="1" applyBorder="1"/>
    <xf numFmtId="0" fontId="0" fillId="0" borderId="1" xfId="0" applyBorder="1"/>
    <xf numFmtId="3" fontId="0" fillId="2" borderId="2" xfId="0" applyNumberFormat="1" applyFill="1" applyBorder="1" applyProtection="1">
      <protection locked="0"/>
    </xf>
    <xf numFmtId="164" fontId="0" fillId="2" borderId="2" xfId="0" applyNumberFormat="1" applyFill="1" applyBorder="1" applyProtection="1">
      <protection locked="0"/>
    </xf>
    <xf numFmtId="164" fontId="0" fillId="2" borderId="2" xfId="0" applyNumberFormat="1" applyFill="1" applyBorder="1"/>
    <xf numFmtId="164" fontId="0" fillId="2" borderId="2" xfId="0" applyNumberFormat="1" applyFill="1" applyBorder="1" applyProtection="1"/>
    <xf numFmtId="3" fontId="0" fillId="2" borderId="2" xfId="0" applyNumberFormat="1" applyFill="1" applyBorder="1"/>
    <xf numFmtId="3" fontId="0" fillId="0" borderId="3" xfId="0" applyNumberFormat="1" applyFill="1" applyBorder="1"/>
    <xf numFmtId="164" fontId="0" fillId="0" borderId="3" xfId="0" applyNumberFormat="1" applyFill="1" applyBorder="1"/>
    <xf numFmtId="0" fontId="0" fillId="2" borderId="2" xfId="0" applyFill="1" applyBorder="1" applyProtection="1"/>
    <xf numFmtId="0" fontId="0" fillId="0" borderId="0" xfId="0" applyFill="1" applyBorder="1"/>
    <xf numFmtId="1" fontId="0" fillId="2" borderId="2" xfId="0" applyNumberFormat="1" applyFill="1" applyBorder="1"/>
    <xf numFmtId="0" fontId="0" fillId="0" borderId="3" xfId="0" applyBorder="1"/>
    <xf numFmtId="10" fontId="0" fillId="2" borderId="2" xfId="0" applyNumberFormat="1" applyFill="1" applyBorder="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27" fillId="2" borderId="4" xfId="0" applyNumberFormat="1" applyFont="1" applyFill="1" applyBorder="1" applyAlignment="1" applyProtection="1">
      <protection locked="0"/>
    </xf>
    <xf numFmtId="49" fontId="27" fillId="2" borderId="5" xfId="0" applyNumberFormat="1" applyFont="1" applyFill="1" applyBorder="1" applyAlignment="1" applyProtection="1">
      <protection locked="0"/>
    </xf>
    <xf numFmtId="49" fontId="27" fillId="2" borderId="6" xfId="0" applyNumberFormat="1" applyFon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0" fillId="2" borderId="8" xfId="0" applyNumberFormat="1" applyFill="1" applyBorder="1" applyAlignment="1" applyProtection="1">
      <protection locked="0"/>
    </xf>
    <xf numFmtId="3" fontId="0" fillId="2" borderId="9" xfId="0" applyNumberFormat="1" applyFill="1" applyBorder="1" applyProtection="1">
      <protection locked="0"/>
    </xf>
    <xf numFmtId="164" fontId="0" fillId="2" borderId="9" xfId="0" applyNumberFormat="1" applyFill="1" applyBorder="1" applyProtection="1">
      <protection locked="0"/>
    </xf>
    <xf numFmtId="164" fontId="0" fillId="2" borderId="9" xfId="0" applyNumberFormat="1" applyFill="1" applyBorder="1"/>
    <xf numFmtId="3" fontId="0" fillId="2" borderId="10" xfId="0" applyNumberFormat="1" applyFill="1" applyBorder="1" applyProtection="1">
      <protection locked="0"/>
    </xf>
    <xf numFmtId="164" fontId="0" fillId="2" borderId="10" xfId="0" applyNumberFormat="1" applyFill="1" applyBorder="1" applyProtection="1">
      <protection locked="0"/>
    </xf>
    <xf numFmtId="164" fontId="0" fillId="3" borderId="2" xfId="0" applyNumberFormat="1" applyFill="1" applyBorder="1"/>
    <xf numFmtId="3" fontId="0" fillId="2" borderId="9" xfId="0" applyNumberFormat="1" applyFill="1" applyBorder="1"/>
    <xf numFmtId="3" fontId="0" fillId="3" borderId="9" xfId="0" applyNumberFormat="1" applyFill="1" applyBorder="1"/>
    <xf numFmtId="164" fontId="0" fillId="3" borderId="9" xfId="0" applyNumberFormat="1" applyFill="1" applyBorder="1"/>
    <xf numFmtId="164" fontId="0" fillId="0" borderId="2" xfId="0" applyNumberFormat="1" applyFill="1" applyBorder="1"/>
    <xf numFmtId="164" fontId="0" fillId="3" borderId="11" xfId="0" applyNumberFormat="1" applyFill="1" applyBorder="1"/>
    <xf numFmtId="164" fontId="0" fillId="3" borderId="4" xfId="0" applyNumberFormat="1" applyFill="1" applyBorder="1" applyProtection="1"/>
    <xf numFmtId="0" fontId="24" fillId="0" borderId="0" xfId="0" applyFont="1" applyBorder="1"/>
    <xf numFmtId="0" fontId="0" fillId="0" borderId="12" xfId="0" applyBorder="1"/>
    <xf numFmtId="3" fontId="0" fillId="2" borderId="13" xfId="0" applyNumberFormat="1" applyFill="1" applyBorder="1"/>
    <xf numFmtId="164" fontId="0" fillId="2" borderId="4" xfId="0" applyNumberFormat="1" applyFill="1" applyBorder="1" applyProtection="1">
      <protection locked="0"/>
    </xf>
    <xf numFmtId="0" fontId="0" fillId="2" borderId="2" xfId="0" applyFill="1" applyBorder="1" applyProtection="1">
      <protection locked="0"/>
    </xf>
    <xf numFmtId="3" fontId="24" fillId="2" borderId="2" xfId="0" applyNumberFormat="1" applyFont="1" applyFill="1" applyBorder="1" applyProtection="1">
      <protection locked="0"/>
    </xf>
    <xf numFmtId="164" fontId="0" fillId="2" borderId="4" xfId="0" applyNumberFormat="1" applyFill="1" applyBorder="1" applyProtection="1"/>
    <xf numFmtId="3" fontId="0" fillId="5" borderId="2" xfId="0" applyNumberFormat="1" applyFill="1" applyBorder="1" applyProtection="1">
      <protection locked="0"/>
    </xf>
    <xf numFmtId="164" fontId="0" fillId="5" borderId="4" xfId="0" applyNumberFormat="1" applyFill="1" applyBorder="1" applyProtection="1">
      <protection locked="0"/>
    </xf>
    <xf numFmtId="164" fontId="0" fillId="5" borderId="2"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2" xfId="1"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 xfId="0" applyBorder="1" applyAlignment="1">
      <alignment horizontal="left"/>
    </xf>
    <xf numFmtId="0" fontId="25" fillId="0" borderId="1" xfId="0" applyFont="1" applyBorder="1"/>
    <xf numFmtId="0" fontId="0" fillId="0" borderId="1" xfId="0" applyBorder="1"/>
    <xf numFmtId="3" fontId="0" fillId="2" borderId="2" xfId="0" applyNumberFormat="1" applyFill="1" applyBorder="1" applyProtection="1">
      <protection locked="0"/>
    </xf>
    <xf numFmtId="164" fontId="0" fillId="2" borderId="2" xfId="0" applyNumberFormat="1" applyFill="1" applyBorder="1" applyProtection="1">
      <protection locked="0"/>
    </xf>
    <xf numFmtId="164" fontId="0" fillId="2" borderId="2" xfId="0" applyNumberFormat="1" applyFill="1" applyBorder="1"/>
    <xf numFmtId="164" fontId="0" fillId="2" borderId="2" xfId="0" applyNumberFormat="1" applyFill="1" applyBorder="1" applyProtection="1"/>
    <xf numFmtId="3" fontId="0" fillId="2" borderId="2" xfId="0" applyNumberFormat="1" applyFill="1" applyBorder="1"/>
    <xf numFmtId="3" fontId="0" fillId="0" borderId="3" xfId="0" applyNumberFormat="1" applyFill="1" applyBorder="1"/>
    <xf numFmtId="164" fontId="0" fillId="0" borderId="3" xfId="0" applyNumberFormat="1" applyFill="1" applyBorder="1"/>
    <xf numFmtId="0" fontId="0" fillId="2" borderId="2" xfId="0" applyFill="1" applyBorder="1" applyProtection="1"/>
    <xf numFmtId="0" fontId="0" fillId="0" borderId="0" xfId="0" applyFill="1" applyBorder="1"/>
    <xf numFmtId="1" fontId="0" fillId="2" borderId="2" xfId="0" applyNumberFormat="1" applyFill="1" applyBorder="1"/>
    <xf numFmtId="0" fontId="0" fillId="0" borderId="3" xfId="0" applyBorder="1"/>
    <xf numFmtId="10" fontId="0" fillId="2" borderId="2" xfId="0" applyNumberFormat="1" applyFill="1" applyBorder="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27" fillId="2" borderId="4" xfId="0" applyNumberFormat="1" applyFont="1" applyFill="1" applyBorder="1" applyAlignment="1" applyProtection="1">
      <protection locked="0"/>
    </xf>
    <xf numFmtId="49" fontId="27" fillId="2" borderId="5" xfId="0" applyNumberFormat="1" applyFont="1" applyFill="1" applyBorder="1" applyAlignment="1" applyProtection="1">
      <protection locked="0"/>
    </xf>
    <xf numFmtId="49" fontId="27" fillId="2" borderId="6" xfId="0" applyNumberFormat="1" applyFon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0" fillId="2" borderId="8" xfId="0" applyNumberFormat="1" applyFill="1" applyBorder="1" applyAlignment="1" applyProtection="1">
      <protection locked="0"/>
    </xf>
    <xf numFmtId="3" fontId="0" fillId="2" borderId="9" xfId="0" applyNumberFormat="1" applyFill="1" applyBorder="1" applyProtection="1">
      <protection locked="0"/>
    </xf>
    <xf numFmtId="164" fontId="0" fillId="2" borderId="9" xfId="0" applyNumberFormat="1" applyFill="1" applyBorder="1" applyProtection="1">
      <protection locked="0"/>
    </xf>
    <xf numFmtId="164" fontId="0" fillId="2" borderId="9" xfId="0" applyNumberFormat="1" applyFill="1" applyBorder="1"/>
    <xf numFmtId="3" fontId="0" fillId="2" borderId="10" xfId="0" applyNumberFormat="1" applyFill="1" applyBorder="1" applyProtection="1">
      <protection locked="0"/>
    </xf>
    <xf numFmtId="164" fontId="0" fillId="2" borderId="10" xfId="0" applyNumberFormat="1" applyFill="1" applyBorder="1" applyProtection="1">
      <protection locked="0"/>
    </xf>
    <xf numFmtId="164" fontId="0" fillId="3" borderId="2" xfId="0" applyNumberFormat="1" applyFill="1" applyBorder="1"/>
    <xf numFmtId="3" fontId="0" fillId="2" borderId="9" xfId="0" applyNumberFormat="1" applyFill="1" applyBorder="1"/>
    <xf numFmtId="3" fontId="0" fillId="3" borderId="9" xfId="0" applyNumberFormat="1" applyFill="1" applyBorder="1"/>
    <xf numFmtId="164" fontId="0" fillId="3" borderId="9" xfId="0" applyNumberFormat="1" applyFill="1" applyBorder="1"/>
    <xf numFmtId="164" fontId="0" fillId="0" borderId="2" xfId="0" applyNumberFormat="1" applyFill="1" applyBorder="1"/>
    <xf numFmtId="164" fontId="0" fillId="3" borderId="11" xfId="0" applyNumberFormat="1" applyFill="1" applyBorder="1"/>
    <xf numFmtId="164" fontId="0" fillId="3" borderId="4" xfId="0" applyNumberFormat="1" applyFill="1" applyBorder="1" applyProtection="1"/>
    <xf numFmtId="0" fontId="24" fillId="0" borderId="0" xfId="0" applyFont="1" applyBorder="1"/>
    <xf numFmtId="0" fontId="0" fillId="0" borderId="12" xfId="0" applyBorder="1"/>
    <xf numFmtId="3" fontId="0" fillId="2" borderId="13" xfId="0" applyNumberFormat="1" applyFill="1" applyBorder="1"/>
    <xf numFmtId="164" fontId="0" fillId="2" borderId="4" xfId="0" applyNumberFormat="1" applyFill="1" applyBorder="1" applyProtection="1">
      <protection locked="0"/>
    </xf>
    <xf numFmtId="0" fontId="0" fillId="2" borderId="2" xfId="0" applyFill="1" applyBorder="1" applyProtection="1">
      <protection locked="0"/>
    </xf>
    <xf numFmtId="3" fontId="24" fillId="2" borderId="2" xfId="0" applyNumberFormat="1" applyFont="1" applyFill="1" applyBorder="1" applyProtection="1">
      <protection locked="0"/>
    </xf>
    <xf numFmtId="164" fontId="0" fillId="2" borderId="4" xfId="0" applyNumberFormat="1" applyFill="1" applyBorder="1" applyProtection="1"/>
    <xf numFmtId="3" fontId="0" fillId="5" borderId="2" xfId="0" applyNumberFormat="1" applyFill="1" applyBorder="1" applyProtection="1">
      <protection locked="0"/>
    </xf>
    <xf numFmtId="164" fontId="0" fillId="5" borderId="4" xfId="0" applyNumberFormat="1" applyFill="1" applyBorder="1" applyProtection="1">
      <protection locked="0"/>
    </xf>
    <xf numFmtId="164" fontId="0" fillId="5" borderId="2"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2" xfId="1"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 xfId="0" applyBorder="1" applyAlignment="1">
      <alignment horizontal="left"/>
    </xf>
    <xf numFmtId="0" fontId="25" fillId="0" borderId="1" xfId="0" applyFont="1" applyBorder="1"/>
    <xf numFmtId="0" fontId="0" fillId="0" borderId="1" xfId="0" applyBorder="1"/>
    <xf numFmtId="3" fontId="0" fillId="2" borderId="2" xfId="0" applyNumberFormat="1" applyFill="1" applyBorder="1" applyProtection="1">
      <protection locked="0"/>
    </xf>
    <xf numFmtId="164" fontId="0" fillId="2" borderId="2" xfId="0" applyNumberFormat="1" applyFill="1" applyBorder="1" applyProtection="1">
      <protection locked="0"/>
    </xf>
    <xf numFmtId="164" fontId="0" fillId="2" borderId="2" xfId="0" applyNumberFormat="1" applyFill="1" applyBorder="1"/>
    <xf numFmtId="164" fontId="0" fillId="2" borderId="2" xfId="0" applyNumberFormat="1" applyFill="1" applyBorder="1" applyProtection="1"/>
    <xf numFmtId="3" fontId="0" fillId="2" borderId="2" xfId="0" applyNumberFormat="1" applyFill="1" applyBorder="1"/>
    <xf numFmtId="3" fontId="0" fillId="0" borderId="3" xfId="0" applyNumberFormat="1" applyFill="1" applyBorder="1"/>
    <xf numFmtId="164" fontId="0" fillId="0" borderId="3" xfId="0" applyNumberFormat="1" applyFill="1" applyBorder="1"/>
    <xf numFmtId="0" fontId="0" fillId="2" borderId="2" xfId="0" applyFill="1" applyBorder="1" applyProtection="1"/>
    <xf numFmtId="0" fontId="0" fillId="0" borderId="0" xfId="0" applyFill="1" applyBorder="1"/>
    <xf numFmtId="1" fontId="0" fillId="2" borderId="2" xfId="0" applyNumberFormat="1" applyFill="1" applyBorder="1"/>
    <xf numFmtId="0" fontId="0" fillId="0" borderId="3" xfId="0" applyBorder="1"/>
    <xf numFmtId="10" fontId="0" fillId="2" borderId="2" xfId="0" applyNumberFormat="1" applyFill="1" applyBorder="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27" fillId="2" borderId="4" xfId="0" applyNumberFormat="1" applyFont="1" applyFill="1" applyBorder="1" applyAlignment="1" applyProtection="1">
      <protection locked="0"/>
    </xf>
    <xf numFmtId="49" fontId="27" fillId="2" borderId="5" xfId="0" applyNumberFormat="1" applyFont="1" applyFill="1" applyBorder="1" applyAlignment="1" applyProtection="1">
      <protection locked="0"/>
    </xf>
    <xf numFmtId="49" fontId="27" fillId="2" borderId="6" xfId="0" applyNumberFormat="1" applyFon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0" fillId="2" borderId="8" xfId="0" applyNumberFormat="1" applyFill="1" applyBorder="1" applyAlignment="1" applyProtection="1">
      <protection locked="0"/>
    </xf>
    <xf numFmtId="3" fontId="0" fillId="2" borderId="9" xfId="0" applyNumberFormat="1" applyFill="1" applyBorder="1" applyProtection="1">
      <protection locked="0"/>
    </xf>
    <xf numFmtId="164" fontId="0" fillId="2" borderId="9" xfId="0" applyNumberFormat="1" applyFill="1" applyBorder="1" applyProtection="1">
      <protection locked="0"/>
    </xf>
    <xf numFmtId="164" fontId="0" fillId="2" borderId="9" xfId="0" applyNumberFormat="1" applyFill="1" applyBorder="1"/>
    <xf numFmtId="3" fontId="0" fillId="2" borderId="10" xfId="0" applyNumberFormat="1" applyFill="1" applyBorder="1" applyProtection="1">
      <protection locked="0"/>
    </xf>
    <xf numFmtId="164" fontId="0" fillId="2" borderId="10" xfId="0" applyNumberFormat="1" applyFill="1" applyBorder="1" applyProtection="1">
      <protection locked="0"/>
    </xf>
    <xf numFmtId="164" fontId="0" fillId="3" borderId="2" xfId="0" applyNumberFormat="1" applyFill="1" applyBorder="1"/>
    <xf numFmtId="3" fontId="0" fillId="2" borderId="9" xfId="0" applyNumberFormat="1" applyFill="1" applyBorder="1"/>
    <xf numFmtId="3" fontId="0" fillId="3" borderId="9" xfId="0" applyNumberFormat="1" applyFill="1" applyBorder="1"/>
    <xf numFmtId="164" fontId="0" fillId="3" borderId="9" xfId="0" applyNumberFormat="1" applyFill="1" applyBorder="1"/>
    <xf numFmtId="164" fontId="0" fillId="0" borderId="2" xfId="0" applyNumberFormat="1" applyFill="1" applyBorder="1"/>
    <xf numFmtId="164" fontId="0" fillId="3" borderId="11" xfId="0" applyNumberFormat="1" applyFill="1" applyBorder="1"/>
    <xf numFmtId="164" fontId="0" fillId="3" borderId="4" xfId="0" applyNumberFormat="1" applyFill="1" applyBorder="1" applyProtection="1"/>
    <xf numFmtId="0" fontId="24" fillId="0" borderId="0" xfId="0" applyFont="1" applyBorder="1"/>
    <xf numFmtId="0" fontId="0" fillId="0" borderId="12" xfId="0" applyBorder="1"/>
    <xf numFmtId="3" fontId="0" fillId="2" borderId="13" xfId="0" applyNumberFormat="1" applyFill="1" applyBorder="1"/>
    <xf numFmtId="164" fontId="0" fillId="2" borderId="4" xfId="0" applyNumberFormat="1" applyFill="1" applyBorder="1" applyProtection="1">
      <protection locked="0"/>
    </xf>
    <xf numFmtId="0" fontId="0" fillId="2" borderId="2" xfId="0" applyFill="1" applyBorder="1" applyProtection="1">
      <protection locked="0"/>
    </xf>
    <xf numFmtId="3" fontId="24" fillId="2" borderId="2" xfId="0" applyNumberFormat="1" applyFont="1" applyFill="1" applyBorder="1" applyProtection="1">
      <protection locked="0"/>
    </xf>
    <xf numFmtId="164" fontId="0" fillId="2" borderId="4" xfId="0" applyNumberFormat="1" applyFill="1" applyBorder="1" applyProtection="1"/>
    <xf numFmtId="3" fontId="0" fillId="5" borderId="2" xfId="0" applyNumberFormat="1" applyFill="1" applyBorder="1" applyProtection="1">
      <protection locked="0"/>
    </xf>
    <xf numFmtId="164" fontId="0" fillId="5" borderId="4" xfId="0" applyNumberFormat="1" applyFill="1" applyBorder="1" applyProtection="1">
      <protection locked="0"/>
    </xf>
    <xf numFmtId="164" fontId="0" fillId="5" borderId="2"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2" xfId="1" applyNumberFormat="1" applyFont="1" applyFill="1" applyBorder="1" applyProtection="1"/>
    <xf numFmtId="0" fontId="6" fillId="0" borderId="0" xfId="53"/>
    <xf numFmtId="0" fontId="6" fillId="0" borderId="0" xfId="53" applyAlignment="1">
      <alignment horizontal="centerContinuous"/>
    </xf>
    <xf numFmtId="0" fontId="25" fillId="0" borderId="0" xfId="53" applyFont="1" applyAlignment="1">
      <alignment horizontal="centerContinuous"/>
    </xf>
    <xf numFmtId="0" fontId="25" fillId="0" borderId="0" xfId="53" applyFont="1"/>
    <xf numFmtId="0" fontId="25" fillId="0" borderId="0" xfId="53" applyFont="1" applyAlignment="1">
      <alignment horizontal="right"/>
    </xf>
    <xf numFmtId="0" fontId="26" fillId="0" borderId="0" xfId="53" applyFont="1" applyFill="1" applyBorder="1" applyAlignment="1">
      <alignment horizontal="left"/>
    </xf>
    <xf numFmtId="0" fontId="25" fillId="0" borderId="0" xfId="53" applyFont="1" applyAlignment="1">
      <alignment horizontal="center" wrapText="1"/>
    </xf>
    <xf numFmtId="0" fontId="25" fillId="0" borderId="0" xfId="53" applyFont="1" applyAlignment="1">
      <alignment horizontal="left"/>
    </xf>
    <xf numFmtId="0" fontId="24" fillId="0" borderId="0" xfId="53" applyFont="1"/>
    <xf numFmtId="3" fontId="6" fillId="2" borderId="2" xfId="53" applyNumberFormat="1" applyFill="1" applyBorder="1" applyProtection="1">
      <protection locked="0"/>
    </xf>
    <xf numFmtId="164" fontId="6" fillId="2" borderId="2" xfId="53" applyNumberFormat="1" applyFill="1" applyBorder="1" applyProtection="1">
      <protection locked="0"/>
    </xf>
    <xf numFmtId="164" fontId="6" fillId="2" borderId="4" xfId="53" applyNumberFormat="1" applyFill="1" applyBorder="1" applyProtection="1">
      <protection locked="0"/>
    </xf>
    <xf numFmtId="164" fontId="6" fillId="2" borderId="2" xfId="53" applyNumberFormat="1" applyFill="1" applyBorder="1"/>
    <xf numFmtId="49" fontId="27" fillId="2" borderId="4" xfId="53" applyNumberFormat="1" applyFont="1" applyFill="1" applyBorder="1" applyAlignment="1" applyProtection="1">
      <protection locked="0"/>
    </xf>
    <xf numFmtId="49" fontId="27" fillId="2" borderId="5" xfId="53" applyNumberFormat="1" applyFont="1" applyFill="1" applyBorder="1" applyAlignment="1" applyProtection="1">
      <protection locked="0"/>
    </xf>
    <xf numFmtId="49" fontId="27" fillId="2" borderId="6" xfId="53" applyNumberFormat="1" applyFont="1" applyFill="1" applyBorder="1" applyAlignment="1" applyProtection="1">
      <protection locked="0"/>
    </xf>
    <xf numFmtId="3" fontId="24" fillId="2" borderId="2" xfId="53" applyNumberFormat="1" applyFont="1" applyFill="1" applyBorder="1" applyProtection="1">
      <protection locked="0"/>
    </xf>
    <xf numFmtId="164" fontId="6" fillId="0" borderId="2" xfId="53" applyNumberFormat="1" applyFill="1" applyBorder="1"/>
    <xf numFmtId="3" fontId="6" fillId="2" borderId="2" xfId="53" applyNumberFormat="1" applyFill="1" applyBorder="1"/>
    <xf numFmtId="3" fontId="6" fillId="0" borderId="3" xfId="53" applyNumberFormat="1" applyFill="1" applyBorder="1"/>
    <xf numFmtId="164" fontId="6" fillId="0" borderId="3" xfId="53" applyNumberFormat="1" applyFill="1" applyBorder="1"/>
    <xf numFmtId="164" fontId="6" fillId="3" borderId="11" xfId="53" applyNumberFormat="1" applyFill="1" applyBorder="1"/>
    <xf numFmtId="0" fontId="24" fillId="0" borderId="0" xfId="53" applyFont="1" applyBorder="1"/>
    <xf numFmtId="0" fontId="6" fillId="0" borderId="0" xfId="53" applyBorder="1"/>
    <xf numFmtId="3" fontId="6" fillId="5" borderId="2" xfId="53" applyNumberFormat="1" applyFill="1" applyBorder="1" applyProtection="1">
      <protection locked="0"/>
    </xf>
    <xf numFmtId="164" fontId="6" fillId="5" borderId="2" xfId="53" applyNumberFormat="1" applyFill="1" applyBorder="1" applyProtection="1"/>
    <xf numFmtId="1" fontId="6" fillId="2" borderId="2" xfId="53" applyNumberFormat="1" applyFill="1" applyBorder="1"/>
    <xf numFmtId="0" fontId="6" fillId="0" borderId="3" xfId="53" applyBorder="1"/>
    <xf numFmtId="49" fontId="6" fillId="2" borderId="4" xfId="53" applyNumberFormat="1" applyFill="1" applyBorder="1" applyAlignment="1" applyProtection="1">
      <protection locked="0"/>
    </xf>
    <xf numFmtId="49" fontId="6" fillId="2" borderId="5" xfId="53" applyNumberFormat="1" applyFill="1" applyBorder="1" applyAlignment="1" applyProtection="1">
      <protection locked="0"/>
    </xf>
    <xf numFmtId="49" fontId="6" fillId="2" borderId="6" xfId="53" applyNumberFormat="1" applyFill="1" applyBorder="1" applyAlignment="1" applyProtection="1">
      <protection locked="0"/>
    </xf>
    <xf numFmtId="164" fontId="6" fillId="3" borderId="4" xfId="53" applyNumberFormat="1" applyFill="1" applyBorder="1" applyProtection="1"/>
    <xf numFmtId="0" fontId="6" fillId="0" borderId="12" xfId="53" applyBorder="1"/>
    <xf numFmtId="0" fontId="25" fillId="0" borderId="0" xfId="53" applyFont="1" applyBorder="1" applyAlignment="1">
      <alignment horizontal="center" wrapText="1"/>
    </xf>
    <xf numFmtId="0" fontId="6" fillId="3" borderId="0" xfId="53" applyFill="1" applyBorder="1"/>
    <xf numFmtId="164" fontId="6" fillId="3" borderId="0" xfId="53" applyNumberFormat="1" applyFill="1" applyBorder="1" applyProtection="1"/>
    <xf numFmtId="164" fontId="6" fillId="3" borderId="0" xfId="53" applyNumberFormat="1" applyFill="1" applyBorder="1"/>
    <xf numFmtId="0" fontId="6" fillId="2" borderId="2" xfId="53" applyFill="1" applyBorder="1" applyProtection="1">
      <protection locked="0"/>
    </xf>
    <xf numFmtId="3" fontId="6" fillId="2" borderId="9" xfId="53" applyNumberFormat="1" applyFill="1" applyBorder="1" applyProtection="1">
      <protection locked="0"/>
    </xf>
    <xf numFmtId="164" fontId="6" fillId="2" borderId="9" xfId="53" applyNumberFormat="1" applyFill="1" applyBorder="1" applyProtection="1">
      <protection locked="0"/>
    </xf>
    <xf numFmtId="49" fontId="6" fillId="2" borderId="7" xfId="53" applyNumberFormat="1" applyFill="1" applyBorder="1" applyAlignment="1" applyProtection="1">
      <protection locked="0"/>
    </xf>
    <xf numFmtId="49" fontId="6" fillId="2" borderId="1" xfId="53" applyNumberFormat="1" applyFill="1" applyBorder="1" applyAlignment="1" applyProtection="1">
      <protection locked="0"/>
    </xf>
    <xf numFmtId="49" fontId="6" fillId="2" borderId="8" xfId="53" applyNumberFormat="1" applyFill="1" applyBorder="1" applyAlignment="1" applyProtection="1">
      <protection locked="0"/>
    </xf>
    <xf numFmtId="3" fontId="6" fillId="3" borderId="0" xfId="53" applyNumberFormat="1" applyFill="1" applyBorder="1" applyProtection="1">
      <protection locked="0"/>
    </xf>
    <xf numFmtId="164" fontId="6" fillId="3" borderId="0" xfId="53" applyNumberFormat="1" applyFill="1" applyBorder="1" applyProtection="1">
      <protection locked="0"/>
    </xf>
    <xf numFmtId="0" fontId="6" fillId="2" borderId="2" xfId="53" applyFill="1" applyBorder="1" applyProtection="1"/>
    <xf numFmtId="164" fontId="6" fillId="2" borderId="4" xfId="53" applyNumberFormat="1" applyFill="1" applyBorder="1" applyProtection="1"/>
    <xf numFmtId="164" fontId="6" fillId="2" borderId="2" xfId="53" applyNumberFormat="1" applyFill="1" applyBorder="1" applyProtection="1"/>
    <xf numFmtId="164" fontId="6" fillId="3" borderId="2" xfId="53" applyNumberFormat="1" applyFill="1" applyBorder="1"/>
    <xf numFmtId="3" fontId="6" fillId="2" borderId="10" xfId="53" applyNumberFormat="1" applyFill="1" applyBorder="1" applyProtection="1">
      <protection locked="0"/>
    </xf>
    <xf numFmtId="164" fontId="6" fillId="2" borderId="10" xfId="53" applyNumberFormat="1" applyFill="1" applyBorder="1" applyProtection="1">
      <protection locked="0"/>
    </xf>
    <xf numFmtId="0" fontId="25" fillId="0" borderId="0" xfId="53" applyFont="1" applyBorder="1"/>
    <xf numFmtId="0" fontId="6" fillId="0" borderId="1" xfId="53" applyBorder="1" applyAlignment="1">
      <alignment horizontal="left"/>
    </xf>
    <xf numFmtId="0" fontId="25" fillId="0" borderId="1" xfId="53" applyFont="1" applyBorder="1"/>
    <xf numFmtId="0" fontId="6" fillId="0" borderId="1" xfId="53" applyBorder="1"/>
    <xf numFmtId="0" fontId="6" fillId="0" borderId="0" xfId="53" applyFill="1" applyBorder="1"/>
    <xf numFmtId="10" fontId="6" fillId="2" borderId="2" xfId="53" applyNumberFormat="1" applyFill="1" applyBorder="1" applyProtection="1">
      <protection locked="0"/>
    </xf>
    <xf numFmtId="3" fontId="6" fillId="2" borderId="9" xfId="53" applyNumberFormat="1" applyFill="1" applyBorder="1"/>
    <xf numFmtId="3" fontId="6" fillId="3" borderId="9" xfId="53" applyNumberFormat="1" applyFill="1" applyBorder="1"/>
    <xf numFmtId="164" fontId="6" fillId="3" borderId="9" xfId="53" applyNumberFormat="1" applyFill="1" applyBorder="1"/>
    <xf numFmtId="3" fontId="6" fillId="2" borderId="13" xfId="53" applyNumberFormat="1" applyFill="1" applyBorder="1"/>
    <xf numFmtId="10" fontId="6" fillId="2" borderId="2" xfId="54" applyNumberFormat="1" applyFont="1" applyFill="1" applyBorder="1" applyProtection="1"/>
    <xf numFmtId="3" fontId="6" fillId="0" borderId="0" xfId="53" applyNumberFormat="1"/>
    <xf numFmtId="166" fontId="6" fillId="2" borderId="9" xfId="51" applyNumberFormat="1" applyFont="1" applyFill="1" applyBorder="1"/>
    <xf numFmtId="0" fontId="6" fillId="0" borderId="0" xfId="53"/>
    <xf numFmtId="0" fontId="24" fillId="0" borderId="0" xfId="2" applyAlignment="1">
      <alignment horizontal="left"/>
    </xf>
    <xf numFmtId="0" fontId="24" fillId="0" borderId="0" xfId="2"/>
    <xf numFmtId="0" fontId="24" fillId="0" borderId="0" xfId="2" applyAlignment="1">
      <alignment horizontal="centerContinuous"/>
    </xf>
    <xf numFmtId="0" fontId="25" fillId="0" borderId="0" xfId="2" applyFont="1" applyAlignment="1">
      <alignment horizontal="centerContinuous"/>
    </xf>
    <xf numFmtId="0" fontId="25" fillId="0" borderId="0" xfId="2" applyFont="1"/>
    <xf numFmtId="0" fontId="25" fillId="0" borderId="0" xfId="2" applyFont="1" applyAlignment="1">
      <alignment horizontal="right"/>
    </xf>
    <xf numFmtId="0" fontId="26" fillId="0" borderId="0" xfId="2" applyFont="1" applyFill="1" applyBorder="1" applyAlignment="1">
      <alignment horizontal="left"/>
    </xf>
    <xf numFmtId="0" fontId="25" fillId="0" borderId="0" xfId="2" applyFont="1" applyAlignment="1">
      <alignment horizontal="center" wrapText="1"/>
    </xf>
    <xf numFmtId="0" fontId="25" fillId="0" borderId="0" xfId="2" applyFont="1" applyAlignment="1">
      <alignment horizontal="left"/>
    </xf>
    <xf numFmtId="0" fontId="24" fillId="0" borderId="0" xfId="2" applyFont="1"/>
    <xf numFmtId="3" fontId="24" fillId="2" borderId="2" xfId="2" applyNumberFormat="1" applyFill="1" applyBorder="1" applyProtection="1">
      <protection locked="0"/>
    </xf>
    <xf numFmtId="164" fontId="24" fillId="2" borderId="2" xfId="2" applyNumberFormat="1" applyFill="1" applyBorder="1" applyProtection="1">
      <protection locked="0"/>
    </xf>
    <xf numFmtId="164" fontId="24" fillId="2" borderId="2" xfId="2" applyNumberFormat="1" applyFill="1" applyBorder="1"/>
    <xf numFmtId="49" fontId="27" fillId="2" borderId="4" xfId="2" applyNumberFormat="1" applyFont="1" applyFill="1" applyBorder="1" applyAlignment="1" applyProtection="1">
      <protection locked="0"/>
    </xf>
    <xf numFmtId="49" fontId="27" fillId="2" borderId="5" xfId="2" applyNumberFormat="1" applyFont="1" applyFill="1" applyBorder="1" applyAlignment="1" applyProtection="1">
      <protection locked="0"/>
    </xf>
    <xf numFmtId="49" fontId="27" fillId="2" borderId="6" xfId="2" applyNumberFormat="1" applyFont="1" applyFill="1" applyBorder="1" applyAlignment="1" applyProtection="1">
      <protection locked="0"/>
    </xf>
    <xf numFmtId="164" fontId="24" fillId="0" borderId="2" xfId="2" applyNumberFormat="1" applyFill="1" applyBorder="1"/>
    <xf numFmtId="3" fontId="24" fillId="2" borderId="2" xfId="2" applyNumberFormat="1" applyFill="1" applyBorder="1"/>
    <xf numFmtId="3" fontId="24" fillId="0" borderId="3" xfId="2" applyNumberFormat="1" applyFill="1" applyBorder="1"/>
    <xf numFmtId="164" fontId="24" fillId="0" borderId="3" xfId="2" applyNumberFormat="1" applyFill="1" applyBorder="1"/>
    <xf numFmtId="164" fontId="24" fillId="3" borderId="11" xfId="2" applyNumberFormat="1" applyFill="1" applyBorder="1"/>
    <xf numFmtId="0" fontId="24" fillId="0" borderId="0" xfId="2" applyFont="1" applyBorder="1"/>
    <xf numFmtId="0" fontId="24" fillId="0" borderId="0" xfId="2" applyBorder="1"/>
    <xf numFmtId="164" fontId="24" fillId="5" borderId="2" xfId="2" applyNumberFormat="1" applyFill="1" applyBorder="1" applyProtection="1"/>
    <xf numFmtId="0" fontId="24" fillId="0" borderId="3" xfId="2" applyBorder="1"/>
    <xf numFmtId="164" fontId="24" fillId="3" borderId="4" xfId="2" applyNumberFormat="1" applyFill="1" applyBorder="1" applyProtection="1"/>
    <xf numFmtId="0" fontId="24" fillId="0" borderId="12" xfId="2" applyBorder="1"/>
    <xf numFmtId="0" fontId="25" fillId="0" borderId="0" xfId="2" applyFont="1" applyBorder="1" applyAlignment="1">
      <alignment horizontal="center" wrapText="1"/>
    </xf>
    <xf numFmtId="0" fontId="24" fillId="3" borderId="0" xfId="2" applyFill="1" applyBorder="1"/>
    <xf numFmtId="164" fontId="24" fillId="3" borderId="0" xfId="2" applyNumberFormat="1" applyFill="1" applyBorder="1" applyProtection="1"/>
    <xf numFmtId="164" fontId="24" fillId="3" borderId="0" xfId="2" applyNumberFormat="1" applyFill="1" applyBorder="1"/>
    <xf numFmtId="49" fontId="24" fillId="2" borderId="4" xfId="2" applyNumberFormat="1" applyFill="1" applyBorder="1" applyAlignment="1" applyProtection="1">
      <protection locked="0"/>
    </xf>
    <xf numFmtId="49" fontId="24" fillId="2" borderId="5" xfId="2" applyNumberFormat="1" applyFill="1" applyBorder="1" applyAlignment="1" applyProtection="1">
      <protection locked="0"/>
    </xf>
    <xf numFmtId="49" fontId="24" fillId="2" borderId="6" xfId="2" applyNumberFormat="1" applyFill="1" applyBorder="1" applyAlignment="1" applyProtection="1">
      <protection locked="0"/>
    </xf>
    <xf numFmtId="49" fontId="24" fillId="2" borderId="7" xfId="2" applyNumberFormat="1" applyFill="1" applyBorder="1" applyAlignment="1" applyProtection="1">
      <protection locked="0"/>
    </xf>
    <xf numFmtId="49" fontId="24" fillId="2" borderId="1" xfId="2" applyNumberFormat="1" applyFill="1" applyBorder="1" applyAlignment="1" applyProtection="1">
      <protection locked="0"/>
    </xf>
    <xf numFmtId="49" fontId="24" fillId="2" borderId="8" xfId="2" applyNumberFormat="1" applyFill="1" applyBorder="1" applyAlignment="1" applyProtection="1">
      <protection locked="0"/>
    </xf>
    <xf numFmtId="3" fontId="24" fillId="3" borderId="0" xfId="2" applyNumberFormat="1" applyFill="1" applyBorder="1" applyProtection="1">
      <protection locked="0"/>
    </xf>
    <xf numFmtId="164" fontId="24" fillId="3" borderId="0" xfId="2" applyNumberFormat="1" applyFill="1" applyBorder="1" applyProtection="1">
      <protection locked="0"/>
    </xf>
    <xf numFmtId="0" fontId="24" fillId="2" borderId="2" xfId="2" applyFill="1" applyBorder="1" applyProtection="1"/>
    <xf numFmtId="164" fontId="24" fillId="2" borderId="2" xfId="2" applyNumberFormat="1" applyFill="1" applyBorder="1" applyProtection="1"/>
    <xf numFmtId="164" fontId="24" fillId="2" borderId="4" xfId="2" applyNumberFormat="1" applyFill="1" applyBorder="1" applyProtection="1"/>
    <xf numFmtId="164" fontId="24" fillId="3" borderId="2" xfId="2" applyNumberFormat="1" applyFill="1" applyBorder="1"/>
    <xf numFmtId="3" fontId="24" fillId="2" borderId="2" xfId="2" applyNumberFormat="1" applyFill="1" applyBorder="1" applyProtection="1"/>
    <xf numFmtId="0" fontId="25" fillId="0" borderId="0" xfId="2" applyFont="1" applyBorder="1"/>
    <xf numFmtId="0" fontId="24" fillId="0" borderId="1" xfId="2" applyBorder="1" applyAlignment="1">
      <alignment horizontal="left"/>
    </xf>
    <xf numFmtId="0" fontId="25" fillId="0" borderId="1" xfId="2" applyFont="1" applyBorder="1"/>
    <xf numFmtId="0" fontId="24" fillId="0" borderId="1" xfId="2" applyBorder="1"/>
    <xf numFmtId="0" fontId="24" fillId="0" borderId="0" xfId="2" applyFill="1" applyBorder="1"/>
    <xf numFmtId="10" fontId="24" fillId="2" borderId="2" xfId="2" applyNumberFormat="1" applyFill="1" applyBorder="1" applyProtection="1">
      <protection locked="0"/>
    </xf>
    <xf numFmtId="7" fontId="24" fillId="2" borderId="2" xfId="2" applyNumberFormat="1" applyFill="1" applyBorder="1" applyProtection="1">
      <protection locked="0"/>
    </xf>
    <xf numFmtId="164" fontId="24" fillId="2" borderId="4" xfId="2" applyNumberFormat="1" applyFill="1" applyBorder="1" applyProtection="1">
      <protection locked="0"/>
    </xf>
    <xf numFmtId="3" fontId="24" fillId="2" borderId="9" xfId="2" applyNumberFormat="1" applyFill="1" applyBorder="1"/>
    <xf numFmtId="3" fontId="24" fillId="3" borderId="9" xfId="2" applyNumberFormat="1" applyFill="1" applyBorder="1"/>
    <xf numFmtId="164" fontId="24" fillId="3" borderId="9" xfId="2" applyNumberFormat="1" applyFill="1" applyBorder="1"/>
    <xf numFmtId="167" fontId="24" fillId="2" borderId="9" xfId="2" applyNumberFormat="1" applyFill="1" applyBorder="1"/>
    <xf numFmtId="3" fontId="24" fillId="2" borderId="13" xfId="2" applyNumberFormat="1" applyFill="1" applyBorder="1"/>
    <xf numFmtId="10" fontId="6" fillId="2" borderId="2" xfId="16" applyNumberFormat="1" applyFont="1" applyFill="1" applyBorder="1" applyProtection="1"/>
    <xf numFmtId="0" fontId="24" fillId="0" borderId="0" xfId="2"/>
    <xf numFmtId="0" fontId="24" fillId="0" borderId="0" xfId="2" applyAlignment="1">
      <alignment horizontal="centerContinuous"/>
    </xf>
    <xf numFmtId="0" fontId="25" fillId="0" borderId="0" xfId="2" applyFont="1" applyAlignment="1">
      <alignment horizontal="centerContinuous"/>
    </xf>
    <xf numFmtId="168" fontId="24" fillId="0" borderId="0" xfId="34" applyNumberFormat="1" applyFont="1" applyAlignment="1">
      <alignment horizontal="centerContinuous"/>
    </xf>
    <xf numFmtId="168" fontId="24" fillId="0" borderId="0" xfId="34" applyNumberFormat="1" applyFont="1"/>
    <xf numFmtId="0" fontId="25" fillId="0" borderId="0" xfId="2" applyFont="1"/>
    <xf numFmtId="0" fontId="25" fillId="0" borderId="0" xfId="2" applyFont="1" applyAlignment="1">
      <alignment horizontal="right"/>
    </xf>
    <xf numFmtId="0" fontId="26" fillId="0" borderId="0" xfId="2" applyFont="1" applyFill="1" applyBorder="1" applyAlignment="1">
      <alignment horizontal="left"/>
    </xf>
    <xf numFmtId="0" fontId="61" fillId="0" borderId="0" xfId="2" applyFont="1" applyAlignment="1">
      <alignment horizontal="centerContinuous"/>
    </xf>
    <xf numFmtId="0" fontId="25" fillId="0" borderId="0" xfId="2" applyFont="1" applyAlignment="1">
      <alignment horizontal="center" wrapText="1"/>
    </xf>
    <xf numFmtId="168" fontId="25" fillId="0" borderId="0" xfId="34" applyNumberFormat="1" applyFont="1" applyAlignment="1">
      <alignment horizontal="center" wrapText="1"/>
    </xf>
    <xf numFmtId="0" fontId="61" fillId="0" borderId="0" xfId="2" applyFont="1" applyAlignment="1">
      <alignment horizontal="left"/>
    </xf>
    <xf numFmtId="0" fontId="61" fillId="0" borderId="0" xfId="2" applyFont="1" applyAlignment="1">
      <alignment horizontal="right"/>
    </xf>
    <xf numFmtId="0" fontId="24" fillId="0" borderId="0" xfId="2" applyFont="1"/>
    <xf numFmtId="3" fontId="24" fillId="2" borderId="2" xfId="2" applyNumberFormat="1" applyFill="1" applyBorder="1" applyProtection="1">
      <protection locked="0"/>
    </xf>
    <xf numFmtId="168" fontId="24" fillId="2" borderId="2" xfId="34" applyNumberFormat="1" applyFont="1" applyFill="1" applyBorder="1" applyProtection="1">
      <protection locked="0"/>
    </xf>
    <xf numFmtId="168" fontId="24" fillId="2" borderId="4" xfId="34" applyNumberFormat="1" applyFont="1" applyFill="1" applyBorder="1" applyProtection="1">
      <protection locked="0"/>
    </xf>
    <xf numFmtId="168" fontId="24" fillId="2" borderId="2" xfId="34" applyNumberFormat="1" applyFont="1" applyFill="1" applyBorder="1"/>
    <xf numFmtId="49" fontId="27" fillId="2" borderId="4" xfId="2" applyNumberFormat="1" applyFont="1" applyFill="1" applyBorder="1" applyAlignment="1" applyProtection="1">
      <protection locked="0"/>
    </xf>
    <xf numFmtId="49" fontId="27" fillId="2" borderId="5" xfId="2" applyNumberFormat="1" applyFont="1" applyFill="1" applyBorder="1" applyAlignment="1" applyProtection="1">
      <protection locked="0"/>
    </xf>
    <xf numFmtId="49" fontId="27" fillId="2" borderId="6" xfId="2" applyNumberFormat="1" applyFont="1" applyFill="1" applyBorder="1" applyAlignment="1" applyProtection="1">
      <protection locked="0"/>
    </xf>
    <xf numFmtId="3" fontId="24" fillId="2" borderId="2" xfId="2" applyNumberFormat="1" applyFont="1" applyFill="1" applyBorder="1" applyProtection="1">
      <protection locked="0"/>
    </xf>
    <xf numFmtId="168" fontId="24" fillId="0" borderId="2" xfId="34" applyNumberFormat="1" applyFont="1" applyFill="1" applyBorder="1"/>
    <xf numFmtId="3" fontId="24" fillId="2" borderId="2" xfId="2" applyNumberFormat="1" applyFill="1" applyBorder="1"/>
    <xf numFmtId="3" fontId="24" fillId="0" borderId="3" xfId="2" applyNumberFormat="1" applyFill="1" applyBorder="1"/>
    <xf numFmtId="168" fontId="24" fillId="0" borderId="3" xfId="34" applyNumberFormat="1" applyFont="1" applyFill="1" applyBorder="1"/>
    <xf numFmtId="168" fontId="24" fillId="3" borderId="11" xfId="34" applyNumberFormat="1" applyFont="1" applyFill="1" applyBorder="1"/>
    <xf numFmtId="0" fontId="24" fillId="0" borderId="0" xfId="2" applyFont="1" applyBorder="1"/>
    <xf numFmtId="0" fontId="24" fillId="0" borderId="0" xfId="2" applyBorder="1"/>
    <xf numFmtId="168" fontId="24" fillId="2" borderId="2" xfId="34" applyNumberFormat="1" applyFont="1" applyFill="1" applyBorder="1" applyProtection="1"/>
    <xf numFmtId="1" fontId="24" fillId="2" borderId="2" xfId="2" applyNumberFormat="1" applyFill="1" applyBorder="1"/>
    <xf numFmtId="0" fontId="24" fillId="0" borderId="3" xfId="2" applyBorder="1"/>
    <xf numFmtId="168" fontId="24" fillId="0" borderId="3" xfId="34" applyNumberFormat="1" applyFont="1" applyBorder="1"/>
    <xf numFmtId="49" fontId="24" fillId="2" borderId="4" xfId="2" applyNumberFormat="1" applyFont="1" applyFill="1" applyBorder="1" applyAlignment="1" applyProtection="1">
      <protection locked="0"/>
    </xf>
    <xf numFmtId="49" fontId="24" fillId="2" borderId="5" xfId="2" applyNumberFormat="1" applyFill="1" applyBorder="1" applyAlignment="1" applyProtection="1">
      <protection locked="0"/>
    </xf>
    <xf numFmtId="49" fontId="24" fillId="2" borderId="6" xfId="2" applyNumberFormat="1" applyFill="1" applyBorder="1" applyAlignment="1" applyProtection="1">
      <protection locked="0"/>
    </xf>
    <xf numFmtId="49" fontId="24" fillId="2" borderId="4" xfId="2" applyNumberFormat="1" applyFill="1" applyBorder="1" applyAlignment="1" applyProtection="1">
      <protection locked="0"/>
    </xf>
    <xf numFmtId="168" fontId="24" fillId="3" borderId="4" xfId="34" applyNumberFormat="1" applyFont="1" applyFill="1" applyBorder="1" applyProtection="1"/>
    <xf numFmtId="0" fontId="24" fillId="0" borderId="12" xfId="2" applyBorder="1"/>
    <xf numFmtId="168" fontId="24" fillId="0" borderId="12" xfId="34" applyNumberFormat="1" applyFont="1" applyBorder="1"/>
    <xf numFmtId="0" fontId="25" fillId="0" borderId="0" xfId="2" applyFont="1" applyBorder="1" applyAlignment="1">
      <alignment horizontal="center" wrapText="1"/>
    </xf>
    <xf numFmtId="168" fontId="25" fillId="0" borderId="0" xfId="34" applyNumberFormat="1" applyFont="1" applyBorder="1" applyAlignment="1">
      <alignment horizontal="center" wrapText="1"/>
    </xf>
    <xf numFmtId="0" fontId="24" fillId="3" borderId="0" xfId="2" applyFill="1" applyBorder="1"/>
    <xf numFmtId="168" fontId="24" fillId="3" borderId="0" xfId="34" applyNumberFormat="1" applyFont="1" applyFill="1" applyBorder="1"/>
    <xf numFmtId="168" fontId="24" fillId="3" borderId="0" xfId="34" applyNumberFormat="1" applyFont="1" applyFill="1" applyBorder="1" applyProtection="1"/>
    <xf numFmtId="0" fontId="24" fillId="2" borderId="2" xfId="2" applyFill="1" applyBorder="1" applyProtection="1">
      <protection locked="0"/>
    </xf>
    <xf numFmtId="3" fontId="24" fillId="2" borderId="9" xfId="2" applyNumberFormat="1" applyFill="1" applyBorder="1" applyProtection="1">
      <protection locked="0"/>
    </xf>
    <xf numFmtId="168" fontId="24" fillId="2" borderId="9" xfId="34" applyNumberFormat="1" applyFont="1" applyFill="1" applyBorder="1" applyProtection="1">
      <protection locked="0"/>
    </xf>
    <xf numFmtId="49" fontId="24" fillId="2" borderId="7" xfId="2" applyNumberFormat="1" applyFill="1" applyBorder="1" applyAlignment="1" applyProtection="1">
      <protection locked="0"/>
    </xf>
    <xf numFmtId="49" fontId="24" fillId="2" borderId="1" xfId="2" applyNumberFormat="1" applyFill="1" applyBorder="1" applyAlignment="1" applyProtection="1">
      <protection locked="0"/>
    </xf>
    <xf numFmtId="49" fontId="24" fillId="2" borderId="8" xfId="2" applyNumberFormat="1" applyFill="1" applyBorder="1" applyAlignment="1" applyProtection="1">
      <protection locked="0"/>
    </xf>
    <xf numFmtId="3" fontId="24" fillId="3" borderId="0" xfId="2" applyNumberFormat="1" applyFill="1" applyBorder="1" applyProtection="1">
      <protection locked="0"/>
    </xf>
    <xf numFmtId="168" fontId="24" fillId="3" borderId="0" xfId="34" applyNumberFormat="1" applyFont="1" applyFill="1" applyBorder="1" applyProtection="1">
      <protection locked="0"/>
    </xf>
    <xf numFmtId="0" fontId="24" fillId="2" borderId="2" xfId="2" applyFill="1" applyBorder="1" applyProtection="1"/>
    <xf numFmtId="168" fontId="24" fillId="2" borderId="4" xfId="34" applyNumberFormat="1" applyFont="1" applyFill="1" applyBorder="1" applyProtection="1"/>
    <xf numFmtId="168" fontId="24" fillId="3" borderId="2" xfId="34" applyNumberFormat="1" applyFont="1" applyFill="1" applyBorder="1"/>
    <xf numFmtId="3" fontId="24" fillId="2" borderId="10" xfId="2" applyNumberFormat="1" applyFill="1" applyBorder="1" applyProtection="1">
      <protection locked="0"/>
    </xf>
    <xf numFmtId="0" fontId="25" fillId="0" borderId="0" xfId="2" applyFont="1" applyBorder="1"/>
    <xf numFmtId="0" fontId="60" fillId="0" borderId="1" xfId="2" applyFont="1" applyBorder="1" applyAlignment="1">
      <alignment horizontal="left"/>
    </xf>
    <xf numFmtId="0" fontId="25" fillId="0" borderId="1" xfId="2" applyFont="1" applyBorder="1"/>
    <xf numFmtId="0" fontId="24" fillId="0" borderId="1" xfId="2" applyBorder="1"/>
    <xf numFmtId="167" fontId="24" fillId="2" borderId="2" xfId="2" applyNumberFormat="1" applyFill="1" applyBorder="1" applyProtection="1">
      <protection locked="0"/>
    </xf>
    <xf numFmtId="0" fontId="24" fillId="0" borderId="0" xfId="2" applyFill="1" applyBorder="1"/>
    <xf numFmtId="10" fontId="24" fillId="2" borderId="2" xfId="2" applyNumberFormat="1" applyFill="1" applyBorder="1" applyProtection="1">
      <protection locked="0"/>
    </xf>
    <xf numFmtId="167" fontId="24" fillId="2" borderId="2" xfId="2" applyNumberFormat="1" applyFill="1" applyBorder="1" applyProtection="1"/>
    <xf numFmtId="167" fontId="24" fillId="0" borderId="0" xfId="2" applyNumberFormat="1"/>
    <xf numFmtId="0" fontId="60" fillId="0" borderId="0" xfId="2" applyFont="1"/>
    <xf numFmtId="3" fontId="24" fillId="2" borderId="9" xfId="2" applyNumberFormat="1" applyFill="1" applyBorder="1"/>
    <xf numFmtId="168" fontId="24" fillId="2" borderId="9" xfId="34" applyNumberFormat="1" applyFont="1" applyFill="1" applyBorder="1"/>
    <xf numFmtId="3" fontId="24" fillId="3" borderId="9" xfId="2" applyNumberFormat="1" applyFill="1" applyBorder="1"/>
    <xf numFmtId="168" fontId="24" fillId="3" borderId="9" xfId="34" applyNumberFormat="1" applyFont="1" applyFill="1" applyBorder="1"/>
    <xf numFmtId="3" fontId="24" fillId="2" borderId="13" xfId="2" applyNumberFormat="1" applyFill="1" applyBorder="1"/>
    <xf numFmtId="168" fontId="24" fillId="2" borderId="13" xfId="34" applyNumberFormat="1" applyFont="1" applyFill="1" applyBorder="1"/>
    <xf numFmtId="10" fontId="24" fillId="2" borderId="2" xfId="1"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 xfId="0" applyBorder="1" applyAlignment="1">
      <alignment horizontal="left"/>
    </xf>
    <xf numFmtId="0" fontId="25" fillId="0" borderId="1" xfId="0" applyFont="1" applyBorder="1"/>
    <xf numFmtId="0" fontId="0" fillId="0" borderId="1" xfId="0" applyBorder="1"/>
    <xf numFmtId="3" fontId="0" fillId="2" borderId="2" xfId="0" applyNumberFormat="1" applyFill="1" applyBorder="1" applyProtection="1">
      <protection locked="0"/>
    </xf>
    <xf numFmtId="164" fontId="0" fillId="2" borderId="2" xfId="0" applyNumberFormat="1" applyFill="1" applyBorder="1" applyProtection="1">
      <protection locked="0"/>
    </xf>
    <xf numFmtId="164" fontId="0" fillId="2" borderId="2" xfId="0" applyNumberFormat="1" applyFill="1" applyBorder="1"/>
    <xf numFmtId="164" fontId="0" fillId="2" borderId="2" xfId="0" applyNumberFormat="1" applyFill="1" applyBorder="1" applyProtection="1"/>
    <xf numFmtId="3" fontId="0" fillId="2" borderId="2" xfId="0" applyNumberFormat="1" applyFill="1" applyBorder="1"/>
    <xf numFmtId="3" fontId="0" fillId="0" borderId="3" xfId="0" applyNumberFormat="1" applyFill="1" applyBorder="1"/>
    <xf numFmtId="164" fontId="0" fillId="0" borderId="3" xfId="0" applyNumberFormat="1" applyFill="1" applyBorder="1"/>
    <xf numFmtId="0" fontId="0" fillId="2" borderId="2" xfId="0" applyFill="1" applyBorder="1" applyProtection="1"/>
    <xf numFmtId="0" fontId="0" fillId="0" borderId="0" xfId="0" applyFill="1" applyBorder="1"/>
    <xf numFmtId="1" fontId="0" fillId="2" borderId="2" xfId="0" applyNumberFormat="1" applyFill="1" applyBorder="1"/>
    <xf numFmtId="0" fontId="0" fillId="0" borderId="3" xfId="0" applyBorder="1"/>
    <xf numFmtId="10" fontId="0" fillId="2" borderId="2" xfId="0" applyNumberFormat="1" applyFill="1" applyBorder="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27" fillId="2" borderId="4" xfId="0" applyNumberFormat="1" applyFont="1" applyFill="1" applyBorder="1" applyAlignment="1" applyProtection="1">
      <protection locked="0"/>
    </xf>
    <xf numFmtId="49" fontId="27" fillId="2" borderId="5" xfId="0" applyNumberFormat="1" applyFont="1" applyFill="1" applyBorder="1" applyAlignment="1" applyProtection="1">
      <protection locked="0"/>
    </xf>
    <xf numFmtId="49" fontId="27" fillId="2" borderId="6" xfId="0" applyNumberFormat="1" applyFon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0" fillId="2" borderId="8" xfId="0" applyNumberFormat="1" applyFill="1" applyBorder="1" applyAlignment="1" applyProtection="1">
      <protection locked="0"/>
    </xf>
    <xf numFmtId="3" fontId="0" fillId="2" borderId="9" xfId="0" applyNumberFormat="1" applyFill="1" applyBorder="1" applyProtection="1">
      <protection locked="0"/>
    </xf>
    <xf numFmtId="164" fontId="0" fillId="2" borderId="9" xfId="0" applyNumberFormat="1" applyFill="1" applyBorder="1" applyProtection="1">
      <protection locked="0"/>
    </xf>
    <xf numFmtId="164" fontId="0" fillId="2" borderId="9" xfId="0" applyNumberFormat="1" applyFill="1" applyBorder="1"/>
    <xf numFmtId="3" fontId="0" fillId="2" borderId="10" xfId="0" applyNumberFormat="1" applyFill="1" applyBorder="1" applyProtection="1">
      <protection locked="0"/>
    </xf>
    <xf numFmtId="164" fontId="0" fillId="2" borderId="10" xfId="0" applyNumberFormat="1" applyFill="1" applyBorder="1" applyProtection="1">
      <protection locked="0"/>
    </xf>
    <xf numFmtId="164" fontId="0" fillId="3" borderId="2" xfId="0" applyNumberFormat="1" applyFill="1" applyBorder="1"/>
    <xf numFmtId="3" fontId="0" fillId="2" borderId="9" xfId="0" applyNumberFormat="1" applyFill="1" applyBorder="1"/>
    <xf numFmtId="3" fontId="0" fillId="3" borderId="9" xfId="0" applyNumberFormat="1" applyFill="1" applyBorder="1"/>
    <xf numFmtId="164" fontId="0" fillId="3" borderId="9" xfId="0" applyNumberFormat="1" applyFill="1" applyBorder="1"/>
    <xf numFmtId="164" fontId="0" fillId="0" borderId="2" xfId="0" applyNumberFormat="1" applyFill="1" applyBorder="1"/>
    <xf numFmtId="164" fontId="0" fillId="3" borderId="11" xfId="0" applyNumberFormat="1" applyFill="1" applyBorder="1"/>
    <xf numFmtId="164" fontId="0" fillId="3" borderId="4" xfId="0" applyNumberFormat="1" applyFill="1" applyBorder="1" applyProtection="1"/>
    <xf numFmtId="0" fontId="24" fillId="0" borderId="0" xfId="0" applyFont="1" applyBorder="1"/>
    <xf numFmtId="0" fontId="0" fillId="0" borderId="12" xfId="0" applyBorder="1"/>
    <xf numFmtId="3" fontId="0" fillId="2" borderId="13" xfId="0" applyNumberFormat="1" applyFill="1" applyBorder="1"/>
    <xf numFmtId="164" fontId="0" fillId="2" borderId="4" xfId="0" applyNumberFormat="1" applyFill="1" applyBorder="1" applyProtection="1">
      <protection locked="0"/>
    </xf>
    <xf numFmtId="0" fontId="0" fillId="2" borderId="2" xfId="0" applyFill="1" applyBorder="1" applyProtection="1">
      <protection locked="0"/>
    </xf>
    <xf numFmtId="3" fontId="24" fillId="2" borderId="2" xfId="0" applyNumberFormat="1" applyFont="1" applyFill="1" applyBorder="1" applyProtection="1">
      <protection locked="0"/>
    </xf>
    <xf numFmtId="164" fontId="0" fillId="2" borderId="4" xfId="0" applyNumberFormat="1" applyFill="1" applyBorder="1" applyProtection="1"/>
    <xf numFmtId="3" fontId="0" fillId="5" borderId="2" xfId="0" applyNumberFormat="1" applyFill="1" applyBorder="1" applyProtection="1">
      <protection locked="0"/>
    </xf>
    <xf numFmtId="164" fontId="0" fillId="5" borderId="4" xfId="0" applyNumberFormat="1" applyFill="1" applyBorder="1" applyProtection="1">
      <protection locked="0"/>
    </xf>
    <xf numFmtId="164" fontId="0" fillId="5" borderId="2"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2" xfId="1" applyNumberFormat="1" applyFont="1" applyFill="1" applyBorder="1" applyProtection="1"/>
    <xf numFmtId="49" fontId="24" fillId="2" borderId="4" xfId="0" applyNumberFormat="1" applyFont="1" applyFill="1" applyBorder="1" applyAlignment="1" applyProtection="1">
      <protection locked="0"/>
    </xf>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 xfId="0" applyBorder="1" applyAlignment="1">
      <alignment horizontal="left"/>
    </xf>
    <xf numFmtId="0" fontId="25" fillId="0" borderId="1" xfId="0" applyFont="1" applyBorder="1"/>
    <xf numFmtId="0" fontId="0" fillId="0" borderId="1" xfId="0" applyBorder="1"/>
    <xf numFmtId="3" fontId="0" fillId="2" borderId="2" xfId="0" applyNumberFormat="1" applyFill="1" applyBorder="1" applyProtection="1">
      <protection locked="0"/>
    </xf>
    <xf numFmtId="164" fontId="0" fillId="2" borderId="2" xfId="0" applyNumberFormat="1" applyFill="1" applyBorder="1" applyProtection="1">
      <protection locked="0"/>
    </xf>
    <xf numFmtId="164" fontId="0" fillId="2" borderId="2" xfId="0" applyNumberFormat="1" applyFill="1" applyBorder="1"/>
    <xf numFmtId="164" fontId="0" fillId="2" borderId="2" xfId="0" applyNumberFormat="1" applyFill="1" applyBorder="1" applyProtection="1"/>
    <xf numFmtId="3" fontId="0" fillId="2" borderId="2" xfId="0" applyNumberFormat="1" applyFill="1" applyBorder="1"/>
    <xf numFmtId="3" fontId="0" fillId="0" borderId="3" xfId="0" applyNumberFormat="1" applyFill="1" applyBorder="1"/>
    <xf numFmtId="164" fontId="0" fillId="0" borderId="3" xfId="0" applyNumberFormat="1" applyFill="1" applyBorder="1"/>
    <xf numFmtId="0" fontId="0" fillId="2" borderId="2" xfId="0" applyFill="1" applyBorder="1" applyProtection="1"/>
    <xf numFmtId="0" fontId="0" fillId="0" borderId="0" xfId="0" applyFill="1" applyBorder="1"/>
    <xf numFmtId="1" fontId="0" fillId="2" borderId="2" xfId="0" applyNumberFormat="1" applyFill="1" applyBorder="1"/>
    <xf numFmtId="0" fontId="0" fillId="0" borderId="3" xfId="0" applyBorder="1"/>
    <xf numFmtId="10" fontId="0" fillId="2" borderId="2" xfId="0" applyNumberFormat="1" applyFill="1" applyBorder="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27" fillId="2" borderId="4" xfId="0" applyNumberFormat="1" applyFont="1" applyFill="1" applyBorder="1" applyAlignment="1" applyProtection="1">
      <protection locked="0"/>
    </xf>
    <xf numFmtId="49" fontId="27" fillId="2" borderId="5" xfId="0" applyNumberFormat="1" applyFont="1" applyFill="1" applyBorder="1" applyAlignment="1" applyProtection="1">
      <protection locked="0"/>
    </xf>
    <xf numFmtId="49" fontId="27" fillId="2" borderId="6" xfId="0" applyNumberFormat="1" applyFon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0" fillId="2" borderId="8" xfId="0" applyNumberFormat="1" applyFill="1" applyBorder="1" applyAlignment="1" applyProtection="1">
      <protection locked="0"/>
    </xf>
    <xf numFmtId="3" fontId="0" fillId="2" borderId="9" xfId="0" applyNumberFormat="1" applyFill="1" applyBorder="1" applyProtection="1">
      <protection locked="0"/>
    </xf>
    <xf numFmtId="164" fontId="0" fillId="2" borderId="9" xfId="0" applyNumberFormat="1" applyFill="1" applyBorder="1" applyProtection="1">
      <protection locked="0"/>
    </xf>
    <xf numFmtId="164" fontId="0" fillId="2" borderId="9" xfId="0" applyNumberFormat="1" applyFill="1" applyBorder="1"/>
    <xf numFmtId="3" fontId="0" fillId="2" borderId="10" xfId="0" applyNumberFormat="1" applyFill="1" applyBorder="1" applyProtection="1">
      <protection locked="0"/>
    </xf>
    <xf numFmtId="164" fontId="0" fillId="2" borderId="10" xfId="0" applyNumberFormat="1" applyFill="1" applyBorder="1" applyProtection="1">
      <protection locked="0"/>
    </xf>
    <xf numFmtId="164" fontId="0" fillId="3" borderId="2" xfId="0" applyNumberFormat="1" applyFill="1" applyBorder="1"/>
    <xf numFmtId="3" fontId="0" fillId="2" borderId="9" xfId="0" applyNumberFormat="1" applyFill="1" applyBorder="1"/>
    <xf numFmtId="3" fontId="0" fillId="3" borderId="9" xfId="0" applyNumberFormat="1" applyFill="1" applyBorder="1"/>
    <xf numFmtId="164" fontId="0" fillId="3" borderId="9" xfId="0" applyNumberFormat="1" applyFill="1" applyBorder="1"/>
    <xf numFmtId="164" fontId="0" fillId="0" borderId="2" xfId="0" applyNumberFormat="1" applyFill="1" applyBorder="1"/>
    <xf numFmtId="164" fontId="0" fillId="3" borderId="11" xfId="0" applyNumberFormat="1" applyFill="1" applyBorder="1"/>
    <xf numFmtId="164" fontId="0" fillId="3" borderId="4" xfId="0" applyNumberFormat="1" applyFill="1" applyBorder="1" applyProtection="1"/>
    <xf numFmtId="0" fontId="24" fillId="0" borderId="0" xfId="0" applyFont="1" applyBorder="1"/>
    <xf numFmtId="0" fontId="0" fillId="0" borderId="12" xfId="0" applyBorder="1"/>
    <xf numFmtId="3" fontId="0" fillId="2" borderId="13" xfId="0" applyNumberFormat="1" applyFill="1" applyBorder="1"/>
    <xf numFmtId="164" fontId="0" fillId="2" borderId="4" xfId="0" applyNumberFormat="1" applyFill="1" applyBorder="1" applyProtection="1">
      <protection locked="0"/>
    </xf>
    <xf numFmtId="0" fontId="0" fillId="2" borderId="2" xfId="0" applyFill="1" applyBorder="1" applyProtection="1">
      <protection locked="0"/>
    </xf>
    <xf numFmtId="3" fontId="24" fillId="2" borderId="2" xfId="0" applyNumberFormat="1" applyFont="1" applyFill="1" applyBorder="1" applyProtection="1">
      <protection locked="0"/>
    </xf>
    <xf numFmtId="164" fontId="0" fillId="2" borderId="4" xfId="0" applyNumberFormat="1" applyFill="1" applyBorder="1" applyProtection="1"/>
    <xf numFmtId="3" fontId="0" fillId="5" borderId="2" xfId="0" applyNumberFormat="1" applyFill="1" applyBorder="1" applyProtection="1">
      <protection locked="0"/>
    </xf>
    <xf numFmtId="164" fontId="0" fillId="5" borderId="4" xfId="0" applyNumberFormat="1" applyFill="1" applyBorder="1" applyProtection="1">
      <protection locked="0"/>
    </xf>
    <xf numFmtId="164" fontId="0" fillId="5" borderId="2"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2" xfId="1"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0" fillId="0" borderId="0" xfId="0" applyAlignment="1">
      <alignment horizontal="left"/>
    </xf>
    <xf numFmtId="0" fontId="25" fillId="0" borderId="0" xfId="0" applyFont="1" applyAlignment="1">
      <alignment horizontal="center" wrapText="1"/>
    </xf>
    <xf numFmtId="0" fontId="0" fillId="0" borderId="0" xfId="0" applyBorder="1"/>
    <xf numFmtId="0" fontId="0" fillId="0" borderId="1" xfId="0" applyBorder="1" applyAlignment="1">
      <alignment horizontal="left"/>
    </xf>
    <xf numFmtId="0" fontId="25" fillId="0" borderId="1" xfId="0" applyFont="1" applyBorder="1"/>
    <xf numFmtId="0" fontId="0" fillId="0" borderId="1" xfId="0" applyBorder="1"/>
    <xf numFmtId="3" fontId="0" fillId="2" borderId="2" xfId="0" applyNumberFormat="1" applyFill="1" applyBorder="1" applyProtection="1">
      <protection locked="0"/>
    </xf>
    <xf numFmtId="164" fontId="0" fillId="2" borderId="2" xfId="0" applyNumberFormat="1" applyFill="1" applyBorder="1" applyProtection="1">
      <protection locked="0"/>
    </xf>
    <xf numFmtId="164" fontId="0" fillId="2" borderId="2" xfId="0" applyNumberFormat="1" applyFill="1" applyBorder="1"/>
    <xf numFmtId="164" fontId="0" fillId="2" borderId="2" xfId="0" applyNumberFormat="1" applyFill="1" applyBorder="1" applyProtection="1"/>
    <xf numFmtId="3" fontId="0" fillId="2" borderId="2" xfId="0" applyNumberFormat="1" applyFill="1" applyBorder="1"/>
    <xf numFmtId="3" fontId="0" fillId="0" borderId="3" xfId="0" applyNumberFormat="1" applyFill="1" applyBorder="1"/>
    <xf numFmtId="164" fontId="0" fillId="0" borderId="3" xfId="0" applyNumberFormat="1" applyFill="1" applyBorder="1"/>
    <xf numFmtId="0" fontId="0" fillId="2" borderId="2" xfId="0" applyFill="1" applyBorder="1" applyProtection="1"/>
    <xf numFmtId="0" fontId="0" fillId="0" borderId="0" xfId="0" applyFill="1" applyBorder="1"/>
    <xf numFmtId="1" fontId="0" fillId="2" borderId="2" xfId="0" applyNumberFormat="1" applyFill="1" applyBorder="1"/>
    <xf numFmtId="0" fontId="0" fillId="0" borderId="3" xfId="0" applyBorder="1"/>
    <xf numFmtId="10" fontId="0" fillId="2" borderId="2" xfId="0" applyNumberFormat="1" applyFill="1" applyBorder="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27" fillId="2" borderId="4" xfId="0" applyNumberFormat="1" applyFont="1" applyFill="1" applyBorder="1" applyAlignment="1" applyProtection="1">
      <protection locked="0"/>
    </xf>
    <xf numFmtId="49" fontId="27" fillId="2" borderId="5" xfId="0" applyNumberFormat="1" applyFont="1" applyFill="1" applyBorder="1" applyAlignment="1" applyProtection="1">
      <protection locked="0"/>
    </xf>
    <xf numFmtId="49" fontId="27" fillId="2" borderId="6" xfId="0" applyNumberFormat="1" applyFon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0" fillId="2" borderId="8" xfId="0" applyNumberFormat="1" applyFill="1" applyBorder="1" applyAlignment="1" applyProtection="1">
      <protection locked="0"/>
    </xf>
    <xf numFmtId="3" fontId="0" fillId="2" borderId="9" xfId="0" applyNumberFormat="1" applyFill="1" applyBorder="1" applyProtection="1">
      <protection locked="0"/>
    </xf>
    <xf numFmtId="164" fontId="0" fillId="2" borderId="9" xfId="0" applyNumberFormat="1" applyFill="1" applyBorder="1" applyProtection="1">
      <protection locked="0"/>
    </xf>
    <xf numFmtId="164" fontId="0" fillId="2" borderId="9" xfId="0" applyNumberFormat="1" applyFill="1" applyBorder="1"/>
    <xf numFmtId="3" fontId="0" fillId="2" borderId="10" xfId="0" applyNumberFormat="1" applyFill="1" applyBorder="1" applyProtection="1">
      <protection locked="0"/>
    </xf>
    <xf numFmtId="164" fontId="0" fillId="2" borderId="10" xfId="0" applyNumberFormat="1" applyFill="1" applyBorder="1" applyProtection="1">
      <protection locked="0"/>
    </xf>
    <xf numFmtId="164" fontId="0" fillId="3" borderId="2" xfId="0" applyNumberFormat="1" applyFill="1" applyBorder="1"/>
    <xf numFmtId="3" fontId="0" fillId="2" borderId="9" xfId="0" applyNumberFormat="1" applyFill="1" applyBorder="1"/>
    <xf numFmtId="3" fontId="0" fillId="3" borderId="9" xfId="0" applyNumberFormat="1" applyFill="1" applyBorder="1"/>
    <xf numFmtId="164" fontId="0" fillId="3" borderId="9" xfId="0" applyNumberFormat="1" applyFill="1" applyBorder="1"/>
    <xf numFmtId="164" fontId="0" fillId="0" borderId="2" xfId="0" applyNumberFormat="1" applyFill="1" applyBorder="1"/>
    <xf numFmtId="164" fontId="0" fillId="3" borderId="11" xfId="0" applyNumberFormat="1" applyFill="1" applyBorder="1"/>
    <xf numFmtId="164" fontId="0" fillId="3" borderId="4" xfId="0" applyNumberFormat="1" applyFill="1" applyBorder="1" applyProtection="1"/>
    <xf numFmtId="0" fontId="24" fillId="0" borderId="0" xfId="0" applyFont="1" applyBorder="1"/>
    <xf numFmtId="0" fontId="0" fillId="0" borderId="12" xfId="0" applyBorder="1"/>
    <xf numFmtId="3" fontId="0" fillId="2" borderId="13" xfId="0" applyNumberFormat="1" applyFill="1" applyBorder="1"/>
    <xf numFmtId="164" fontId="0" fillId="2" borderId="4" xfId="0" applyNumberFormat="1" applyFill="1" applyBorder="1" applyProtection="1">
      <protection locked="0"/>
    </xf>
    <xf numFmtId="0" fontId="0" fillId="2" borderId="2" xfId="0" applyFill="1" applyBorder="1" applyProtection="1">
      <protection locked="0"/>
    </xf>
    <xf numFmtId="3" fontId="24" fillId="2" borderId="2" xfId="0" applyNumberFormat="1" applyFont="1" applyFill="1" applyBorder="1" applyProtection="1">
      <protection locked="0"/>
    </xf>
    <xf numFmtId="164" fontId="0" fillId="2" borderId="4" xfId="0" applyNumberFormat="1" applyFill="1" applyBorder="1" applyProtection="1"/>
    <xf numFmtId="3" fontId="0" fillId="5" borderId="2" xfId="0" applyNumberFormat="1" applyFill="1" applyBorder="1" applyProtection="1">
      <protection locked="0"/>
    </xf>
    <xf numFmtId="164" fontId="0" fillId="5" borderId="4" xfId="0" applyNumberFormat="1" applyFill="1" applyBorder="1" applyProtection="1">
      <protection locked="0"/>
    </xf>
    <xf numFmtId="164" fontId="0" fillId="5" borderId="2"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2" xfId="1" applyNumberFormat="1" applyFont="1" applyFill="1" applyBorder="1" applyProtection="1"/>
    <xf numFmtId="0" fontId="6" fillId="0" borderId="0" xfId="53"/>
    <xf numFmtId="0" fontId="25" fillId="0" borderId="0" xfId="53" applyFont="1" applyAlignment="1">
      <alignment horizontal="centerContinuous"/>
    </xf>
    <xf numFmtId="0" fontId="25" fillId="0" borderId="0" xfId="53" applyFont="1"/>
    <xf numFmtId="0" fontId="25" fillId="0" borderId="0" xfId="53" applyFont="1" applyAlignment="1">
      <alignment horizontal="right"/>
    </xf>
    <xf numFmtId="0" fontId="26" fillId="0" borderId="0" xfId="53" applyFont="1" applyFill="1" applyBorder="1" applyAlignment="1">
      <alignment horizontal="left"/>
    </xf>
    <xf numFmtId="0" fontId="25" fillId="0" borderId="0" xfId="53" applyFont="1" applyAlignment="1">
      <alignment horizontal="center" wrapText="1"/>
    </xf>
    <xf numFmtId="0" fontId="25" fillId="0" borderId="0" xfId="53" applyFont="1" applyAlignment="1">
      <alignment horizontal="left"/>
    </xf>
    <xf numFmtId="0" fontId="24" fillId="0" borderId="0" xfId="53" applyFont="1"/>
    <xf numFmtId="0" fontId="25" fillId="0" borderId="0" xfId="53" applyFont="1" applyBorder="1" applyAlignment="1">
      <alignment horizontal="center" wrapText="1"/>
    </xf>
    <xf numFmtId="0" fontId="25" fillId="0" borderId="0" xfId="53" applyFont="1" applyBorder="1"/>
    <xf numFmtId="0" fontId="25" fillId="0" borderId="1" xfId="53" applyFont="1" applyBorder="1"/>
    <xf numFmtId="0" fontId="25" fillId="0" borderId="0" xfId="53" applyFont="1" applyFill="1" applyAlignment="1">
      <alignment horizontal="right"/>
    </xf>
    <xf numFmtId="3" fontId="24" fillId="9" borderId="2" xfId="53" applyNumberFormat="1" applyFont="1" applyFill="1" applyBorder="1" applyProtection="1">
      <protection locked="0"/>
    </xf>
    <xf numFmtId="0" fontId="24" fillId="9" borderId="0" xfId="53" applyFont="1" applyFill="1" applyBorder="1"/>
    <xf numFmtId="0" fontId="24" fillId="9" borderId="0" xfId="53" applyFont="1" applyFill="1"/>
    <xf numFmtId="0" fontId="43" fillId="0" borderId="0" xfId="53" applyFont="1"/>
    <xf numFmtId="0" fontId="43" fillId="0" borderId="0" xfId="53" applyFont="1" applyAlignment="1">
      <alignment horizontal="centerContinuous"/>
    </xf>
    <xf numFmtId="0" fontId="43" fillId="8" borderId="0" xfId="53" applyFont="1" applyFill="1"/>
    <xf numFmtId="3" fontId="43" fillId="8" borderId="2" xfId="53" applyNumberFormat="1" applyFont="1" applyFill="1" applyBorder="1" applyProtection="1">
      <protection locked="0"/>
    </xf>
    <xf numFmtId="164" fontId="43" fillId="8" borderId="2" xfId="53" applyNumberFormat="1" applyFont="1" applyFill="1" applyBorder="1" applyProtection="1">
      <protection locked="0"/>
    </xf>
    <xf numFmtId="164" fontId="43" fillId="8" borderId="4" xfId="53" applyNumberFormat="1" applyFont="1" applyFill="1" applyBorder="1" applyProtection="1">
      <protection locked="0"/>
    </xf>
    <xf numFmtId="164" fontId="43" fillId="8" borderId="2" xfId="53" applyNumberFormat="1" applyFont="1" applyFill="1" applyBorder="1"/>
    <xf numFmtId="3" fontId="43" fillId="9" borderId="2" xfId="53" applyNumberFormat="1" applyFont="1" applyFill="1" applyBorder="1" applyProtection="1">
      <protection locked="0"/>
    </xf>
    <xf numFmtId="164" fontId="43" fillId="9" borderId="2" xfId="53" applyNumberFormat="1" applyFont="1" applyFill="1" applyBorder="1" applyProtection="1">
      <protection locked="0"/>
    </xf>
    <xf numFmtId="164" fontId="43" fillId="9" borderId="4" xfId="53" applyNumberFormat="1" applyFont="1" applyFill="1" applyBorder="1" applyProtection="1">
      <protection locked="0"/>
    </xf>
    <xf numFmtId="164" fontId="43" fillId="9" borderId="2" xfId="53" applyNumberFormat="1" applyFont="1" applyFill="1" applyBorder="1"/>
    <xf numFmtId="3" fontId="43" fillId="0" borderId="2" xfId="53" applyNumberFormat="1" applyFont="1" applyFill="1" applyBorder="1" applyProtection="1">
      <protection locked="0"/>
    </xf>
    <xf numFmtId="49" fontId="24" fillId="9" borderId="4" xfId="53" applyNumberFormat="1" applyFont="1" applyFill="1" applyBorder="1" applyAlignment="1" applyProtection="1">
      <protection locked="0"/>
    </xf>
    <xf numFmtId="49" fontId="24" fillId="9" borderId="5" xfId="53" applyNumberFormat="1" applyFont="1" applyFill="1" applyBorder="1" applyAlignment="1" applyProtection="1">
      <protection locked="0"/>
    </xf>
    <xf numFmtId="49" fontId="24" fillId="9" borderId="6" xfId="53" applyNumberFormat="1" applyFont="1" applyFill="1" applyBorder="1" applyAlignment="1" applyProtection="1">
      <protection locked="0"/>
    </xf>
    <xf numFmtId="164" fontId="43" fillId="0" borderId="2" xfId="53" applyNumberFormat="1" applyFont="1" applyFill="1" applyBorder="1"/>
    <xf numFmtId="3" fontId="43" fillId="8" borderId="2" xfId="53" applyNumberFormat="1" applyFont="1" applyFill="1" applyBorder="1"/>
    <xf numFmtId="3" fontId="43" fillId="0" borderId="3" xfId="53" applyNumberFormat="1" applyFont="1" applyFill="1" applyBorder="1"/>
    <xf numFmtId="164" fontId="43" fillId="0" borderId="3" xfId="53" applyNumberFormat="1" applyFont="1" applyFill="1" applyBorder="1"/>
    <xf numFmtId="164" fontId="43" fillId="3" borderId="11" xfId="53" applyNumberFormat="1" applyFont="1" applyFill="1" applyBorder="1"/>
    <xf numFmtId="0" fontId="43" fillId="9" borderId="0" xfId="53" applyFont="1" applyFill="1" applyBorder="1"/>
    <xf numFmtId="164" fontId="43" fillId="9" borderId="2" xfId="53" applyNumberFormat="1" applyFont="1" applyFill="1" applyBorder="1" applyProtection="1"/>
    <xf numFmtId="1" fontId="43" fillId="8" borderId="2" xfId="53" applyNumberFormat="1" applyFont="1" applyFill="1" applyBorder="1"/>
    <xf numFmtId="0" fontId="43" fillId="0" borderId="3" xfId="53" applyFont="1" applyBorder="1"/>
    <xf numFmtId="49" fontId="43" fillId="9" borderId="4" xfId="53" applyNumberFormat="1" applyFont="1" applyFill="1" applyBorder="1" applyAlignment="1" applyProtection="1">
      <protection locked="0"/>
    </xf>
    <xf numFmtId="49" fontId="43" fillId="9" borderId="5" xfId="53" applyNumberFormat="1" applyFont="1" applyFill="1" applyBorder="1" applyAlignment="1" applyProtection="1">
      <protection locked="0"/>
    </xf>
    <xf numFmtId="49" fontId="43" fillId="9" borderId="6" xfId="53" applyNumberFormat="1" applyFont="1" applyFill="1" applyBorder="1" applyAlignment="1" applyProtection="1">
      <protection locked="0"/>
    </xf>
    <xf numFmtId="164" fontId="43" fillId="3" borderId="4" xfId="53" applyNumberFormat="1" applyFont="1" applyFill="1" applyBorder="1" applyProtection="1"/>
    <xf numFmtId="0" fontId="43" fillId="0" borderId="12" xfId="53" applyFont="1" applyBorder="1"/>
    <xf numFmtId="0" fontId="43" fillId="3" borderId="0" xfId="53" applyFont="1" applyFill="1" applyBorder="1"/>
    <xf numFmtId="164" fontId="43" fillId="3" borderId="0" xfId="53" applyNumberFormat="1" applyFont="1" applyFill="1" applyBorder="1" applyProtection="1"/>
    <xf numFmtId="164" fontId="43" fillId="3" borderId="0" xfId="53" applyNumberFormat="1" applyFont="1" applyFill="1" applyBorder="1"/>
    <xf numFmtId="0" fontId="43" fillId="9" borderId="0" xfId="53" applyFont="1" applyFill="1"/>
    <xf numFmtId="0" fontId="43" fillId="9" borderId="2" xfId="53" applyFont="1" applyFill="1" applyBorder="1" applyProtection="1">
      <protection locked="0"/>
    </xf>
    <xf numFmtId="3" fontId="43" fillId="9" borderId="9" xfId="53" applyNumberFormat="1" applyFont="1" applyFill="1" applyBorder="1" applyProtection="1">
      <protection locked="0"/>
    </xf>
    <xf numFmtId="164" fontId="43" fillId="9" borderId="9" xfId="53" applyNumberFormat="1" applyFont="1" applyFill="1" applyBorder="1" applyProtection="1">
      <protection locked="0"/>
    </xf>
    <xf numFmtId="49" fontId="43" fillId="9" borderId="7" xfId="53" applyNumberFormat="1" applyFont="1" applyFill="1" applyBorder="1" applyAlignment="1" applyProtection="1">
      <protection locked="0"/>
    </xf>
    <xf numFmtId="49" fontId="43" fillId="9" borderId="1" xfId="53" applyNumberFormat="1" applyFont="1" applyFill="1" applyBorder="1" applyAlignment="1" applyProtection="1">
      <protection locked="0"/>
    </xf>
    <xf numFmtId="49" fontId="43" fillId="9" borderId="8" xfId="53" applyNumberFormat="1" applyFont="1" applyFill="1" applyBorder="1" applyAlignment="1" applyProtection="1">
      <protection locked="0"/>
    </xf>
    <xf numFmtId="3" fontId="43" fillId="3" borderId="0" xfId="53" applyNumberFormat="1" applyFont="1" applyFill="1" applyBorder="1" applyProtection="1">
      <protection locked="0"/>
    </xf>
    <xf numFmtId="164" fontId="43" fillId="3" borderId="0" xfId="53" applyNumberFormat="1" applyFont="1" applyFill="1" applyBorder="1" applyProtection="1">
      <protection locked="0"/>
    </xf>
    <xf numFmtId="0" fontId="43" fillId="8" borderId="2" xfId="53" applyFont="1" applyFill="1" applyBorder="1" applyProtection="1"/>
    <xf numFmtId="164" fontId="43" fillId="8" borderId="4" xfId="53" applyNumberFormat="1" applyFont="1" applyFill="1" applyBorder="1" applyProtection="1"/>
    <xf numFmtId="164" fontId="43" fillId="8" borderId="2" xfId="53" applyNumberFormat="1" applyFont="1" applyFill="1" applyBorder="1" applyProtection="1"/>
    <xf numFmtId="3" fontId="43" fillId="8" borderId="10" xfId="53" applyNumberFormat="1" applyFont="1" applyFill="1" applyBorder="1" applyProtection="1">
      <protection locked="0"/>
    </xf>
    <xf numFmtId="164" fontId="43" fillId="8" borderId="10" xfId="53" applyNumberFormat="1" applyFont="1" applyFill="1" applyBorder="1" applyProtection="1">
      <protection locked="0"/>
    </xf>
    <xf numFmtId="0" fontId="43" fillId="0" borderId="1" xfId="53" applyFont="1" applyBorder="1" applyAlignment="1">
      <alignment horizontal="left"/>
    </xf>
    <xf numFmtId="0" fontId="43" fillId="0" borderId="1" xfId="53" applyFont="1" applyBorder="1"/>
    <xf numFmtId="0" fontId="43" fillId="8" borderId="0" xfId="53" applyFont="1" applyFill="1" applyBorder="1"/>
    <xf numFmtId="10" fontId="43" fillId="8" borderId="2" xfId="53" applyNumberFormat="1" applyFont="1" applyFill="1" applyBorder="1" applyProtection="1">
      <protection locked="0"/>
    </xf>
    <xf numFmtId="4" fontId="43" fillId="0" borderId="2" xfId="53" applyNumberFormat="1" applyFont="1" applyBorder="1"/>
    <xf numFmtId="3" fontId="43" fillId="9" borderId="2" xfId="53" applyNumberFormat="1" applyFont="1" applyFill="1" applyBorder="1"/>
    <xf numFmtId="3" fontId="43" fillId="8" borderId="9" xfId="53" applyNumberFormat="1" applyFont="1" applyFill="1" applyBorder="1"/>
    <xf numFmtId="164" fontId="43" fillId="8" borderId="9" xfId="53" applyNumberFormat="1" applyFont="1" applyFill="1" applyBorder="1"/>
    <xf numFmtId="3" fontId="43" fillId="3" borderId="9" xfId="53" applyNumberFormat="1" applyFont="1" applyFill="1" applyBorder="1"/>
    <xf numFmtId="3" fontId="43" fillId="8" borderId="13" xfId="53" applyNumberFormat="1" applyFont="1" applyFill="1" applyBorder="1"/>
    <xf numFmtId="10" fontId="43" fillId="8" borderId="2" xfId="54" applyNumberFormat="1" applyFont="1" applyFill="1" applyBorder="1" applyProtection="1"/>
    <xf numFmtId="0" fontId="43" fillId="0" borderId="0" xfId="53" applyFont="1" applyFill="1"/>
    <xf numFmtId="164" fontId="43" fillId="0" borderId="2" xfId="53" applyNumberFormat="1" applyFont="1" applyFill="1" applyBorder="1" applyProtection="1">
      <protection locked="0"/>
    </xf>
    <xf numFmtId="164" fontId="43" fillId="0" borderId="4" xfId="53" applyNumberFormat="1" applyFont="1" applyFill="1" applyBorder="1" applyProtection="1">
      <protection locked="0"/>
    </xf>
    <xf numFmtId="49" fontId="43" fillId="0" borderId="4" xfId="53" applyNumberFormat="1" applyFont="1" applyFill="1" applyBorder="1" applyAlignment="1" applyProtection="1">
      <protection locked="0"/>
    </xf>
    <xf numFmtId="49" fontId="43" fillId="0" borderId="5" xfId="53" applyNumberFormat="1" applyFont="1" applyFill="1" applyBorder="1" applyAlignment="1" applyProtection="1">
      <protection locked="0"/>
    </xf>
    <xf numFmtId="49" fontId="43" fillId="0" borderId="6" xfId="53" applyNumberFormat="1" applyFont="1" applyFill="1" applyBorder="1" applyAlignment="1" applyProtection="1">
      <protection locked="0"/>
    </xf>
    <xf numFmtId="3" fontId="43" fillId="0" borderId="0" xfId="53" applyNumberFormat="1" applyFont="1" applyFill="1"/>
    <xf numFmtId="3" fontId="43" fillId="0" borderId="0" xfId="53" applyNumberFormat="1" applyFont="1"/>
    <xf numFmtId="0" fontId="0" fillId="0" borderId="0" xfId="0"/>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 xfId="0" applyBorder="1" applyAlignment="1">
      <alignment horizontal="left"/>
    </xf>
    <xf numFmtId="0" fontId="25" fillId="0" borderId="1" xfId="0" applyFont="1" applyBorder="1"/>
    <xf numFmtId="0" fontId="0" fillId="0" borderId="1" xfId="0" applyBorder="1"/>
    <xf numFmtId="3" fontId="0" fillId="2" borderId="2" xfId="0" applyNumberFormat="1" applyFill="1" applyBorder="1" applyProtection="1">
      <protection locked="0"/>
    </xf>
    <xf numFmtId="164" fontId="0" fillId="2" borderId="2" xfId="0" applyNumberFormat="1" applyFill="1" applyBorder="1" applyProtection="1">
      <protection locked="0"/>
    </xf>
    <xf numFmtId="164" fontId="0" fillId="2" borderId="2" xfId="0" applyNumberFormat="1" applyFill="1" applyBorder="1"/>
    <xf numFmtId="164" fontId="0" fillId="2" borderId="2" xfId="0" applyNumberFormat="1" applyFill="1" applyBorder="1" applyProtection="1"/>
    <xf numFmtId="3" fontId="0" fillId="2" borderId="2" xfId="0" applyNumberFormat="1" applyFill="1" applyBorder="1"/>
    <xf numFmtId="3" fontId="0" fillId="0" borderId="3" xfId="0" applyNumberFormat="1" applyFill="1" applyBorder="1"/>
    <xf numFmtId="164" fontId="0" fillId="0" borderId="3" xfId="0" applyNumberFormat="1" applyFill="1" applyBorder="1"/>
    <xf numFmtId="0" fontId="0" fillId="2" borderId="2" xfId="0" applyFill="1" applyBorder="1" applyProtection="1"/>
    <xf numFmtId="0" fontId="0" fillId="0" borderId="0" xfId="0" applyFill="1" applyBorder="1"/>
    <xf numFmtId="1" fontId="0" fillId="2" borderId="2" xfId="0" applyNumberFormat="1" applyFill="1" applyBorder="1"/>
    <xf numFmtId="0" fontId="0" fillId="0" borderId="3" xfId="0" applyBorder="1"/>
    <xf numFmtId="10" fontId="0" fillId="2" borderId="2" xfId="0" applyNumberFormat="1" applyFill="1" applyBorder="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27" fillId="2" borderId="4" xfId="0" applyNumberFormat="1" applyFont="1" applyFill="1" applyBorder="1" applyAlignment="1" applyProtection="1">
      <protection locked="0"/>
    </xf>
    <xf numFmtId="49" fontId="27" fillId="2" borderId="5" xfId="0" applyNumberFormat="1" applyFont="1" applyFill="1" applyBorder="1" applyAlignment="1" applyProtection="1">
      <protection locked="0"/>
    </xf>
    <xf numFmtId="49" fontId="27" fillId="2" borderId="6" xfId="0" applyNumberFormat="1" applyFon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0" fillId="2" borderId="8" xfId="0" applyNumberFormat="1" applyFill="1" applyBorder="1" applyAlignment="1" applyProtection="1">
      <protection locked="0"/>
    </xf>
    <xf numFmtId="3" fontId="0" fillId="2" borderId="9" xfId="0" applyNumberFormat="1" applyFill="1" applyBorder="1" applyProtection="1">
      <protection locked="0"/>
    </xf>
    <xf numFmtId="164" fontId="0" fillId="2" borderId="9" xfId="0" applyNumberFormat="1" applyFill="1" applyBorder="1" applyProtection="1">
      <protection locked="0"/>
    </xf>
    <xf numFmtId="164" fontId="0" fillId="2" borderId="9" xfId="0" applyNumberFormat="1" applyFill="1" applyBorder="1"/>
    <xf numFmtId="3" fontId="0" fillId="2" borderId="10" xfId="0" applyNumberFormat="1" applyFill="1" applyBorder="1" applyProtection="1">
      <protection locked="0"/>
    </xf>
    <xf numFmtId="164" fontId="0" fillId="2" borderId="10" xfId="0" applyNumberFormat="1" applyFill="1" applyBorder="1" applyProtection="1">
      <protection locked="0"/>
    </xf>
    <xf numFmtId="164" fontId="0" fillId="3" borderId="2" xfId="0" applyNumberFormat="1" applyFill="1" applyBorder="1"/>
    <xf numFmtId="3" fontId="0" fillId="2" borderId="9" xfId="0" applyNumberFormat="1" applyFill="1" applyBorder="1"/>
    <xf numFmtId="3" fontId="0" fillId="3" borderId="9" xfId="0" applyNumberFormat="1" applyFill="1" applyBorder="1"/>
    <xf numFmtId="164" fontId="0" fillId="3" borderId="9" xfId="0" applyNumberFormat="1" applyFill="1" applyBorder="1"/>
    <xf numFmtId="164" fontId="0" fillId="0" borderId="2" xfId="0" applyNumberFormat="1" applyFill="1" applyBorder="1"/>
    <xf numFmtId="164" fontId="0" fillId="3" borderId="11" xfId="0" applyNumberFormat="1" applyFill="1" applyBorder="1"/>
    <xf numFmtId="164" fontId="0" fillId="3" borderId="4" xfId="0" applyNumberFormat="1" applyFill="1" applyBorder="1" applyProtection="1"/>
    <xf numFmtId="0" fontId="24" fillId="0" borderId="0" xfId="0" applyFont="1" applyBorder="1"/>
    <xf numFmtId="0" fontId="0" fillId="0" borderId="12" xfId="0" applyBorder="1"/>
    <xf numFmtId="3" fontId="0" fillId="2" borderId="13" xfId="0" applyNumberFormat="1" applyFill="1" applyBorder="1"/>
    <xf numFmtId="164" fontId="0" fillId="2" borderId="4" xfId="0" applyNumberFormat="1" applyFill="1" applyBorder="1" applyProtection="1">
      <protection locked="0"/>
    </xf>
    <xf numFmtId="3" fontId="24" fillId="2" borderId="2" xfId="0" applyNumberFormat="1" applyFont="1" applyFill="1" applyBorder="1" applyProtection="1">
      <protection locked="0"/>
    </xf>
    <xf numFmtId="164" fontId="0" fillId="2" borderId="4" xfId="0" applyNumberFormat="1" applyFill="1" applyBorder="1" applyProtection="1"/>
    <xf numFmtId="3" fontId="0" fillId="5" borderId="2" xfId="0" applyNumberFormat="1" applyFill="1" applyBorder="1" applyProtection="1">
      <protection locked="0"/>
    </xf>
    <xf numFmtId="164" fontId="0" fillId="5" borderId="4" xfId="0" applyNumberFormat="1" applyFill="1" applyBorder="1" applyProtection="1">
      <protection locked="0"/>
    </xf>
    <xf numFmtId="164" fontId="0" fillId="5" borderId="2"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2" xfId="1" applyNumberFormat="1" applyFont="1" applyFill="1" applyBorder="1" applyProtection="1"/>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 xfId="0" applyBorder="1" applyAlignment="1">
      <alignment horizontal="left"/>
    </xf>
    <xf numFmtId="0" fontId="25" fillId="0" borderId="1" xfId="0" applyFont="1" applyBorder="1"/>
    <xf numFmtId="0" fontId="0" fillId="0" borderId="1" xfId="0" applyBorder="1"/>
    <xf numFmtId="3" fontId="0" fillId="2" borderId="2" xfId="0" applyNumberFormat="1" applyFill="1" applyBorder="1" applyProtection="1">
      <protection locked="0"/>
    </xf>
    <xf numFmtId="164" fontId="0" fillId="2" borderId="2" xfId="0" applyNumberFormat="1" applyFill="1" applyBorder="1" applyProtection="1">
      <protection locked="0"/>
    </xf>
    <xf numFmtId="164" fontId="0" fillId="2" borderId="2" xfId="0" applyNumberFormat="1" applyFill="1" applyBorder="1"/>
    <xf numFmtId="164" fontId="0" fillId="2" borderId="2" xfId="0" applyNumberFormat="1" applyFill="1" applyBorder="1" applyProtection="1"/>
    <xf numFmtId="3" fontId="0" fillId="2" borderId="2" xfId="0" applyNumberFormat="1" applyFill="1" applyBorder="1"/>
    <xf numFmtId="3" fontId="0" fillId="0" borderId="3" xfId="0" applyNumberFormat="1" applyFill="1" applyBorder="1"/>
    <xf numFmtId="164" fontId="0" fillId="0" borderId="3" xfId="0" applyNumberFormat="1" applyFill="1" applyBorder="1"/>
    <xf numFmtId="0" fontId="0" fillId="2" borderId="2" xfId="0" applyFill="1" applyBorder="1" applyProtection="1"/>
    <xf numFmtId="0" fontId="0" fillId="0" borderId="0" xfId="0" applyFill="1" applyBorder="1"/>
    <xf numFmtId="1" fontId="0" fillId="2" borderId="2" xfId="0" applyNumberFormat="1" applyFill="1" applyBorder="1"/>
    <xf numFmtId="0" fontId="0" fillId="0" borderId="3" xfId="0" applyBorder="1"/>
    <xf numFmtId="10" fontId="0" fillId="2" borderId="2" xfId="0" applyNumberFormat="1" applyFill="1" applyBorder="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27" fillId="2" borderId="4" xfId="0" applyNumberFormat="1" applyFont="1" applyFill="1" applyBorder="1" applyAlignment="1" applyProtection="1">
      <protection locked="0"/>
    </xf>
    <xf numFmtId="49" fontId="27" fillId="2" borderId="5" xfId="0" applyNumberFormat="1" applyFont="1" applyFill="1" applyBorder="1" applyAlignment="1" applyProtection="1">
      <protection locked="0"/>
    </xf>
    <xf numFmtId="49" fontId="27" fillId="2" borderId="6" xfId="0" applyNumberFormat="1" applyFon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0" fillId="2" borderId="8" xfId="0" applyNumberFormat="1" applyFill="1" applyBorder="1" applyAlignment="1" applyProtection="1">
      <protection locked="0"/>
    </xf>
    <xf numFmtId="3" fontId="0" fillId="2" borderId="9" xfId="0" applyNumberFormat="1" applyFill="1" applyBorder="1" applyProtection="1">
      <protection locked="0"/>
    </xf>
    <xf numFmtId="164" fontId="0" fillId="2" borderId="9" xfId="0" applyNumberFormat="1" applyFill="1" applyBorder="1" applyProtection="1">
      <protection locked="0"/>
    </xf>
    <xf numFmtId="164" fontId="0" fillId="2" borderId="9" xfId="0" applyNumberFormat="1" applyFill="1" applyBorder="1"/>
    <xf numFmtId="3" fontId="0" fillId="2" borderId="10" xfId="0" applyNumberFormat="1" applyFill="1" applyBorder="1" applyProtection="1">
      <protection locked="0"/>
    </xf>
    <xf numFmtId="164" fontId="0" fillId="2" borderId="10" xfId="0" applyNumberFormat="1" applyFill="1" applyBorder="1" applyProtection="1">
      <protection locked="0"/>
    </xf>
    <xf numFmtId="164" fontId="0" fillId="3" borderId="2" xfId="0" applyNumberFormat="1" applyFill="1" applyBorder="1"/>
    <xf numFmtId="3" fontId="0" fillId="2" borderId="9" xfId="0" applyNumberFormat="1" applyFill="1" applyBorder="1"/>
    <xf numFmtId="3" fontId="0" fillId="3" borderId="9" xfId="0" applyNumberFormat="1" applyFill="1" applyBorder="1"/>
    <xf numFmtId="164" fontId="0" fillId="3" borderId="9" xfId="0" applyNumberFormat="1" applyFill="1" applyBorder="1"/>
    <xf numFmtId="164" fontId="0" fillId="0" borderId="2" xfId="0" applyNumberFormat="1" applyFill="1" applyBorder="1"/>
    <xf numFmtId="164" fontId="0" fillId="3" borderId="11" xfId="0" applyNumberFormat="1" applyFill="1" applyBorder="1"/>
    <xf numFmtId="164" fontId="0" fillId="3" borderId="4" xfId="0" applyNumberFormat="1" applyFill="1" applyBorder="1" applyProtection="1"/>
    <xf numFmtId="0" fontId="24" fillId="0" borderId="0" xfId="0" applyFont="1" applyBorder="1"/>
    <xf numFmtId="0" fontId="0" fillId="0" borderId="12" xfId="0" applyBorder="1"/>
    <xf numFmtId="3" fontId="0" fillId="2" borderId="13" xfId="0" applyNumberFormat="1" applyFill="1" applyBorder="1"/>
    <xf numFmtId="164" fontId="0" fillId="2" borderId="4" xfId="0" applyNumberFormat="1" applyFill="1" applyBorder="1" applyProtection="1">
      <protection locked="0"/>
    </xf>
    <xf numFmtId="0" fontId="0" fillId="2" borderId="2" xfId="0" applyFill="1" applyBorder="1" applyProtection="1">
      <protection locked="0"/>
    </xf>
    <xf numFmtId="3" fontId="24" fillId="2" borderId="2" xfId="0" applyNumberFormat="1" applyFont="1" applyFill="1" applyBorder="1" applyProtection="1">
      <protection locked="0"/>
    </xf>
    <xf numFmtId="164" fontId="0" fillId="2" borderId="4" xfId="0" applyNumberFormat="1" applyFill="1" applyBorder="1" applyProtection="1"/>
    <xf numFmtId="3" fontId="0" fillId="5" borderId="2" xfId="0" applyNumberFormat="1" applyFill="1" applyBorder="1" applyProtection="1">
      <protection locked="0"/>
    </xf>
    <xf numFmtId="164" fontId="0" fillId="5" borderId="4" xfId="0" applyNumberFormat="1" applyFill="1" applyBorder="1" applyProtection="1">
      <protection locked="0"/>
    </xf>
    <xf numFmtId="164" fontId="0" fillId="5" borderId="2"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2" xfId="1"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 xfId="0" applyBorder="1" applyAlignment="1">
      <alignment horizontal="left"/>
    </xf>
    <xf numFmtId="0" fontId="25" fillId="0" borderId="1" xfId="0" applyFont="1" applyBorder="1"/>
    <xf numFmtId="0" fontId="0" fillId="0" borderId="1" xfId="0" applyBorder="1"/>
    <xf numFmtId="3" fontId="0" fillId="2" borderId="2" xfId="0" applyNumberFormat="1" applyFill="1" applyBorder="1" applyProtection="1">
      <protection locked="0"/>
    </xf>
    <xf numFmtId="164" fontId="0" fillId="2" borderId="2" xfId="0" applyNumberFormat="1" applyFill="1" applyBorder="1" applyProtection="1">
      <protection locked="0"/>
    </xf>
    <xf numFmtId="164" fontId="0" fillId="2" borderId="2" xfId="0" applyNumberFormat="1" applyFill="1" applyBorder="1"/>
    <xf numFmtId="164" fontId="0" fillId="2" borderId="2" xfId="0" applyNumberFormat="1" applyFill="1" applyBorder="1" applyProtection="1"/>
    <xf numFmtId="3" fontId="0" fillId="2" borderId="2" xfId="0" applyNumberFormat="1" applyFill="1" applyBorder="1"/>
    <xf numFmtId="3" fontId="0" fillId="0" borderId="3" xfId="0" applyNumberFormat="1" applyFill="1" applyBorder="1"/>
    <xf numFmtId="164" fontId="0" fillId="0" borderId="3" xfId="0" applyNumberFormat="1" applyFill="1" applyBorder="1"/>
    <xf numFmtId="0" fontId="0" fillId="2" borderId="2" xfId="0" applyFill="1" applyBorder="1" applyProtection="1"/>
    <xf numFmtId="0" fontId="0" fillId="0" borderId="0" xfId="0" applyFill="1" applyBorder="1"/>
    <xf numFmtId="1" fontId="0" fillId="2" borderId="2" xfId="0" applyNumberFormat="1" applyFill="1" applyBorder="1"/>
    <xf numFmtId="0" fontId="0" fillId="0" borderId="3" xfId="0" applyBorder="1"/>
    <xf numFmtId="10" fontId="0" fillId="2" borderId="2" xfId="0" applyNumberFormat="1" applyFill="1" applyBorder="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27" fillId="2" borderId="4" xfId="0" applyNumberFormat="1" applyFont="1" applyFill="1" applyBorder="1" applyAlignment="1" applyProtection="1">
      <protection locked="0"/>
    </xf>
    <xf numFmtId="49" fontId="27" fillId="2" borderId="5" xfId="0" applyNumberFormat="1" applyFont="1" applyFill="1" applyBorder="1" applyAlignment="1" applyProtection="1">
      <protection locked="0"/>
    </xf>
    <xf numFmtId="49" fontId="27" fillId="2" borderId="6" xfId="0" applyNumberFormat="1" applyFon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0" fillId="2" borderId="8" xfId="0" applyNumberFormat="1" applyFill="1" applyBorder="1" applyAlignment="1" applyProtection="1">
      <protection locked="0"/>
    </xf>
    <xf numFmtId="3" fontId="0" fillId="2" borderId="9" xfId="0" applyNumberFormat="1" applyFill="1" applyBorder="1" applyProtection="1">
      <protection locked="0"/>
    </xf>
    <xf numFmtId="164" fontId="0" fillId="2" borderId="9" xfId="0" applyNumberFormat="1" applyFill="1" applyBorder="1" applyProtection="1">
      <protection locked="0"/>
    </xf>
    <xf numFmtId="164" fontId="0" fillId="2" borderId="9" xfId="0" applyNumberFormat="1" applyFill="1" applyBorder="1"/>
    <xf numFmtId="3" fontId="0" fillId="2" borderId="10" xfId="0" applyNumberFormat="1" applyFill="1" applyBorder="1" applyProtection="1">
      <protection locked="0"/>
    </xf>
    <xf numFmtId="164" fontId="0" fillId="2" borderId="10" xfId="0" applyNumberFormat="1" applyFill="1" applyBorder="1" applyProtection="1">
      <protection locked="0"/>
    </xf>
    <xf numFmtId="164" fontId="0" fillId="3" borderId="2" xfId="0" applyNumberFormat="1" applyFill="1" applyBorder="1"/>
    <xf numFmtId="3" fontId="0" fillId="2" borderId="9" xfId="0" applyNumberFormat="1" applyFill="1" applyBorder="1"/>
    <xf numFmtId="3" fontId="0" fillId="3" borderId="9" xfId="0" applyNumberFormat="1" applyFill="1" applyBorder="1"/>
    <xf numFmtId="164" fontId="0" fillId="3" borderId="9" xfId="0" applyNumberFormat="1" applyFill="1" applyBorder="1"/>
    <xf numFmtId="164" fontId="0" fillId="0" borderId="2" xfId="0" applyNumberFormat="1" applyFill="1" applyBorder="1"/>
    <xf numFmtId="164" fontId="0" fillId="3" borderId="11" xfId="0" applyNumberFormat="1" applyFill="1" applyBorder="1"/>
    <xf numFmtId="164" fontId="0" fillId="3" borderId="4" xfId="0" applyNumberFormat="1" applyFill="1" applyBorder="1" applyProtection="1"/>
    <xf numFmtId="0" fontId="24" fillId="0" borderId="0" xfId="0" applyFont="1" applyBorder="1"/>
    <xf numFmtId="0" fontId="0" fillId="0" borderId="12" xfId="0" applyBorder="1"/>
    <xf numFmtId="3" fontId="0" fillId="2" borderId="13" xfId="0" applyNumberFormat="1" applyFill="1" applyBorder="1"/>
    <xf numFmtId="164" fontId="0" fillId="2" borderId="4" xfId="0" applyNumberFormat="1" applyFill="1" applyBorder="1" applyProtection="1">
      <protection locked="0"/>
    </xf>
    <xf numFmtId="0" fontId="0" fillId="2" borderId="2" xfId="0" applyFill="1" applyBorder="1" applyProtection="1">
      <protection locked="0"/>
    </xf>
    <xf numFmtId="3" fontId="24" fillId="2" borderId="2" xfId="0" applyNumberFormat="1" applyFont="1" applyFill="1" applyBorder="1" applyProtection="1">
      <protection locked="0"/>
    </xf>
    <xf numFmtId="164" fontId="0" fillId="2" borderId="4" xfId="0" applyNumberFormat="1" applyFill="1" applyBorder="1" applyProtection="1"/>
    <xf numFmtId="3" fontId="0" fillId="5" borderId="2" xfId="0" applyNumberFormat="1" applyFill="1" applyBorder="1" applyProtection="1">
      <protection locked="0"/>
    </xf>
    <xf numFmtId="164" fontId="0" fillId="5" borderId="4" xfId="0" applyNumberFormat="1" applyFill="1" applyBorder="1" applyProtection="1">
      <protection locked="0"/>
    </xf>
    <xf numFmtId="164" fontId="0" fillId="5" borderId="2"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2" xfId="1"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0" fillId="0" borderId="0" xfId="0" applyAlignment="1">
      <alignment horizontal="left"/>
    </xf>
    <xf numFmtId="0" fontId="25" fillId="0" borderId="0" xfId="0" applyFont="1" applyAlignment="1">
      <alignment horizontal="center" wrapText="1"/>
    </xf>
    <xf numFmtId="0" fontId="0" fillId="0" borderId="0" xfId="0" applyBorder="1"/>
    <xf numFmtId="0" fontId="0" fillId="0" borderId="1" xfId="0" applyBorder="1" applyAlignment="1">
      <alignment horizontal="left"/>
    </xf>
    <xf numFmtId="0" fontId="25" fillId="0" borderId="1" xfId="0" applyFont="1" applyBorder="1"/>
    <xf numFmtId="0" fontId="0" fillId="0" borderId="1" xfId="0" applyBorder="1"/>
    <xf numFmtId="3" fontId="0" fillId="2" borderId="2" xfId="0" applyNumberFormat="1" applyFill="1" applyBorder="1" applyProtection="1">
      <protection locked="0"/>
    </xf>
    <xf numFmtId="164" fontId="0" fillId="2" borderId="2" xfId="0" applyNumberFormat="1" applyFill="1" applyBorder="1" applyProtection="1">
      <protection locked="0"/>
    </xf>
    <xf numFmtId="164" fontId="0" fillId="2" borderId="2" xfId="0" applyNumberFormat="1" applyFill="1" applyBorder="1"/>
    <xf numFmtId="164" fontId="0" fillId="2" borderId="2" xfId="0" applyNumberFormat="1" applyFill="1" applyBorder="1" applyProtection="1"/>
    <xf numFmtId="3" fontId="0" fillId="2" borderId="2" xfId="0" applyNumberFormat="1" applyFill="1" applyBorder="1"/>
    <xf numFmtId="3" fontId="0" fillId="0" borderId="3" xfId="0" applyNumberFormat="1" applyFill="1" applyBorder="1"/>
    <xf numFmtId="164" fontId="0" fillId="0" borderId="3" xfId="0" applyNumberFormat="1" applyFill="1" applyBorder="1"/>
    <xf numFmtId="0" fontId="0" fillId="2" borderId="2" xfId="0" applyFill="1" applyBorder="1" applyProtection="1"/>
    <xf numFmtId="0" fontId="0" fillId="0" borderId="0" xfId="0" applyFill="1" applyBorder="1"/>
    <xf numFmtId="1" fontId="0" fillId="2" borderId="2" xfId="0" applyNumberFormat="1" applyFill="1" applyBorder="1"/>
    <xf numFmtId="0" fontId="0" fillId="0" borderId="3" xfId="0" applyBorder="1"/>
    <xf numFmtId="10" fontId="0" fillId="2" borderId="2" xfId="0" applyNumberFormat="1" applyFill="1" applyBorder="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27" fillId="2" borderId="4" xfId="0" applyNumberFormat="1" applyFont="1" applyFill="1" applyBorder="1" applyAlignment="1" applyProtection="1">
      <protection locked="0"/>
    </xf>
    <xf numFmtId="49" fontId="27" fillId="2" borderId="5" xfId="0" applyNumberFormat="1" applyFont="1" applyFill="1" applyBorder="1" applyAlignment="1" applyProtection="1">
      <protection locked="0"/>
    </xf>
    <xf numFmtId="49" fontId="27" fillId="2" borderId="6" xfId="0" applyNumberFormat="1" applyFon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0" fillId="2" borderId="8" xfId="0" applyNumberFormat="1" applyFill="1" applyBorder="1" applyAlignment="1" applyProtection="1">
      <protection locked="0"/>
    </xf>
    <xf numFmtId="3" fontId="0" fillId="2" borderId="9" xfId="0" applyNumberFormat="1" applyFill="1" applyBorder="1" applyProtection="1">
      <protection locked="0"/>
    </xf>
    <xf numFmtId="164" fontId="0" fillId="2" borderId="9" xfId="0" applyNumberFormat="1" applyFill="1" applyBorder="1" applyProtection="1">
      <protection locked="0"/>
    </xf>
    <xf numFmtId="164" fontId="0" fillId="2" borderId="9" xfId="0" applyNumberFormat="1" applyFill="1" applyBorder="1"/>
    <xf numFmtId="3" fontId="0" fillId="2" borderId="10" xfId="0" applyNumberFormat="1" applyFill="1" applyBorder="1" applyProtection="1">
      <protection locked="0"/>
    </xf>
    <xf numFmtId="164" fontId="0" fillId="2" borderId="10" xfId="0" applyNumberFormat="1" applyFill="1" applyBorder="1" applyProtection="1">
      <protection locked="0"/>
    </xf>
    <xf numFmtId="164" fontId="0" fillId="3" borderId="2" xfId="0" applyNumberFormat="1" applyFill="1" applyBorder="1"/>
    <xf numFmtId="3" fontId="0" fillId="2" borderId="9" xfId="0" applyNumberFormat="1" applyFill="1" applyBorder="1"/>
    <xf numFmtId="3" fontId="0" fillId="3" borderId="9" xfId="0" applyNumberFormat="1" applyFill="1" applyBorder="1"/>
    <xf numFmtId="164" fontId="0" fillId="3" borderId="9" xfId="0" applyNumberFormat="1" applyFill="1" applyBorder="1"/>
    <xf numFmtId="164" fontId="0" fillId="0" borderId="2" xfId="0" applyNumberFormat="1" applyFill="1" applyBorder="1"/>
    <xf numFmtId="164" fontId="0" fillId="3" borderId="11" xfId="0" applyNumberFormat="1" applyFill="1" applyBorder="1"/>
    <xf numFmtId="0" fontId="24" fillId="0" borderId="0" xfId="0" applyFont="1" applyBorder="1"/>
    <xf numFmtId="0" fontId="0" fillId="0" borderId="12" xfId="0" applyBorder="1"/>
    <xf numFmtId="3" fontId="0" fillId="2" borderId="13" xfId="0" applyNumberFormat="1" applyFill="1" applyBorder="1"/>
    <xf numFmtId="164" fontId="0" fillId="2" borderId="4" xfId="0" applyNumberFormat="1" applyFill="1" applyBorder="1" applyProtection="1">
      <protection locked="0"/>
    </xf>
    <xf numFmtId="0" fontId="0" fillId="2" borderId="2" xfId="0" applyFill="1" applyBorder="1" applyProtection="1">
      <protection locked="0"/>
    </xf>
    <xf numFmtId="3" fontId="24" fillId="2" borderId="2" xfId="0" applyNumberFormat="1" applyFont="1" applyFill="1" applyBorder="1" applyProtection="1">
      <protection locked="0"/>
    </xf>
    <xf numFmtId="164" fontId="0" fillId="2" borderId="4" xfId="0" applyNumberFormat="1" applyFill="1" applyBorder="1" applyProtection="1"/>
    <xf numFmtId="3" fontId="0" fillId="5" borderId="2" xfId="0" applyNumberFormat="1" applyFill="1" applyBorder="1" applyProtection="1">
      <protection locked="0"/>
    </xf>
    <xf numFmtId="164" fontId="0" fillId="5" borderId="4" xfId="0" applyNumberFormat="1" applyFill="1" applyBorder="1" applyProtection="1">
      <protection locked="0"/>
    </xf>
    <xf numFmtId="164" fontId="0" fillId="5" borderId="2"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2" xfId="1"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0" fillId="0" borderId="0" xfId="0" applyBorder="1"/>
    <xf numFmtId="0" fontId="0" fillId="0" borderId="0" xfId="0" applyFill="1" applyBorder="1"/>
    <xf numFmtId="164" fontId="0" fillId="0" borderId="2" xfId="0" applyNumberFormat="1" applyFill="1" applyBorder="1"/>
    <xf numFmtId="0" fontId="24" fillId="0" borderId="0" xfId="2"/>
    <xf numFmtId="0" fontId="24" fillId="0" borderId="0" xfId="0" applyFont="1" applyFill="1" applyBorder="1"/>
    <xf numFmtId="164" fontId="0" fillId="0" borderId="0" xfId="0" applyNumberFormat="1"/>
    <xf numFmtId="164" fontId="72" fillId="0" borderId="0" xfId="0" applyNumberFormat="1" applyFont="1"/>
    <xf numFmtId="164" fontId="24" fillId="0" borderId="0" xfId="0" applyNumberFormat="1" applyFont="1"/>
    <xf numFmtId="3" fontId="0" fillId="0" borderId="12" xfId="0" applyNumberFormat="1" applyFill="1" applyBorder="1"/>
    <xf numFmtId="164" fontId="0" fillId="0" borderId="12" xfId="0" applyNumberFormat="1" applyFill="1" applyBorder="1"/>
    <xf numFmtId="0" fontId="0" fillId="0" borderId="0" xfId="0" applyBorder="1" applyAlignment="1">
      <alignment horizontal="left"/>
    </xf>
    <xf numFmtId="0" fontId="0" fillId="0" borderId="0" xfId="0" applyFill="1"/>
    <xf numFmtId="0" fontId="25" fillId="0" borderId="0" xfId="0" applyFont="1" applyFill="1"/>
    <xf numFmtId="0" fontId="72" fillId="0" borderId="0" xfId="0" applyFont="1"/>
    <xf numFmtId="49" fontId="27" fillId="0" borderId="0" xfId="0" applyNumberFormat="1" applyFont="1" applyFill="1" applyBorder="1" applyAlignment="1" applyProtection="1">
      <protection locked="0"/>
    </xf>
    <xf numFmtId="3" fontId="0" fillId="0" borderId="0" xfId="0" applyNumberFormat="1" applyFill="1" applyBorder="1" applyProtection="1">
      <protection locked="0"/>
    </xf>
    <xf numFmtId="164" fontId="0" fillId="0" borderId="0" xfId="0" applyNumberFormat="1" applyFill="1" applyBorder="1" applyProtection="1">
      <protection locked="0"/>
    </xf>
    <xf numFmtId="164" fontId="0" fillId="0" borderId="0" xfId="0" applyNumberFormat="1" applyFill="1" applyBorder="1"/>
    <xf numFmtId="3" fontId="24" fillId="0" borderId="0" xfId="0" applyNumberFormat="1" applyFont="1" applyFill="1" applyBorder="1" applyProtection="1">
      <protection locked="0"/>
    </xf>
    <xf numFmtId="49" fontId="0" fillId="0" borderId="0" xfId="0" applyNumberFormat="1" applyFill="1" applyBorder="1" applyAlignment="1" applyProtection="1">
      <protection locked="0"/>
    </xf>
    <xf numFmtId="0" fontId="25" fillId="0" borderId="0" xfId="0" applyFont="1" applyFill="1" applyBorder="1"/>
    <xf numFmtId="166" fontId="25" fillId="0" borderId="0" xfId="39" applyNumberFormat="1" applyFont="1"/>
    <xf numFmtId="49" fontId="24" fillId="0" borderId="0" xfId="0" applyNumberFormat="1" applyFont="1" applyFill="1" applyBorder="1" applyAlignment="1" applyProtection="1">
      <protection locked="0"/>
    </xf>
    <xf numFmtId="166" fontId="0" fillId="0" borderId="0" xfId="39" applyNumberFormat="1" applyFont="1"/>
    <xf numFmtId="0" fontId="25" fillId="0" borderId="0" xfId="0" applyFont="1" applyFill="1" applyAlignment="1">
      <alignment horizontal="right"/>
    </xf>
    <xf numFmtId="0" fontId="0" fillId="0" borderId="0" xfId="0" applyFill="1" applyAlignment="1">
      <alignment horizontal="centerContinuous"/>
    </xf>
    <xf numFmtId="0" fontId="25" fillId="0" borderId="0" xfId="0" applyFont="1" applyFill="1" applyAlignment="1">
      <alignment horizontal="center" wrapText="1"/>
    </xf>
    <xf numFmtId="0" fontId="24" fillId="0" borderId="0" xfId="0" applyFont="1" applyFill="1"/>
    <xf numFmtId="0" fontId="25" fillId="0" borderId="0" xfId="0" applyFont="1" applyFill="1" applyBorder="1" applyAlignment="1">
      <alignment horizontal="center" wrapText="1"/>
    </xf>
    <xf numFmtId="0" fontId="0" fillId="0" borderId="12" xfId="0" applyFill="1" applyBorder="1"/>
    <xf numFmtId="164" fontId="0" fillId="0" borderId="0" xfId="0" applyNumberFormat="1" applyFill="1" applyBorder="1" applyProtection="1"/>
    <xf numFmtId="164" fontId="24" fillId="0" borderId="0" xfId="0" applyNumberFormat="1" applyFont="1" applyFill="1"/>
    <xf numFmtId="164" fontId="0" fillId="0" borderId="0" xfId="0" applyNumberFormat="1" applyFill="1"/>
    <xf numFmtId="167" fontId="24" fillId="0" borderId="0" xfId="0" applyNumberFormat="1" applyFont="1"/>
    <xf numFmtId="166" fontId="0" fillId="0" borderId="0" xfId="39" applyNumberFormat="1" applyFont="1" applyFill="1"/>
    <xf numFmtId="3" fontId="0" fillId="5" borderId="2" xfId="0" applyNumberFormat="1" applyFill="1" applyBorder="1" applyProtection="1">
      <protection locked="0"/>
    </xf>
    <xf numFmtId="164" fontId="0" fillId="5" borderId="2" xfId="0" applyNumberFormat="1" applyFill="1" applyBorder="1" applyProtection="1">
      <protection locked="0"/>
    </xf>
    <xf numFmtId="164" fontId="0" fillId="5" borderId="4" xfId="0" applyNumberFormat="1" applyFill="1" applyBorder="1" applyProtection="1">
      <protection locked="0"/>
    </xf>
    <xf numFmtId="164" fontId="0" fillId="5" borderId="2" xfId="0" applyNumberFormat="1" applyFill="1" applyBorder="1"/>
    <xf numFmtId="3" fontId="0" fillId="5" borderId="2" xfId="0" applyNumberFormat="1" applyFill="1" applyBorder="1"/>
    <xf numFmtId="164" fontId="0" fillId="5" borderId="2" xfId="0" applyNumberFormat="1" applyFill="1" applyBorder="1" applyProtection="1"/>
    <xf numFmtId="164" fontId="24" fillId="5" borderId="2" xfId="0" applyNumberFormat="1" applyFont="1" applyFill="1" applyBorder="1" applyProtection="1">
      <protection locked="0"/>
    </xf>
    <xf numFmtId="1" fontId="0" fillId="5" borderId="2" xfId="0" applyNumberFormat="1" applyFill="1" applyBorder="1" applyProtection="1">
      <protection locked="0"/>
    </xf>
    <xf numFmtId="0" fontId="0" fillId="5" borderId="2" xfId="0" applyFill="1" applyBorder="1" applyProtection="1">
      <protection locked="0"/>
    </xf>
    <xf numFmtId="43" fontId="0" fillId="5" borderId="2" xfId="0" applyNumberFormat="1" applyFill="1" applyBorder="1" applyProtection="1">
      <protection locked="0"/>
    </xf>
    <xf numFmtId="0" fontId="0" fillId="5" borderId="2" xfId="0" applyFill="1" applyBorder="1" applyProtection="1"/>
    <xf numFmtId="164" fontId="0" fillId="5" borderId="4" xfId="0" applyNumberFormat="1" applyFill="1" applyBorder="1" applyProtection="1"/>
    <xf numFmtId="1" fontId="0" fillId="5" borderId="2" xfId="0" applyNumberFormat="1" applyFill="1" applyBorder="1" applyProtection="1"/>
    <xf numFmtId="10" fontId="0" fillId="5" borderId="2" xfId="0" applyNumberFormat="1" applyFill="1" applyBorder="1" applyProtection="1">
      <protection locked="0"/>
    </xf>
    <xf numFmtId="3" fontId="0" fillId="5" borderId="9" xfId="0" applyNumberFormat="1" applyFill="1" applyBorder="1"/>
    <xf numFmtId="164" fontId="0" fillId="5" borderId="9" xfId="0" applyNumberFormat="1" applyFill="1" applyBorder="1"/>
    <xf numFmtId="167" fontId="0" fillId="5" borderId="9" xfId="0" applyNumberFormat="1" applyFill="1" applyBorder="1"/>
    <xf numFmtId="43" fontId="0" fillId="5" borderId="2" xfId="39" applyFont="1" applyFill="1" applyBorder="1"/>
    <xf numFmtId="10" fontId="0" fillId="5" borderId="2" xfId="1" applyNumberFormat="1" applyFont="1" applyFill="1" applyBorder="1" applyProtection="1"/>
    <xf numFmtId="0" fontId="6" fillId="0" borderId="0" xfId="53"/>
    <xf numFmtId="0" fontId="6" fillId="0" borderId="0" xfId="53" applyAlignment="1">
      <alignment horizontal="centerContinuous"/>
    </xf>
    <xf numFmtId="0" fontId="25" fillId="0" borderId="0" xfId="53" applyFont="1" applyAlignment="1">
      <alignment horizontal="centerContinuous"/>
    </xf>
    <xf numFmtId="0" fontId="25" fillId="0" borderId="0" xfId="53" applyFont="1"/>
    <xf numFmtId="0" fontId="25" fillId="0" borderId="0" xfId="53" applyFont="1" applyAlignment="1">
      <alignment horizontal="right"/>
    </xf>
    <xf numFmtId="0" fontId="26" fillId="0" borderId="0" xfId="53" applyFont="1" applyFill="1" applyBorder="1" applyAlignment="1">
      <alignment horizontal="left"/>
    </xf>
    <xf numFmtId="0" fontId="25" fillId="0" borderId="0" xfId="53" applyFont="1" applyAlignment="1">
      <alignment horizontal="center" wrapText="1"/>
    </xf>
    <xf numFmtId="0" fontId="25" fillId="0" borderId="0" xfId="53" applyFont="1" applyAlignment="1">
      <alignment horizontal="left"/>
    </xf>
    <xf numFmtId="0" fontId="24" fillId="0" borderId="0" xfId="53" applyFont="1"/>
    <xf numFmtId="3" fontId="6" fillId="2" borderId="17" xfId="53" applyNumberFormat="1" applyFill="1" applyBorder="1" applyProtection="1">
      <protection locked="0"/>
    </xf>
    <xf numFmtId="164" fontId="6" fillId="2" borderId="17" xfId="53" applyNumberFormat="1" applyFill="1" applyBorder="1" applyProtection="1">
      <protection locked="0"/>
    </xf>
    <xf numFmtId="164" fontId="6" fillId="2" borderId="19" xfId="53" applyNumberFormat="1" applyFill="1" applyBorder="1" applyProtection="1">
      <protection locked="0"/>
    </xf>
    <xf numFmtId="164" fontId="6" fillId="2" borderId="17" xfId="53" applyNumberFormat="1" applyFill="1" applyBorder="1"/>
    <xf numFmtId="49" fontId="27" fillId="2" borderId="19" xfId="53" applyNumberFormat="1" applyFont="1" applyFill="1" applyBorder="1" applyAlignment="1" applyProtection="1">
      <protection locked="0"/>
    </xf>
    <xf numFmtId="49" fontId="27" fillId="2" borderId="20" xfId="53" applyNumberFormat="1" applyFont="1" applyFill="1" applyBorder="1" applyAlignment="1" applyProtection="1">
      <protection locked="0"/>
    </xf>
    <xf numFmtId="49" fontId="27" fillId="2" borderId="21" xfId="53" applyNumberFormat="1" applyFont="1" applyFill="1" applyBorder="1" applyAlignment="1" applyProtection="1">
      <protection locked="0"/>
    </xf>
    <xf numFmtId="3" fontId="24" fillId="2" borderId="17" xfId="53" applyNumberFormat="1" applyFont="1" applyFill="1" applyBorder="1" applyProtection="1">
      <protection locked="0"/>
    </xf>
    <xf numFmtId="164" fontId="6" fillId="0" borderId="17" xfId="53" applyNumberFormat="1" applyFill="1" applyBorder="1"/>
    <xf numFmtId="3" fontId="6" fillId="2" borderId="17" xfId="53" applyNumberFormat="1" applyFill="1" applyBorder="1"/>
    <xf numFmtId="3" fontId="6" fillId="0" borderId="18" xfId="53" applyNumberFormat="1" applyFill="1" applyBorder="1"/>
    <xf numFmtId="164" fontId="6" fillId="0" borderId="18" xfId="53" applyNumberFormat="1" applyFill="1" applyBorder="1"/>
    <xf numFmtId="164" fontId="6" fillId="3" borderId="26" xfId="53" applyNumberFormat="1" applyFill="1" applyBorder="1"/>
    <xf numFmtId="0" fontId="24" fillId="0" borderId="0" xfId="53" applyFont="1" applyBorder="1"/>
    <xf numFmtId="0" fontId="6" fillId="0" borderId="0" xfId="53" applyBorder="1"/>
    <xf numFmtId="3" fontId="6" fillId="5" borderId="17" xfId="53" applyNumberFormat="1" applyFill="1" applyBorder="1" applyProtection="1">
      <protection locked="0"/>
    </xf>
    <xf numFmtId="164" fontId="6" fillId="5" borderId="19" xfId="53" applyNumberFormat="1" applyFill="1" applyBorder="1" applyProtection="1">
      <protection locked="0"/>
    </xf>
    <xf numFmtId="164" fontId="6" fillId="5" borderId="17" xfId="53" applyNumberFormat="1" applyFill="1" applyBorder="1" applyProtection="1"/>
    <xf numFmtId="1" fontId="6" fillId="2" borderId="17" xfId="53" applyNumberFormat="1" applyFill="1" applyBorder="1"/>
    <xf numFmtId="0" fontId="6" fillId="0" borderId="18" xfId="53" applyBorder="1"/>
    <xf numFmtId="49" fontId="6" fillId="2" borderId="19" xfId="53" applyNumberFormat="1" applyFill="1" applyBorder="1" applyAlignment="1" applyProtection="1">
      <protection locked="0"/>
    </xf>
    <xf numFmtId="49" fontId="6" fillId="2" borderId="20" xfId="53" applyNumberFormat="1" applyFill="1" applyBorder="1" applyAlignment="1" applyProtection="1">
      <protection locked="0"/>
    </xf>
    <xf numFmtId="49" fontId="6" fillId="2" borderId="21" xfId="53" applyNumberFormat="1" applyFill="1" applyBorder="1" applyAlignment="1" applyProtection="1">
      <protection locked="0"/>
    </xf>
    <xf numFmtId="164" fontId="6" fillId="3" borderId="19" xfId="53" applyNumberFormat="1" applyFill="1" applyBorder="1" applyProtection="1"/>
    <xf numFmtId="0" fontId="6" fillId="0" borderId="27" xfId="53" applyBorder="1"/>
    <xf numFmtId="0" fontId="25" fillId="0" borderId="0" xfId="53" applyFont="1" applyBorder="1" applyAlignment="1">
      <alignment horizontal="center" wrapText="1"/>
    </xf>
    <xf numFmtId="0" fontId="6" fillId="3" borderId="0" xfId="53" applyFill="1" applyBorder="1"/>
    <xf numFmtId="164" fontId="6" fillId="3" borderId="0" xfId="53" applyNumberFormat="1" applyFill="1" applyBorder="1" applyProtection="1"/>
    <xf numFmtId="164" fontId="6" fillId="3" borderId="0" xfId="53" applyNumberFormat="1" applyFill="1" applyBorder="1"/>
    <xf numFmtId="0" fontId="6" fillId="2" borderId="17" xfId="53" applyFill="1" applyBorder="1" applyProtection="1">
      <protection locked="0"/>
    </xf>
    <xf numFmtId="3" fontId="6" fillId="2" borderId="24" xfId="53" applyNumberFormat="1" applyFill="1" applyBorder="1" applyProtection="1">
      <protection locked="0"/>
    </xf>
    <xf numFmtId="164" fontId="6" fillId="2" borderId="24" xfId="53" applyNumberFormat="1" applyFill="1" applyBorder="1" applyProtection="1">
      <protection locked="0"/>
    </xf>
    <xf numFmtId="49" fontId="6" fillId="2" borderId="22" xfId="53" applyNumberFormat="1" applyFill="1" applyBorder="1" applyAlignment="1" applyProtection="1">
      <protection locked="0"/>
    </xf>
    <xf numFmtId="49" fontId="6" fillId="2" borderId="16" xfId="53" applyNumberFormat="1" applyFill="1" applyBorder="1" applyAlignment="1" applyProtection="1">
      <protection locked="0"/>
    </xf>
    <xf numFmtId="49" fontId="6" fillId="2" borderId="23" xfId="53" applyNumberFormat="1" applyFill="1" applyBorder="1" applyAlignment="1" applyProtection="1">
      <protection locked="0"/>
    </xf>
    <xf numFmtId="3" fontId="6" fillId="3" borderId="0" xfId="53" applyNumberFormat="1" applyFill="1" applyBorder="1" applyProtection="1">
      <protection locked="0"/>
    </xf>
    <xf numFmtId="164" fontId="6" fillId="3" borderId="0" xfId="53" applyNumberFormat="1" applyFill="1" applyBorder="1" applyProtection="1">
      <protection locked="0"/>
    </xf>
    <xf numFmtId="0" fontId="6" fillId="2" borderId="17" xfId="53" applyFill="1" applyBorder="1" applyProtection="1"/>
    <xf numFmtId="164" fontId="6" fillId="2" borderId="17" xfId="53" applyNumberFormat="1" applyFill="1" applyBorder="1" applyProtection="1"/>
    <xf numFmtId="164" fontId="6" fillId="3" borderId="17" xfId="53" applyNumberFormat="1" applyFill="1" applyBorder="1"/>
    <xf numFmtId="3" fontId="6" fillId="2" borderId="25" xfId="53" applyNumberFormat="1" applyFill="1" applyBorder="1" applyProtection="1">
      <protection locked="0"/>
    </xf>
    <xf numFmtId="164" fontId="6" fillId="2" borderId="25" xfId="53" applyNumberFormat="1" applyFill="1" applyBorder="1" applyProtection="1">
      <protection locked="0"/>
    </xf>
    <xf numFmtId="0" fontId="25" fillId="0" borderId="0" xfId="53" applyFont="1" applyBorder="1"/>
    <xf numFmtId="0" fontId="6" fillId="0" borderId="16" xfId="53" applyBorder="1" applyAlignment="1">
      <alignment horizontal="left"/>
    </xf>
    <xf numFmtId="0" fontId="25" fillId="0" borderId="16" xfId="53" applyFont="1" applyBorder="1"/>
    <xf numFmtId="0" fontId="6" fillId="0" borderId="16" xfId="53" applyBorder="1"/>
    <xf numFmtId="0" fontId="6" fillId="0" borderId="0" xfId="53" applyFill="1" applyBorder="1"/>
    <xf numFmtId="10" fontId="6" fillId="2" borderId="17" xfId="53" applyNumberFormat="1" applyFill="1" applyBorder="1" applyProtection="1">
      <protection locked="0"/>
    </xf>
    <xf numFmtId="3" fontId="6" fillId="2" borderId="24" xfId="53" applyNumberFormat="1" applyFill="1" applyBorder="1"/>
    <xf numFmtId="3" fontId="6" fillId="3" borderId="24" xfId="53" applyNumberFormat="1" applyFill="1" applyBorder="1"/>
    <xf numFmtId="3" fontId="6" fillId="2" borderId="28" xfId="53" applyNumberFormat="1" applyFill="1" applyBorder="1"/>
    <xf numFmtId="10" fontId="6" fillId="2" borderId="17" xfId="54" applyNumberFormat="1" applyFont="1" applyFill="1" applyBorder="1" applyProtection="1"/>
    <xf numFmtId="166" fontId="6" fillId="0" borderId="0" xfId="51" applyNumberFormat="1" applyFont="1" applyBorder="1"/>
    <xf numFmtId="167" fontId="6" fillId="2" borderId="17" xfId="53" applyNumberFormat="1" applyFill="1" applyBorder="1"/>
    <xf numFmtId="167" fontId="6" fillId="0" borderId="27" xfId="53" applyNumberFormat="1" applyBorder="1"/>
    <xf numFmtId="167" fontId="6" fillId="0" borderId="0" xfId="53" applyNumberFormat="1"/>
    <xf numFmtId="166" fontId="6" fillId="2" borderId="17" xfId="51" applyNumberFormat="1" applyFont="1" applyFill="1" applyBorder="1"/>
    <xf numFmtId="164" fontId="6" fillId="0" borderId="0" xfId="53" applyNumberFormat="1"/>
    <xf numFmtId="0" fontId="6" fillId="0" borderId="0" xfId="53" applyFill="1"/>
    <xf numFmtId="166" fontId="6" fillId="0" borderId="0" xfId="51" applyNumberFormat="1" applyFont="1" applyFill="1" applyBorder="1"/>
    <xf numFmtId="42" fontId="6" fillId="0" borderId="0" xfId="53" applyNumberFormat="1" applyFill="1" applyAlignment="1">
      <alignment wrapText="1"/>
    </xf>
    <xf numFmtId="0" fontId="6" fillId="0" borderId="0" xfId="53" applyFont="1" applyFill="1" applyBorder="1" applyAlignment="1">
      <alignment horizontal="left" wrapText="1"/>
    </xf>
    <xf numFmtId="0" fontId="6" fillId="0" borderId="0" xfId="53" applyFill="1" applyBorder="1" applyAlignment="1">
      <alignment horizontal="left" wrapText="1"/>
    </xf>
    <xf numFmtId="0" fontId="76" fillId="0" borderId="0" xfId="53" applyFont="1" applyFill="1" applyBorder="1" applyAlignment="1">
      <alignment horizontal="center" wrapText="1"/>
    </xf>
    <xf numFmtId="166" fontId="6" fillId="0" borderId="0" xfId="51" applyNumberFormat="1" applyFont="1" applyFill="1"/>
    <xf numFmtId="168" fontId="6" fillId="0" borderId="0" xfId="52" applyNumberFormat="1" applyFont="1" applyFill="1" applyBorder="1"/>
    <xf numFmtId="0" fontId="77" fillId="0" borderId="0" xfId="53" applyFont="1" applyFill="1" applyBorder="1" applyAlignment="1">
      <alignment horizontal="left" vertical="justify" wrapText="1"/>
    </xf>
    <xf numFmtId="3" fontId="6" fillId="0" borderId="0" xfId="53" applyNumberFormat="1"/>
    <xf numFmtId="167" fontId="6" fillId="2" borderId="17" xfId="53" applyNumberFormat="1" applyFill="1" applyBorder="1" applyProtection="1">
      <protection locked="0"/>
    </xf>
    <xf numFmtId="167" fontId="6" fillId="2" borderId="17" xfId="53" applyNumberForma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0" fontId="78" fillId="0" borderId="0" xfId="58"/>
    <xf numFmtId="0" fontId="24" fillId="0" borderId="0" xfId="2"/>
    <xf numFmtId="0" fontId="24" fillId="0" borderId="0" xfId="2" applyAlignment="1">
      <alignment horizontal="center"/>
    </xf>
    <xf numFmtId="0" fontId="25" fillId="0" borderId="0" xfId="2" applyFont="1" applyAlignment="1">
      <alignment horizontal="center"/>
    </xf>
    <xf numFmtId="0" fontId="25" fillId="0" borderId="0" xfId="2" applyFont="1"/>
    <xf numFmtId="0" fontId="25" fillId="0" borderId="0" xfId="2" applyFont="1" applyAlignment="1">
      <alignment horizontal="right"/>
    </xf>
    <xf numFmtId="0" fontId="26" fillId="0" borderId="0" xfId="2" applyFont="1" applyFill="1" applyBorder="1" applyAlignment="1">
      <alignment horizontal="left"/>
    </xf>
    <xf numFmtId="0" fontId="25" fillId="0" borderId="0" xfId="2" applyFont="1" applyAlignment="1">
      <alignment horizontal="center" wrapText="1"/>
    </xf>
    <xf numFmtId="0" fontId="25" fillId="0" borderId="0" xfId="2" applyFont="1" applyAlignment="1">
      <alignment horizontal="left"/>
    </xf>
    <xf numFmtId="0" fontId="24" fillId="0" borderId="0" xfId="2" applyFont="1"/>
    <xf numFmtId="3" fontId="24" fillId="2" borderId="17" xfId="2" applyNumberFormat="1" applyFill="1" applyBorder="1" applyProtection="1">
      <protection locked="0"/>
    </xf>
    <xf numFmtId="164" fontId="24" fillId="2" borderId="17" xfId="2" applyNumberFormat="1" applyFill="1" applyBorder="1" applyProtection="1">
      <protection locked="0"/>
    </xf>
    <xf numFmtId="164" fontId="24" fillId="2" borderId="19" xfId="2" applyNumberFormat="1" applyFill="1" applyBorder="1" applyProtection="1">
      <protection locked="0"/>
    </xf>
    <xf numFmtId="164" fontId="24" fillId="2" borderId="17" xfId="2" applyNumberFormat="1" applyFill="1" applyBorder="1"/>
    <xf numFmtId="49" fontId="24" fillId="2" borderId="19" xfId="2" applyNumberFormat="1" applyFont="1" applyFill="1" applyBorder="1" applyAlignment="1" applyProtection="1">
      <protection locked="0"/>
    </xf>
    <xf numFmtId="49" fontId="24" fillId="2" borderId="20" xfId="2" applyNumberFormat="1" applyFont="1" applyFill="1" applyBorder="1" applyAlignment="1" applyProtection="1">
      <protection locked="0"/>
    </xf>
    <xf numFmtId="49" fontId="24" fillId="2" borderId="21" xfId="2" applyNumberFormat="1" applyFont="1" applyFill="1" applyBorder="1" applyAlignment="1" applyProtection="1">
      <protection locked="0"/>
    </xf>
    <xf numFmtId="3" fontId="24" fillId="2" borderId="17" xfId="2" applyNumberFormat="1" applyFont="1" applyFill="1" applyBorder="1" applyProtection="1">
      <protection locked="0"/>
    </xf>
    <xf numFmtId="164" fontId="24" fillId="0" borderId="17" xfId="2" applyNumberFormat="1" applyFill="1" applyBorder="1"/>
    <xf numFmtId="3" fontId="24" fillId="2" borderId="17" xfId="2" applyNumberFormat="1" applyFill="1" applyBorder="1"/>
    <xf numFmtId="3" fontId="24" fillId="0" borderId="18" xfId="2" applyNumberFormat="1" applyFill="1" applyBorder="1"/>
    <xf numFmtId="164" fontId="24" fillId="0" borderId="18" xfId="2" applyNumberFormat="1" applyFill="1" applyBorder="1"/>
    <xf numFmtId="164" fontId="24" fillId="3" borderId="26" xfId="2" applyNumberFormat="1" applyFill="1" applyBorder="1"/>
    <xf numFmtId="0" fontId="24" fillId="0" borderId="0" xfId="2" applyFont="1" applyBorder="1"/>
    <xf numFmtId="0" fontId="24" fillId="0" borderId="0" xfId="2" applyBorder="1"/>
    <xf numFmtId="166" fontId="24" fillId="2" borderId="17" xfId="38" applyNumberFormat="1" applyFont="1" applyFill="1" applyBorder="1"/>
    <xf numFmtId="0" fontId="24" fillId="0" borderId="18" xfId="2" applyBorder="1"/>
    <xf numFmtId="49" fontId="24" fillId="2" borderId="19" xfId="58" quotePrefix="1" applyNumberFormat="1" applyFont="1" applyFill="1" applyBorder="1" applyAlignment="1" applyProtection="1">
      <alignment horizontal="left"/>
      <protection locked="0"/>
    </xf>
    <xf numFmtId="49" fontId="32" fillId="2" borderId="20" xfId="58" quotePrefix="1" applyNumberFormat="1" applyFont="1" applyFill="1" applyBorder="1" applyAlignment="1" applyProtection="1">
      <alignment horizontal="left"/>
      <protection locked="0"/>
    </xf>
    <xf numFmtId="49" fontId="32" fillId="2" borderId="21" xfId="58" quotePrefix="1" applyNumberFormat="1" applyFont="1" applyFill="1" applyBorder="1" applyAlignment="1" applyProtection="1">
      <alignment horizontal="left"/>
      <protection locked="0"/>
    </xf>
    <xf numFmtId="49" fontId="24" fillId="2" borderId="19" xfId="58" applyNumberFormat="1" applyFont="1" applyFill="1" applyBorder="1" applyAlignment="1" applyProtection="1">
      <alignment horizontal="left"/>
      <protection locked="0"/>
    </xf>
    <xf numFmtId="49" fontId="32" fillId="2" borderId="20" xfId="58" applyNumberFormat="1" applyFont="1" applyFill="1" applyBorder="1" applyAlignment="1" applyProtection="1">
      <alignment horizontal="left"/>
      <protection locked="0"/>
    </xf>
    <xf numFmtId="49" fontId="32" fillId="2" borderId="21" xfId="58" applyNumberFormat="1" applyFont="1" applyFill="1" applyBorder="1" applyAlignment="1" applyProtection="1">
      <alignment horizontal="left"/>
      <protection locked="0"/>
    </xf>
    <xf numFmtId="49" fontId="24" fillId="2" borderId="19" xfId="2" applyNumberFormat="1" applyFill="1" applyBorder="1" applyAlignment="1" applyProtection="1">
      <protection locked="0"/>
    </xf>
    <xf numFmtId="49" fontId="24" fillId="2" borderId="20" xfId="2" applyNumberFormat="1" applyFill="1" applyBorder="1" applyAlignment="1" applyProtection="1">
      <protection locked="0"/>
    </xf>
    <xf numFmtId="49" fontId="24" fillId="2" borderId="21" xfId="2" applyNumberFormat="1" applyFill="1" applyBorder="1" applyAlignment="1" applyProtection="1">
      <protection locked="0"/>
    </xf>
    <xf numFmtId="0" fontId="24" fillId="0" borderId="27" xfId="2" applyBorder="1"/>
    <xf numFmtId="0" fontId="25" fillId="0" borderId="0" xfId="2" applyFont="1" applyBorder="1" applyAlignment="1">
      <alignment horizontal="center" wrapText="1"/>
    </xf>
    <xf numFmtId="0" fontId="24" fillId="3" borderId="0" xfId="2" applyFill="1" applyBorder="1"/>
    <xf numFmtId="164" fontId="24" fillId="3" borderId="0" xfId="2" applyNumberFormat="1" applyFill="1" applyBorder="1" applyProtection="1"/>
    <xf numFmtId="164" fontId="24" fillId="3" borderId="0" xfId="2" applyNumberFormat="1" applyFill="1" applyBorder="1"/>
    <xf numFmtId="3" fontId="24" fillId="2" borderId="24" xfId="2" applyNumberFormat="1" applyFill="1" applyBorder="1" applyProtection="1">
      <protection locked="0"/>
    </xf>
    <xf numFmtId="164" fontId="24" fillId="2" borderId="24" xfId="2" applyNumberFormat="1" applyFill="1" applyBorder="1" applyProtection="1">
      <protection locked="0"/>
    </xf>
    <xf numFmtId="49" fontId="24" fillId="2" borderId="22" xfId="2" applyNumberFormat="1" applyFill="1" applyBorder="1" applyAlignment="1" applyProtection="1">
      <protection locked="0"/>
    </xf>
    <xf numFmtId="49" fontId="24" fillId="2" borderId="16" xfId="2" applyNumberFormat="1" applyFill="1" applyBorder="1" applyAlignment="1" applyProtection="1">
      <protection locked="0"/>
    </xf>
    <xf numFmtId="49" fontId="24" fillId="2" borderId="23" xfId="2" applyNumberFormat="1" applyFill="1" applyBorder="1" applyAlignment="1" applyProtection="1">
      <protection locked="0"/>
    </xf>
    <xf numFmtId="3" fontId="24" fillId="3" borderId="0" xfId="2" applyNumberFormat="1" applyFill="1" applyBorder="1" applyProtection="1">
      <protection locked="0"/>
    </xf>
    <xf numFmtId="164" fontId="24" fillId="3" borderId="0" xfId="2" applyNumberFormat="1" applyFill="1" applyBorder="1" applyProtection="1">
      <protection locked="0"/>
    </xf>
    <xf numFmtId="3" fontId="24" fillId="2" borderId="17" xfId="2" applyNumberFormat="1" applyFill="1" applyBorder="1" applyProtection="1"/>
    <xf numFmtId="164" fontId="24" fillId="2" borderId="19" xfId="2" applyNumberFormat="1" applyFill="1" applyBorder="1" applyProtection="1"/>
    <xf numFmtId="164" fontId="24" fillId="3" borderId="17" xfId="2" applyNumberFormat="1" applyFill="1" applyBorder="1"/>
    <xf numFmtId="164" fontId="24" fillId="2" borderId="17" xfId="2" applyNumberFormat="1" applyFill="1" applyBorder="1" applyProtection="1"/>
    <xf numFmtId="0" fontId="25" fillId="0" borderId="0" xfId="2" applyFont="1" applyBorder="1"/>
    <xf numFmtId="0" fontId="24" fillId="0" borderId="16" xfId="2" applyBorder="1" applyAlignment="1">
      <alignment horizontal="left"/>
    </xf>
    <xf numFmtId="0" fontId="25" fillId="0" borderId="16" xfId="2" applyFont="1" applyBorder="1"/>
    <xf numFmtId="0" fontId="24" fillId="0" borderId="16" xfId="2" applyBorder="1"/>
    <xf numFmtId="0" fontId="24" fillId="0" borderId="0" xfId="2" applyFill="1" applyBorder="1"/>
    <xf numFmtId="10" fontId="24" fillId="2" borderId="17" xfId="2" applyNumberFormat="1" applyFill="1" applyBorder="1" applyProtection="1">
      <protection locked="0"/>
    </xf>
    <xf numFmtId="3" fontId="24" fillId="2" borderId="24" xfId="2" applyNumberFormat="1" applyFill="1" applyBorder="1"/>
    <xf numFmtId="7" fontId="24" fillId="2" borderId="24" xfId="2" applyNumberFormat="1" applyFill="1" applyBorder="1"/>
    <xf numFmtId="7" fontId="24" fillId="2" borderId="17" xfId="2" applyNumberFormat="1" applyFill="1" applyBorder="1"/>
    <xf numFmtId="3" fontId="24" fillId="3" borderId="24" xfId="2" applyNumberFormat="1" applyFill="1" applyBorder="1"/>
    <xf numFmtId="164" fontId="24" fillId="3" borderId="24" xfId="2" applyNumberFormat="1" applyFill="1" applyBorder="1"/>
    <xf numFmtId="164" fontId="24" fillId="2" borderId="24" xfId="2" applyNumberFormat="1" applyFill="1" applyBorder="1"/>
    <xf numFmtId="3" fontId="24" fillId="2" borderId="28" xfId="2" applyNumberFormat="1" applyFill="1" applyBorder="1"/>
    <xf numFmtId="10" fontId="24" fillId="2" borderId="17" xfId="16" applyNumberFormat="1" applyFont="1" applyFill="1" applyBorder="1" applyProtection="1"/>
    <xf numFmtId="7" fontId="70" fillId="0" borderId="0" xfId="58" applyNumberFormat="1" applyFont="1"/>
    <xf numFmtId="0" fontId="0" fillId="0" borderId="0" xfId="0"/>
    <xf numFmtId="0" fontId="0" fillId="0" borderId="0" xfId="0" applyAlignment="1">
      <alignment horizontal="centerContinuous"/>
    </xf>
    <xf numFmtId="0" fontId="25" fillId="0" borderId="0" xfId="0" applyFont="1" applyAlignment="1">
      <alignment horizontal="centerContinuous"/>
    </xf>
    <xf numFmtId="168" fontId="0" fillId="0" borderId="0" xfId="56" applyNumberFormat="1" applyFont="1" applyAlignment="1">
      <alignment horizontal="centerContinuous"/>
    </xf>
    <xf numFmtId="0" fontId="28" fillId="0" borderId="0" xfId="0" applyFont="1" applyAlignment="1">
      <alignment horizontal="left"/>
    </xf>
    <xf numFmtId="168" fontId="0" fillId="0" borderId="0" xfId="56" applyNumberFormat="1" applyFont="1"/>
    <xf numFmtId="0" fontId="25" fillId="0" borderId="0" xfId="0" applyFont="1"/>
    <xf numFmtId="0" fontId="25" fillId="0" borderId="0" xfId="0" applyFont="1" applyAlignment="1">
      <alignment horizontal="right"/>
    </xf>
    <xf numFmtId="0" fontId="26" fillId="0" borderId="0" xfId="0" applyFont="1" applyFill="1" applyBorder="1" applyAlignment="1">
      <alignment horizontal="left"/>
    </xf>
    <xf numFmtId="0" fontId="25" fillId="0" borderId="0" xfId="0" applyFont="1" applyAlignment="1">
      <alignment horizontal="center" wrapText="1"/>
    </xf>
    <xf numFmtId="168" fontId="25" fillId="0" borderId="0" xfId="56" applyNumberFormat="1" applyFont="1" applyAlignment="1">
      <alignment horizontal="center" wrapText="1"/>
    </xf>
    <xf numFmtId="0" fontId="25" fillId="0" borderId="0" xfId="0" applyFont="1" applyAlignment="1">
      <alignment horizontal="left"/>
    </xf>
    <xf numFmtId="0" fontId="24" fillId="0" borderId="0" xfId="0" applyFont="1"/>
    <xf numFmtId="3" fontId="0" fillId="2" borderId="17" xfId="0" applyNumberFormat="1" applyFill="1" applyBorder="1" applyProtection="1">
      <protection locked="0"/>
    </xf>
    <xf numFmtId="168" fontId="0" fillId="2" borderId="17" xfId="56" applyNumberFormat="1" applyFont="1" applyFill="1" applyBorder="1" applyProtection="1">
      <protection locked="0"/>
    </xf>
    <xf numFmtId="168" fontId="0" fillId="2" borderId="19" xfId="56" applyNumberFormat="1" applyFont="1" applyFill="1" applyBorder="1" applyProtection="1">
      <protection locked="0"/>
    </xf>
    <xf numFmtId="164" fontId="0" fillId="2" borderId="17" xfId="0" applyNumberFormat="1" applyFill="1" applyBorder="1"/>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3" fontId="24" fillId="2" borderId="17" xfId="0" applyNumberFormat="1" applyFont="1" applyFill="1" applyBorder="1" applyProtection="1">
      <protection locked="0"/>
    </xf>
    <xf numFmtId="164" fontId="0" fillId="0" borderId="17" xfId="0" applyNumberFormat="1" applyFill="1" applyBorder="1"/>
    <xf numFmtId="3" fontId="0" fillId="2" borderId="17" xfId="0" applyNumberFormat="1" applyFill="1" applyBorder="1"/>
    <xf numFmtId="168" fontId="0" fillId="2" borderId="17" xfId="56" applyNumberFormat="1" applyFont="1" applyFill="1" applyBorder="1"/>
    <xf numFmtId="3" fontId="0" fillId="0" borderId="18" xfId="0" applyNumberFormat="1" applyFill="1" applyBorder="1"/>
    <xf numFmtId="168" fontId="0" fillId="0" borderId="18" xfId="56" applyNumberFormat="1" applyFont="1" applyFill="1" applyBorder="1"/>
    <xf numFmtId="164" fontId="0" fillId="3" borderId="26" xfId="0" applyNumberFormat="1" applyFill="1" applyBorder="1"/>
    <xf numFmtId="0" fontId="24" fillId="0" borderId="0" xfId="0" applyFont="1" applyBorder="1"/>
    <xf numFmtId="0" fontId="0" fillId="0" borderId="0" xfId="0" applyBorder="1"/>
    <xf numFmtId="164" fontId="0" fillId="2" borderId="17" xfId="0" applyNumberFormat="1" applyFill="1" applyBorder="1" applyProtection="1"/>
    <xf numFmtId="1" fontId="0" fillId="2" borderId="17" xfId="0" applyNumberFormat="1" applyFill="1" applyBorder="1"/>
    <xf numFmtId="0" fontId="0" fillId="0" borderId="18" xfId="0" applyBorder="1"/>
    <xf numFmtId="168" fontId="0" fillId="0" borderId="18" xfId="56" applyNumberFormat="1" applyFont="1" applyBorder="1"/>
    <xf numFmtId="49" fontId="24" fillId="2" borderId="19" xfId="0" applyNumberFormat="1" applyFon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0" fillId="2" borderId="19" xfId="0" applyNumberFormat="1" applyFill="1" applyBorder="1" applyAlignment="1" applyProtection="1">
      <protection locked="0"/>
    </xf>
    <xf numFmtId="168" fontId="0" fillId="3" borderId="19" xfId="56" applyNumberFormat="1" applyFont="1" applyFill="1" applyBorder="1" applyProtection="1"/>
    <xf numFmtId="0" fontId="0" fillId="0" borderId="27" xfId="0" applyBorder="1"/>
    <xf numFmtId="168" fontId="0" fillId="0" borderId="27" xfId="56" applyNumberFormat="1" applyFont="1" applyBorder="1"/>
    <xf numFmtId="0" fontId="25" fillId="0" borderId="0" xfId="0" applyFont="1" applyBorder="1" applyAlignment="1">
      <alignment horizontal="center" wrapText="1"/>
    </xf>
    <xf numFmtId="168" fontId="25" fillId="0" borderId="0" xfId="56" applyNumberFormat="1" applyFont="1" applyBorder="1" applyAlignment="1">
      <alignment horizontal="center" wrapText="1"/>
    </xf>
    <xf numFmtId="0" fontId="0" fillId="3" borderId="0" xfId="0" applyFill="1" applyBorder="1"/>
    <xf numFmtId="168" fontId="0" fillId="3" borderId="0" xfId="56" applyNumberFormat="1" applyFont="1" applyFill="1" applyBorder="1"/>
    <xf numFmtId="168" fontId="0" fillId="3" borderId="0" xfId="56" applyNumberFormat="1" applyFont="1" applyFill="1" applyBorder="1" applyProtection="1"/>
    <xf numFmtId="164" fontId="0" fillId="3" borderId="0" xfId="0" applyNumberFormat="1" applyFill="1" applyBorder="1"/>
    <xf numFmtId="0" fontId="0" fillId="2" borderId="17" xfId="0" applyFill="1" applyBorder="1" applyProtection="1">
      <protection locked="0"/>
    </xf>
    <xf numFmtId="3" fontId="0" fillId="2" borderId="24" xfId="0" applyNumberFormat="1" applyFill="1" applyBorder="1" applyProtection="1">
      <protection locked="0"/>
    </xf>
    <xf numFmtId="168" fontId="0" fillId="2" borderId="24" xfId="56" applyNumberFormat="1" applyFont="1" applyFill="1" applyBorder="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3" borderId="0" xfId="0" applyNumberFormat="1" applyFill="1" applyBorder="1" applyProtection="1">
      <protection locked="0"/>
    </xf>
    <xf numFmtId="168" fontId="0" fillId="3" borderId="0" xfId="56" applyNumberFormat="1" applyFont="1" applyFill="1" applyBorder="1" applyProtection="1">
      <protection locked="0"/>
    </xf>
    <xf numFmtId="0" fontId="0" fillId="2" borderId="17" xfId="0" applyFill="1" applyBorder="1" applyProtection="1"/>
    <xf numFmtId="168" fontId="0" fillId="2" borderId="17" xfId="56" applyNumberFormat="1" applyFont="1" applyFill="1" applyBorder="1" applyProtection="1"/>
    <xf numFmtId="168" fontId="0" fillId="2" borderId="19" xfId="56" applyNumberFormat="1" applyFont="1" applyFill="1" applyBorder="1" applyProtection="1"/>
    <xf numFmtId="164" fontId="0" fillId="3" borderId="17" xfId="0" applyNumberFormat="1" applyFill="1" applyBorder="1"/>
    <xf numFmtId="3" fontId="0" fillId="2" borderId="25" xfId="0" applyNumberFormat="1" applyFill="1" applyBorder="1" applyProtection="1">
      <protection locked="0"/>
    </xf>
    <xf numFmtId="0" fontId="25" fillId="0" borderId="0" xfId="0" applyFont="1" applyBorder="1"/>
    <xf numFmtId="0" fontId="0" fillId="0" borderId="16" xfId="0" applyBorder="1" applyAlignment="1">
      <alignment horizontal="left"/>
    </xf>
    <xf numFmtId="0" fontId="25" fillId="0" borderId="16" xfId="0" applyFont="1" applyBorder="1"/>
    <xf numFmtId="0" fontId="0" fillId="0" borderId="16" xfId="0" applyBorder="1"/>
    <xf numFmtId="166" fontId="0" fillId="2" borderId="17" xfId="57" applyNumberFormat="1" applyFont="1" applyFill="1" applyBorder="1" applyProtection="1">
      <protection locked="0"/>
    </xf>
    <xf numFmtId="0" fontId="0" fillId="0" borderId="0" xfId="0" applyFill="1" applyBorder="1"/>
    <xf numFmtId="10" fontId="0" fillId="2" borderId="17" xfId="0" applyNumberFormat="1" applyFill="1" applyBorder="1" applyProtection="1">
      <protection locked="0"/>
    </xf>
    <xf numFmtId="167" fontId="0" fillId="2" borderId="17" xfId="0" applyNumberFormat="1" applyFill="1" applyBorder="1" applyProtection="1">
      <protection locked="0"/>
    </xf>
    <xf numFmtId="167" fontId="0" fillId="2" borderId="17" xfId="0" applyNumberFormat="1" applyFill="1" applyBorder="1" applyProtection="1"/>
    <xf numFmtId="167" fontId="0" fillId="0" borderId="0" xfId="0" applyNumberFormat="1"/>
    <xf numFmtId="3" fontId="0" fillId="2" borderId="24" xfId="0" applyNumberFormat="1" applyFill="1" applyBorder="1"/>
    <xf numFmtId="168" fontId="0" fillId="2" borderId="24" xfId="56" applyNumberFormat="1" applyFont="1" applyFill="1" applyBorder="1"/>
    <xf numFmtId="3" fontId="0" fillId="3" borderId="24" xfId="0" applyNumberFormat="1" applyFill="1" applyBorder="1"/>
    <xf numFmtId="168" fontId="0" fillId="3" borderId="24" xfId="56" applyNumberFormat="1" applyFont="1" applyFill="1" applyBorder="1"/>
    <xf numFmtId="164" fontId="0" fillId="2" borderId="24" xfId="0" applyNumberFormat="1" applyFill="1" applyBorder="1"/>
    <xf numFmtId="3" fontId="0" fillId="2" borderId="28" xfId="0" applyNumberFormat="1" applyFill="1" applyBorder="1"/>
    <xf numFmtId="168" fontId="0" fillId="2" borderId="28" xfId="56" applyNumberFormat="1" applyFont="1" applyFill="1" applyBorder="1"/>
    <xf numFmtId="10" fontId="24" fillId="2" borderId="17" xfId="1"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49" fontId="24" fillId="2" borderId="19" xfId="0" applyNumberFormat="1" applyFont="1" applyFill="1" applyBorder="1" applyAlignment="1" applyProtection="1">
      <protection locked="0"/>
    </xf>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49" fontId="24" fillId="6" borderId="19" xfId="0" applyNumberFormat="1" applyFont="1" applyFill="1" applyBorder="1" applyAlignment="1" applyProtection="1">
      <protection locked="0"/>
    </xf>
    <xf numFmtId="49" fontId="24" fillId="6" borderId="20" xfId="0" applyNumberFormat="1" applyFont="1" applyFill="1" applyBorder="1" applyAlignment="1" applyProtection="1">
      <protection locked="0"/>
    </xf>
    <xf numFmtId="49" fontId="24" fillId="6" borderId="21" xfId="0" applyNumberFormat="1" applyFont="1" applyFill="1" applyBorder="1" applyAlignment="1" applyProtection="1">
      <protection locked="0"/>
    </xf>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49" fontId="24" fillId="2" borderId="19" xfId="0" applyNumberFormat="1" applyFont="1" applyFill="1" applyBorder="1" applyAlignment="1" applyProtection="1">
      <protection locked="0"/>
    </xf>
    <xf numFmtId="10" fontId="24" fillId="2" borderId="17" xfId="0" applyNumberFormat="1" applyFont="1" applyFill="1" applyBorder="1" applyProtection="1">
      <protection locked="0"/>
    </xf>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0" fillId="0" borderId="0" xfId="0"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49" fontId="24" fillId="2" borderId="19" xfId="2" applyNumberFormat="1" applyFill="1" applyBorder="1" applyAlignment="1" applyProtection="1">
      <protection locked="0"/>
    </xf>
    <xf numFmtId="49" fontId="24" fillId="2" borderId="20" xfId="2" applyNumberFormat="1" applyFill="1" applyBorder="1" applyAlignment="1" applyProtection="1">
      <protection locked="0"/>
    </xf>
    <xf numFmtId="49" fontId="24" fillId="2" borderId="21" xfId="2" applyNumberFormat="1" applyFill="1" applyBorder="1" applyAlignment="1" applyProtection="1">
      <protection locked="0"/>
    </xf>
    <xf numFmtId="0" fontId="24" fillId="0" borderId="0" xfId="2"/>
    <xf numFmtId="0" fontId="24" fillId="0" borderId="0" xfId="2" applyAlignment="1">
      <alignment horizontal="left"/>
    </xf>
    <xf numFmtId="0" fontId="24" fillId="0" borderId="0" xfId="2" applyAlignment="1">
      <alignment horizontal="centerContinuous"/>
    </xf>
    <xf numFmtId="0" fontId="25" fillId="0" borderId="0" xfId="2" applyFont="1" applyAlignment="1">
      <alignment horizontal="centerContinuous"/>
    </xf>
    <xf numFmtId="168" fontId="24" fillId="0" borderId="0" xfId="59" applyNumberFormat="1" applyFont="1" applyAlignment="1">
      <alignment horizontal="centerContinuous"/>
    </xf>
    <xf numFmtId="0" fontId="28" fillId="0" borderId="0" xfId="2" applyFont="1" applyAlignment="1">
      <alignment horizontal="left"/>
    </xf>
    <xf numFmtId="168" fontId="24" fillId="0" borderId="0" xfId="59" applyNumberFormat="1" applyFont="1"/>
    <xf numFmtId="0" fontId="25" fillId="0" borderId="0" xfId="2" applyFont="1"/>
    <xf numFmtId="0" fontId="25" fillId="0" borderId="0" xfId="2" applyFont="1" applyAlignment="1">
      <alignment horizontal="right"/>
    </xf>
    <xf numFmtId="0" fontId="26" fillId="0" borderId="0" xfId="2" applyFont="1" applyFill="1" applyBorder="1" applyAlignment="1">
      <alignment horizontal="left"/>
    </xf>
    <xf numFmtId="0" fontId="25" fillId="0" borderId="0" xfId="2" applyFont="1" applyAlignment="1">
      <alignment horizontal="center" wrapText="1"/>
    </xf>
    <xf numFmtId="168" fontId="25" fillId="0" borderId="0" xfId="59" applyNumberFormat="1" applyFont="1" applyAlignment="1">
      <alignment horizontal="center" wrapText="1"/>
    </xf>
    <xf numFmtId="0" fontId="25" fillId="0" borderId="0" xfId="2" applyFont="1" applyAlignment="1">
      <alignment horizontal="left"/>
    </xf>
    <xf numFmtId="0" fontId="24" fillId="0" borderId="0" xfId="2" applyFont="1"/>
    <xf numFmtId="3" fontId="24" fillId="2" borderId="17" xfId="2" applyNumberFormat="1" applyFill="1" applyBorder="1" applyProtection="1">
      <protection locked="0"/>
    </xf>
    <xf numFmtId="168" fontId="24" fillId="2" borderId="17" xfId="59" applyNumberFormat="1" applyFont="1" applyFill="1" applyBorder="1" applyProtection="1">
      <protection locked="0"/>
    </xf>
    <xf numFmtId="168" fontId="24" fillId="2" borderId="19" xfId="59" applyNumberFormat="1" applyFont="1" applyFill="1" applyBorder="1" applyProtection="1">
      <protection locked="0"/>
    </xf>
    <xf numFmtId="164" fontId="24" fillId="2" borderId="17" xfId="2" applyNumberFormat="1" applyFill="1" applyBorder="1"/>
    <xf numFmtId="49" fontId="27" fillId="2" borderId="19" xfId="2" applyNumberFormat="1" applyFont="1" applyFill="1" applyBorder="1" applyAlignment="1" applyProtection="1">
      <protection locked="0"/>
    </xf>
    <xf numFmtId="49" fontId="27" fillId="2" borderId="20" xfId="2" applyNumberFormat="1" applyFont="1" applyFill="1" applyBorder="1" applyAlignment="1" applyProtection="1">
      <protection locked="0"/>
    </xf>
    <xf numFmtId="49" fontId="27" fillId="2" borderId="21" xfId="2" applyNumberFormat="1" applyFont="1" applyFill="1" applyBorder="1" applyAlignment="1" applyProtection="1">
      <protection locked="0"/>
    </xf>
    <xf numFmtId="3" fontId="24" fillId="2" borderId="17" xfId="2" applyNumberFormat="1" applyFont="1" applyFill="1" applyBorder="1" applyProtection="1">
      <protection locked="0"/>
    </xf>
    <xf numFmtId="164" fontId="24" fillId="0" borderId="17" xfId="2" applyNumberFormat="1" applyFill="1" applyBorder="1"/>
    <xf numFmtId="3" fontId="24" fillId="2" borderId="17" xfId="2" applyNumberFormat="1" applyFill="1" applyBorder="1"/>
    <xf numFmtId="168" fontId="24" fillId="2" borderId="17" xfId="59" applyNumberFormat="1" applyFont="1" applyFill="1" applyBorder="1"/>
    <xf numFmtId="3" fontId="24" fillId="0" borderId="18" xfId="2" applyNumberFormat="1" applyFill="1" applyBorder="1"/>
    <xf numFmtId="168" fontId="24" fillId="0" borderId="18" xfId="59" applyNumberFormat="1" applyFont="1" applyFill="1" applyBorder="1"/>
    <xf numFmtId="164" fontId="24" fillId="3" borderId="26" xfId="2" applyNumberFormat="1" applyFill="1" applyBorder="1"/>
    <xf numFmtId="167" fontId="24" fillId="2" borderId="17" xfId="2" applyNumberFormat="1" applyFill="1" applyBorder="1"/>
    <xf numFmtId="164" fontId="24" fillId="2" borderId="17" xfId="2" applyNumberFormat="1" applyFill="1" applyBorder="1" applyProtection="1"/>
    <xf numFmtId="1" fontId="24" fillId="2" borderId="17" xfId="2" applyNumberFormat="1" applyFill="1" applyBorder="1"/>
    <xf numFmtId="0" fontId="24" fillId="0" borderId="18" xfId="2" applyBorder="1"/>
    <xf numFmtId="168" fontId="24" fillId="0" borderId="18" xfId="59" applyNumberFormat="1" applyFont="1" applyBorder="1"/>
    <xf numFmtId="44" fontId="24" fillId="2" borderId="17" xfId="59" applyFont="1" applyFill="1" applyBorder="1"/>
    <xf numFmtId="49" fontId="24" fillId="2" borderId="19" xfId="2" applyNumberFormat="1" applyFill="1" applyBorder="1" applyAlignment="1" applyProtection="1">
      <protection locked="0"/>
    </xf>
    <xf numFmtId="49" fontId="24" fillId="2" borderId="20" xfId="2" applyNumberFormat="1" applyFill="1" applyBorder="1" applyAlignment="1" applyProtection="1">
      <protection locked="0"/>
    </xf>
    <xf numFmtId="49" fontId="24" fillId="2" borderId="21" xfId="2" applyNumberFormat="1" applyFill="1" applyBorder="1" applyAlignment="1" applyProtection="1">
      <protection locked="0"/>
    </xf>
    <xf numFmtId="49" fontId="24" fillId="2" borderId="19" xfId="2" applyNumberFormat="1" applyFont="1" applyFill="1" applyBorder="1" applyAlignment="1" applyProtection="1">
      <protection locked="0"/>
    </xf>
    <xf numFmtId="49" fontId="24" fillId="2" borderId="19" xfId="2" applyNumberFormat="1" applyFont="1" applyFill="1" applyBorder="1" applyAlignment="1" applyProtection="1">
      <alignment horizontal="left"/>
      <protection locked="0"/>
    </xf>
    <xf numFmtId="44" fontId="24" fillId="0" borderId="0" xfId="59" applyFont="1"/>
    <xf numFmtId="0" fontId="24" fillId="0" borderId="27" xfId="2" applyBorder="1"/>
    <xf numFmtId="168" fontId="24" fillId="0" borderId="27" xfId="59" applyNumberFormat="1" applyFont="1" applyBorder="1"/>
    <xf numFmtId="0" fontId="25" fillId="0" borderId="0" xfId="2" applyFont="1" applyBorder="1" applyAlignment="1">
      <alignment horizontal="center" wrapText="1"/>
    </xf>
    <xf numFmtId="168" fontId="25" fillId="0" borderId="0" xfId="59" applyNumberFormat="1" applyFont="1" applyBorder="1" applyAlignment="1">
      <alignment horizontal="center" wrapText="1"/>
    </xf>
    <xf numFmtId="0" fontId="24" fillId="3" borderId="0" xfId="2" applyFill="1" applyBorder="1"/>
    <xf numFmtId="168" fontId="24" fillId="3" borderId="0" xfId="59" applyNumberFormat="1" applyFont="1" applyFill="1" applyBorder="1"/>
    <xf numFmtId="168" fontId="24" fillId="3" borderId="0" xfId="59" applyNumberFormat="1" applyFont="1" applyFill="1" applyBorder="1" applyProtection="1"/>
    <xf numFmtId="164" fontId="24" fillId="3" borderId="0" xfId="2" applyNumberFormat="1" applyFill="1" applyBorder="1"/>
    <xf numFmtId="0" fontId="24" fillId="2" borderId="17" xfId="2" applyFill="1" applyBorder="1" applyProtection="1">
      <protection locked="0"/>
    </xf>
    <xf numFmtId="3" fontId="24" fillId="2" borderId="24" xfId="2" applyNumberFormat="1" applyFill="1" applyBorder="1" applyProtection="1">
      <protection locked="0"/>
    </xf>
    <xf numFmtId="168" fontId="24" fillId="2" borderId="24" xfId="59" applyNumberFormat="1" applyFont="1" applyFill="1" applyBorder="1" applyProtection="1">
      <protection locked="0"/>
    </xf>
    <xf numFmtId="49" fontId="24" fillId="2" borderId="22" xfId="2" applyNumberFormat="1" applyFill="1" applyBorder="1" applyAlignment="1" applyProtection="1">
      <protection locked="0"/>
    </xf>
    <xf numFmtId="49" fontId="24" fillId="2" borderId="16" xfId="2" applyNumberFormat="1" applyFill="1" applyBorder="1" applyAlignment="1" applyProtection="1">
      <protection locked="0"/>
    </xf>
    <xf numFmtId="49" fontId="24" fillId="2" borderId="23" xfId="2" applyNumberFormat="1" applyFill="1" applyBorder="1" applyAlignment="1" applyProtection="1">
      <protection locked="0"/>
    </xf>
    <xf numFmtId="3" fontId="24" fillId="3" borderId="0" xfId="2" applyNumberFormat="1" applyFill="1" applyBorder="1" applyProtection="1">
      <protection locked="0"/>
    </xf>
    <xf numFmtId="168" fontId="24" fillId="3" borderId="0" xfId="59" applyNumberFormat="1" applyFont="1" applyFill="1" applyBorder="1" applyProtection="1">
      <protection locked="0"/>
    </xf>
    <xf numFmtId="0" fontId="24" fillId="2" borderId="17" xfId="2" applyFill="1" applyBorder="1" applyProtection="1"/>
    <xf numFmtId="168" fontId="24" fillId="2" borderId="17" xfId="59" applyNumberFormat="1" applyFont="1" applyFill="1" applyBorder="1" applyProtection="1"/>
    <xf numFmtId="168" fontId="24" fillId="2" borderId="19" xfId="59" applyNumberFormat="1" applyFont="1" applyFill="1" applyBorder="1" applyProtection="1"/>
    <xf numFmtId="164" fontId="24" fillId="3" borderId="17" xfId="2" applyNumberFormat="1" applyFill="1" applyBorder="1"/>
    <xf numFmtId="3" fontId="24" fillId="2" borderId="25" xfId="2" applyNumberFormat="1" applyFill="1" applyBorder="1" applyProtection="1">
      <protection locked="0"/>
    </xf>
    <xf numFmtId="0" fontId="25" fillId="0" borderId="0" xfId="2" applyFont="1" applyBorder="1"/>
    <xf numFmtId="0" fontId="24" fillId="0" borderId="16" xfId="2" applyBorder="1" applyAlignment="1">
      <alignment horizontal="left"/>
    </xf>
    <xf numFmtId="0" fontId="25" fillId="0" borderId="16" xfId="2" applyFont="1" applyBorder="1"/>
    <xf numFmtId="0" fontId="24" fillId="0" borderId="16" xfId="2" applyBorder="1"/>
    <xf numFmtId="167" fontId="24" fillId="2" borderId="17" xfId="2" applyNumberFormat="1" applyFill="1" applyBorder="1" applyProtection="1">
      <protection locked="0"/>
    </xf>
    <xf numFmtId="0" fontId="24" fillId="0" borderId="0" xfId="2" applyFill="1" applyBorder="1"/>
    <xf numFmtId="10" fontId="24" fillId="2" borderId="17" xfId="2" applyNumberFormat="1" applyFill="1" applyBorder="1" applyProtection="1">
      <protection locked="0"/>
    </xf>
    <xf numFmtId="167" fontId="24" fillId="2" borderId="17" xfId="2" applyNumberFormat="1" applyFill="1" applyBorder="1" applyProtection="1"/>
    <xf numFmtId="167" fontId="24" fillId="0" borderId="0" xfId="2" applyNumberFormat="1"/>
    <xf numFmtId="3" fontId="24" fillId="2" borderId="24" xfId="2" applyNumberFormat="1" applyFill="1" applyBorder="1"/>
    <xf numFmtId="168" fontId="24" fillId="2" borderId="24" xfId="59" applyNumberFormat="1" applyFont="1" applyFill="1" applyBorder="1"/>
    <xf numFmtId="3" fontId="24" fillId="3" borderId="24" xfId="2" applyNumberFormat="1" applyFill="1" applyBorder="1"/>
    <xf numFmtId="168" fontId="24" fillId="3" borderId="24" xfId="59" applyNumberFormat="1" applyFont="1" applyFill="1" applyBorder="1"/>
    <xf numFmtId="164" fontId="24" fillId="2" borderId="24" xfId="2" applyNumberFormat="1" applyFill="1" applyBorder="1"/>
    <xf numFmtId="3" fontId="24" fillId="2" borderId="28" xfId="2" applyNumberFormat="1" applyFill="1" applyBorder="1"/>
    <xf numFmtId="168" fontId="24" fillId="2" borderId="28" xfId="59" applyNumberFormat="1" applyFont="1" applyFill="1" applyBorder="1"/>
    <xf numFmtId="10" fontId="24" fillId="2" borderId="17" xfId="1" applyNumberFormat="1" applyFont="1" applyFill="1" applyBorder="1" applyProtection="1"/>
    <xf numFmtId="0" fontId="0" fillId="0" borderId="0" xfId="0"/>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49" fontId="24" fillId="2" borderId="19" xfId="0" applyNumberFormat="1" applyFont="1" applyFill="1" applyBorder="1" applyAlignment="1" applyProtection="1">
      <protection locked="0"/>
    </xf>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0" fontId="24" fillId="0" borderId="0" xfId="0" applyFont="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0" fillId="0" borderId="0" xfId="0"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49" fontId="24" fillId="2" borderId="19" xfId="0" applyNumberFormat="1" applyFont="1" applyFill="1" applyBorder="1" applyAlignment="1" applyProtection="1">
      <protection locked="0"/>
    </xf>
    <xf numFmtId="6" fontId="0" fillId="2" borderId="17" xfId="0" applyNumberFormat="1" applyFill="1" applyBorder="1" applyProtection="1">
      <protection locked="0"/>
    </xf>
    <xf numFmtId="164" fontId="24" fillId="2" borderId="17" xfId="0" applyNumberFormat="1" applyFont="1" applyFill="1" applyBorder="1" applyAlignment="1" applyProtection="1">
      <alignment wrapText="1"/>
      <protection locked="0"/>
    </xf>
    <xf numFmtId="10" fontId="24" fillId="2" borderId="17" xfId="0" applyNumberFormat="1" applyFont="1" applyFill="1" applyBorder="1" applyProtection="1">
      <protection locked="0"/>
    </xf>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0" fillId="0" borderId="0" xfId="0"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49" fontId="24" fillId="2" borderId="19" xfId="0" applyNumberFormat="1" applyFont="1" applyFill="1" applyBorder="1" applyAlignment="1" applyProtection="1">
      <protection locked="0"/>
    </xf>
    <xf numFmtId="44" fontId="0" fillId="2" borderId="17" xfId="0" applyNumberFormat="1" applyFill="1" applyBorder="1" applyProtection="1">
      <protection locked="0"/>
    </xf>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49" fontId="24" fillId="2" borderId="19" xfId="0" applyNumberFormat="1" applyFont="1" applyFill="1" applyBorder="1" applyAlignment="1" applyProtection="1">
      <protection locked="0"/>
    </xf>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0" fillId="0" borderId="0" xfId="0"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164" fontId="24" fillId="2" borderId="17" xfId="0" applyNumberFormat="1" applyFont="1" applyFill="1" applyBorder="1" applyProtection="1">
      <protection locked="0"/>
    </xf>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49" fontId="24" fillId="2" borderId="19" xfId="0" applyNumberFormat="1" applyFont="1" applyFill="1" applyBorder="1" applyAlignment="1" applyProtection="1">
      <protection locked="0"/>
    </xf>
    <xf numFmtId="164" fontId="24" fillId="2" borderId="17" xfId="0" applyNumberFormat="1" applyFont="1" applyFill="1" applyBorder="1" applyProtection="1">
      <protection locked="0"/>
    </xf>
    <xf numFmtId="0" fontId="0" fillId="0" borderId="0" xfId="0"/>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3" fontId="6" fillId="2" borderId="17" xfId="53" applyNumberFormat="1" applyFill="1" applyBorder="1" applyProtection="1">
      <protection locked="0"/>
    </xf>
    <xf numFmtId="164" fontId="6" fillId="2" borderId="17" xfId="53" applyNumberFormat="1" applyFill="1" applyBorder="1" applyProtection="1">
      <protection locked="0"/>
    </xf>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3" fontId="0" fillId="2" borderId="25" xfId="0" applyNumberFormat="1" applyFill="1" applyBorder="1" applyProtection="1">
      <protection locked="0"/>
    </xf>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0" fontId="5" fillId="0" borderId="0" xfId="63"/>
    <xf numFmtId="0" fontId="5" fillId="0" borderId="0" xfId="63" applyAlignment="1">
      <alignment horizontal="left"/>
    </xf>
    <xf numFmtId="0" fontId="5" fillId="0" borderId="0" xfId="63" applyAlignment="1">
      <alignment horizontal="centerContinuous"/>
    </xf>
    <xf numFmtId="0" fontId="25" fillId="0" borderId="0" xfId="63" applyFont="1" applyAlignment="1">
      <alignment horizontal="centerContinuous"/>
    </xf>
    <xf numFmtId="0" fontId="25" fillId="0" borderId="0" xfId="63" applyFont="1"/>
    <xf numFmtId="0" fontId="25" fillId="0" borderId="0" xfId="63" applyFont="1" applyAlignment="1">
      <alignment horizontal="right"/>
    </xf>
    <xf numFmtId="0" fontId="26" fillId="0" borderId="0" xfId="63" applyFont="1" applyFill="1" applyBorder="1" applyAlignment="1">
      <alignment horizontal="left"/>
    </xf>
    <xf numFmtId="0" fontId="25" fillId="0" borderId="0" xfId="63" applyFont="1" applyAlignment="1">
      <alignment horizontal="center" wrapText="1"/>
    </xf>
    <xf numFmtId="0" fontId="25" fillId="0" borderId="0" xfId="63" applyFont="1" applyAlignment="1">
      <alignment horizontal="left"/>
    </xf>
    <xf numFmtId="0" fontId="24" fillId="0" borderId="0" xfId="63" applyFont="1"/>
    <xf numFmtId="3" fontId="5" fillId="2" borderId="17" xfId="63" applyNumberFormat="1" applyFill="1" applyBorder="1" applyProtection="1">
      <protection locked="0"/>
    </xf>
    <xf numFmtId="164" fontId="5" fillId="2" borderId="17" xfId="63" applyNumberFormat="1" applyFill="1" applyBorder="1" applyProtection="1">
      <protection locked="0"/>
    </xf>
    <xf numFmtId="164" fontId="5" fillId="2" borderId="17" xfId="63" applyNumberFormat="1" applyFill="1" applyBorder="1"/>
    <xf numFmtId="164" fontId="5" fillId="2" borderId="19" xfId="63" applyNumberFormat="1" applyFill="1" applyBorder="1" applyProtection="1">
      <protection locked="0"/>
    </xf>
    <xf numFmtId="49" fontId="27" fillId="2" borderId="19" xfId="63" applyNumberFormat="1" applyFont="1" applyFill="1" applyBorder="1" applyAlignment="1" applyProtection="1">
      <protection locked="0"/>
    </xf>
    <xf numFmtId="49" fontId="27" fillId="2" borderId="20" xfId="63" applyNumberFormat="1" applyFont="1" applyFill="1" applyBorder="1" applyAlignment="1" applyProtection="1">
      <protection locked="0"/>
    </xf>
    <xf numFmtId="49" fontId="27" fillId="2" borderId="21" xfId="63" applyNumberFormat="1" applyFont="1" applyFill="1" applyBorder="1" applyAlignment="1" applyProtection="1">
      <protection locked="0"/>
    </xf>
    <xf numFmtId="164" fontId="5" fillId="0" borderId="17" xfId="63" applyNumberFormat="1" applyFill="1" applyBorder="1"/>
    <xf numFmtId="3" fontId="5" fillId="2" borderId="17" xfId="63" applyNumberFormat="1" applyFill="1" applyBorder="1"/>
    <xf numFmtId="3" fontId="5" fillId="0" borderId="18" xfId="63" applyNumberFormat="1" applyFill="1" applyBorder="1"/>
    <xf numFmtId="164" fontId="5" fillId="0" borderId="18" xfId="63" applyNumberFormat="1" applyFill="1" applyBorder="1"/>
    <xf numFmtId="164" fontId="5" fillId="3" borderId="26" xfId="63" applyNumberFormat="1" applyFill="1" applyBorder="1"/>
    <xf numFmtId="0" fontId="24" fillId="0" borderId="0" xfId="63" applyFont="1" applyBorder="1"/>
    <xf numFmtId="0" fontId="5" fillId="0" borderId="0" xfId="63" applyBorder="1"/>
    <xf numFmtId="164" fontId="5" fillId="5" borderId="19" xfId="63" applyNumberFormat="1" applyFill="1" applyBorder="1" applyProtection="1">
      <protection locked="0"/>
    </xf>
    <xf numFmtId="3" fontId="5" fillId="5" borderId="17" xfId="63" applyNumberFormat="1" applyFill="1" applyBorder="1" applyProtection="1">
      <protection locked="0"/>
    </xf>
    <xf numFmtId="164" fontId="5" fillId="5" borderId="17" xfId="63" applyNumberFormat="1" applyFill="1" applyBorder="1" applyProtection="1"/>
    <xf numFmtId="1" fontId="5" fillId="2" borderId="17" xfId="63" applyNumberFormat="1" applyFill="1" applyBorder="1"/>
    <xf numFmtId="0" fontId="5" fillId="0" borderId="18" xfId="63" applyBorder="1"/>
    <xf numFmtId="49" fontId="24" fillId="2" borderId="19" xfId="23" applyNumberFormat="1" applyFont="1" applyFill="1" applyBorder="1" applyAlignment="1" applyProtection="1">
      <protection locked="0"/>
    </xf>
    <xf numFmtId="49" fontId="24" fillId="2" borderId="20" xfId="23" applyNumberFormat="1" applyFont="1" applyFill="1" applyBorder="1" applyAlignment="1" applyProtection="1">
      <protection locked="0"/>
    </xf>
    <xf numFmtId="49" fontId="24" fillId="2" borderId="21" xfId="23" applyNumberFormat="1" applyFont="1" applyFill="1" applyBorder="1" applyAlignment="1" applyProtection="1">
      <protection locked="0"/>
    </xf>
    <xf numFmtId="49" fontId="5" fillId="2" borderId="19" xfId="63" applyNumberFormat="1" applyFill="1" applyBorder="1" applyAlignment="1" applyProtection="1">
      <protection locked="0"/>
    </xf>
    <xf numFmtId="49" fontId="5" fillId="2" borderId="20" xfId="63" applyNumberFormat="1" applyFill="1" applyBorder="1" applyAlignment="1" applyProtection="1">
      <protection locked="0"/>
    </xf>
    <xf numFmtId="49" fontId="5" fillId="2" borderId="21" xfId="63" applyNumberFormat="1" applyFill="1" applyBorder="1" applyAlignment="1" applyProtection="1">
      <protection locked="0"/>
    </xf>
    <xf numFmtId="164" fontId="5" fillId="3" borderId="19" xfId="63" applyNumberFormat="1" applyFill="1" applyBorder="1" applyProtection="1"/>
    <xf numFmtId="0" fontId="5" fillId="0" borderId="27" xfId="63" applyBorder="1"/>
    <xf numFmtId="0" fontId="25" fillId="0" borderId="0" xfId="63" applyFont="1" applyBorder="1" applyAlignment="1">
      <alignment horizontal="center" wrapText="1"/>
    </xf>
    <xf numFmtId="0" fontId="5" fillId="3" borderId="0" xfId="63" applyFill="1" applyBorder="1"/>
    <xf numFmtId="164" fontId="5" fillId="3" borderId="0" xfId="63" applyNumberFormat="1" applyFill="1" applyBorder="1" applyProtection="1"/>
    <xf numFmtId="164" fontId="5" fillId="3" borderId="0" xfId="63" applyNumberFormat="1" applyFill="1" applyBorder="1"/>
    <xf numFmtId="49" fontId="24" fillId="2" borderId="19" xfId="63" applyNumberFormat="1" applyFont="1" applyFill="1" applyBorder="1" applyAlignment="1" applyProtection="1">
      <protection locked="0"/>
    </xf>
    <xf numFmtId="3" fontId="5" fillId="2" borderId="24" xfId="63" applyNumberFormat="1" applyFill="1" applyBorder="1" applyProtection="1">
      <protection locked="0"/>
    </xf>
    <xf numFmtId="164" fontId="5" fillId="2" borderId="24" xfId="63" applyNumberFormat="1" applyFill="1" applyBorder="1" applyProtection="1">
      <protection locked="0"/>
    </xf>
    <xf numFmtId="49" fontId="5" fillId="2" borderId="22" xfId="63" applyNumberFormat="1" applyFill="1" applyBorder="1" applyAlignment="1" applyProtection="1">
      <protection locked="0"/>
    </xf>
    <xf numFmtId="49" fontId="5" fillId="2" borderId="16" xfId="63" applyNumberFormat="1" applyFill="1" applyBorder="1" applyAlignment="1" applyProtection="1">
      <protection locked="0"/>
    </xf>
    <xf numFmtId="49" fontId="5" fillId="2" borderId="23" xfId="63" applyNumberFormat="1" applyFill="1" applyBorder="1" applyAlignment="1" applyProtection="1">
      <protection locked="0"/>
    </xf>
    <xf numFmtId="3" fontId="5" fillId="3" borderId="0" xfId="63" applyNumberFormat="1" applyFill="1" applyBorder="1" applyProtection="1">
      <protection locked="0"/>
    </xf>
    <xf numFmtId="164" fontId="5" fillId="3" borderId="0" xfId="63" applyNumberFormat="1" applyFill="1" applyBorder="1" applyProtection="1">
      <protection locked="0"/>
    </xf>
    <xf numFmtId="0" fontId="5" fillId="2" borderId="17" xfId="63" applyFill="1" applyBorder="1" applyProtection="1"/>
    <xf numFmtId="164" fontId="5" fillId="2" borderId="19" xfId="63" applyNumberFormat="1" applyFill="1" applyBorder="1" applyProtection="1"/>
    <xf numFmtId="164" fontId="5" fillId="2" borderId="17" xfId="63" applyNumberFormat="1" applyFill="1" applyBorder="1" applyProtection="1"/>
    <xf numFmtId="164" fontId="5" fillId="3" borderId="17" xfId="63" applyNumberFormat="1" applyFill="1" applyBorder="1"/>
    <xf numFmtId="3" fontId="5" fillId="2" borderId="25" xfId="63" applyNumberFormat="1" applyFill="1" applyBorder="1" applyProtection="1">
      <protection locked="0"/>
    </xf>
    <xf numFmtId="164" fontId="5" fillId="2" borderId="25" xfId="63" applyNumberFormat="1" applyFill="1" applyBorder="1" applyProtection="1">
      <protection locked="0"/>
    </xf>
    <xf numFmtId="0" fontId="25" fillId="0" borderId="0" xfId="63" applyFont="1" applyBorder="1"/>
    <xf numFmtId="0" fontId="5" fillId="0" borderId="16" xfId="63" applyBorder="1" applyAlignment="1">
      <alignment horizontal="left"/>
    </xf>
    <xf numFmtId="0" fontId="25" fillId="0" borderId="16" xfId="63" applyFont="1" applyBorder="1"/>
    <xf numFmtId="0" fontId="5" fillId="0" borderId="16" xfId="63" applyBorder="1"/>
    <xf numFmtId="0" fontId="5" fillId="0" borderId="0" xfId="63" applyFill="1" applyBorder="1"/>
    <xf numFmtId="3" fontId="5" fillId="2" borderId="24" xfId="63" applyNumberFormat="1" applyFill="1" applyBorder="1"/>
    <xf numFmtId="3" fontId="5" fillId="3" borderId="24" xfId="63" applyNumberFormat="1" applyFill="1" applyBorder="1"/>
    <xf numFmtId="164" fontId="5" fillId="3" borderId="24" xfId="63" applyNumberFormat="1" applyFill="1" applyBorder="1"/>
    <xf numFmtId="164" fontId="5" fillId="2" borderId="24" xfId="63" applyNumberFormat="1" applyFill="1" applyBorder="1"/>
    <xf numFmtId="3" fontId="5" fillId="2" borderId="28" xfId="63" applyNumberFormat="1" applyFill="1" applyBorder="1"/>
    <xf numFmtId="10" fontId="5" fillId="2" borderId="17" xfId="64"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0" fontId="79" fillId="0" borderId="0" xfId="63" applyFont="1" applyAlignment="1">
      <alignment horizontal="left"/>
    </xf>
    <xf numFmtId="0" fontId="79" fillId="0" borderId="0" xfId="63" applyFont="1"/>
    <xf numFmtId="0" fontId="80" fillId="0" borderId="0" xfId="63" applyFont="1" applyAlignment="1">
      <alignment horizontal="left"/>
    </xf>
    <xf numFmtId="0" fontId="80" fillId="0" borderId="0" xfId="63" applyFont="1"/>
    <xf numFmtId="0" fontId="80" fillId="0" borderId="0" xfId="63" applyFont="1" applyAlignment="1">
      <alignment horizontal="centerContinuous"/>
    </xf>
    <xf numFmtId="0" fontId="28" fillId="0" borderId="0" xfId="63" applyFont="1" applyAlignment="1">
      <alignment horizontal="centerContinuous"/>
    </xf>
    <xf numFmtId="0" fontId="28" fillId="0" borderId="0" xfId="63" applyFont="1"/>
    <xf numFmtId="0" fontId="28" fillId="0" borderId="0" xfId="63" applyFont="1" applyAlignment="1">
      <alignment horizontal="right"/>
    </xf>
    <xf numFmtId="0" fontId="53" fillId="0" borderId="0" xfId="63" applyFont="1" applyFill="1" applyBorder="1" applyAlignment="1">
      <alignment horizontal="left"/>
    </xf>
    <xf numFmtId="0" fontId="28" fillId="0" borderId="0" xfId="63" applyFont="1" applyAlignment="1">
      <alignment horizontal="center" wrapText="1"/>
    </xf>
    <xf numFmtId="0" fontId="28" fillId="0" borderId="0" xfId="63" applyFont="1" applyAlignment="1">
      <alignment horizontal="left"/>
    </xf>
    <xf numFmtId="0" fontId="32" fillId="0" borderId="0" xfId="63" applyFont="1"/>
    <xf numFmtId="3" fontId="80" fillId="5" borderId="17" xfId="63" applyNumberFormat="1" applyFont="1" applyFill="1" applyBorder="1" applyProtection="1">
      <protection locked="0"/>
    </xf>
    <xf numFmtId="164" fontId="80" fillId="5" borderId="17" xfId="63" applyNumberFormat="1" applyFont="1" applyFill="1" applyBorder="1" applyProtection="1">
      <protection locked="0"/>
    </xf>
    <xf numFmtId="164" fontId="80" fillId="5" borderId="19" xfId="63" applyNumberFormat="1" applyFont="1" applyFill="1" applyBorder="1" applyProtection="1">
      <protection locked="0"/>
    </xf>
    <xf numFmtId="164" fontId="80" fillId="5" borderId="17" xfId="63" applyNumberFormat="1" applyFont="1" applyFill="1" applyBorder="1"/>
    <xf numFmtId="3" fontId="80" fillId="2" borderId="17" xfId="63" applyNumberFormat="1" applyFont="1" applyFill="1" applyBorder="1" applyProtection="1">
      <protection locked="0"/>
    </xf>
    <xf numFmtId="164" fontId="80" fillId="2" borderId="17" xfId="63" applyNumberFormat="1" applyFont="1" applyFill="1" applyBorder="1" applyProtection="1">
      <protection locked="0"/>
    </xf>
    <xf numFmtId="164" fontId="80" fillId="2" borderId="19" xfId="63" applyNumberFormat="1" applyFont="1" applyFill="1" applyBorder="1" applyProtection="1">
      <protection locked="0"/>
    </xf>
    <xf numFmtId="164" fontId="80" fillId="2" borderId="17" xfId="63" applyNumberFormat="1" applyFont="1" applyFill="1" applyBorder="1"/>
    <xf numFmtId="49" fontId="32" fillId="2" borderId="19" xfId="63" applyNumberFormat="1" applyFont="1" applyFill="1" applyBorder="1" applyAlignment="1" applyProtection="1">
      <protection locked="0"/>
    </xf>
    <xf numFmtId="49" fontId="32" fillId="2" borderId="20" xfId="63" applyNumberFormat="1" applyFont="1" applyFill="1" applyBorder="1" applyAlignment="1" applyProtection="1">
      <protection locked="0"/>
    </xf>
    <xf numFmtId="49" fontId="32" fillId="2" borderId="21" xfId="63" applyNumberFormat="1" applyFont="1" applyFill="1" applyBorder="1" applyAlignment="1" applyProtection="1">
      <protection locked="0"/>
    </xf>
    <xf numFmtId="3" fontId="32" fillId="2" borderId="17" xfId="63" applyNumberFormat="1" applyFont="1" applyFill="1" applyBorder="1" applyProtection="1">
      <protection locked="0"/>
    </xf>
    <xf numFmtId="164" fontId="80" fillId="0" borderId="17" xfId="63" applyNumberFormat="1" applyFont="1" applyFill="1" applyBorder="1"/>
    <xf numFmtId="3" fontId="80" fillId="2" borderId="17" xfId="63" applyNumberFormat="1" applyFont="1" applyFill="1" applyBorder="1"/>
    <xf numFmtId="44" fontId="80" fillId="2" borderId="17" xfId="66" applyFont="1" applyFill="1" applyBorder="1"/>
    <xf numFmtId="3" fontId="80" fillId="0" borderId="18" xfId="63" applyNumberFormat="1" applyFont="1" applyFill="1" applyBorder="1"/>
    <xf numFmtId="164" fontId="80" fillId="0" borderId="18" xfId="63" applyNumberFormat="1" applyFont="1" applyFill="1" applyBorder="1"/>
    <xf numFmtId="164" fontId="80" fillId="3" borderId="26" xfId="63" applyNumberFormat="1" applyFont="1" applyFill="1" applyBorder="1"/>
    <xf numFmtId="0" fontId="32" fillId="0" borderId="0" xfId="63" applyFont="1" applyBorder="1"/>
    <xf numFmtId="0" fontId="80" fillId="0" borderId="0" xfId="63" applyFont="1" applyBorder="1"/>
    <xf numFmtId="44" fontId="80" fillId="5" borderId="17" xfId="66" applyFont="1" applyFill="1" applyBorder="1" applyProtection="1">
      <protection locked="0"/>
    </xf>
    <xf numFmtId="164" fontId="80" fillId="5" borderId="17" xfId="63" applyNumberFormat="1" applyFont="1" applyFill="1" applyBorder="1" applyProtection="1"/>
    <xf numFmtId="43" fontId="80" fillId="2" borderId="17" xfId="65" applyFont="1" applyFill="1" applyBorder="1"/>
    <xf numFmtId="1" fontId="80" fillId="2" borderId="17" xfId="63" applyNumberFormat="1" applyFont="1" applyFill="1" applyBorder="1"/>
    <xf numFmtId="0" fontId="80" fillId="0" borderId="18" xfId="63" applyFont="1" applyBorder="1"/>
    <xf numFmtId="49" fontId="80" fillId="2" borderId="19" xfId="63" applyNumberFormat="1" applyFont="1" applyFill="1" applyBorder="1" applyAlignment="1" applyProtection="1">
      <protection locked="0"/>
    </xf>
    <xf numFmtId="49" fontId="80" fillId="2" borderId="20" xfId="63" applyNumberFormat="1" applyFont="1" applyFill="1" applyBorder="1" applyAlignment="1" applyProtection="1">
      <protection locked="0"/>
    </xf>
    <xf numFmtId="49" fontId="80" fillId="2" borderId="21" xfId="63" applyNumberFormat="1" applyFont="1" applyFill="1" applyBorder="1" applyAlignment="1" applyProtection="1">
      <protection locked="0"/>
    </xf>
    <xf numFmtId="0" fontId="80" fillId="5" borderId="17" xfId="63" applyFont="1" applyFill="1" applyBorder="1"/>
    <xf numFmtId="164" fontId="80" fillId="3" borderId="19" xfId="63" applyNumberFormat="1" applyFont="1" applyFill="1" applyBorder="1" applyProtection="1"/>
    <xf numFmtId="0" fontId="80" fillId="0" borderId="27" xfId="63" applyFont="1" applyBorder="1"/>
    <xf numFmtId="0" fontId="28" fillId="0" borderId="0" xfId="63" applyFont="1" applyBorder="1" applyAlignment="1">
      <alignment horizontal="center" wrapText="1"/>
    </xf>
    <xf numFmtId="0" fontId="80" fillId="3" borderId="0" xfId="63" applyFont="1" applyFill="1" applyBorder="1"/>
    <xf numFmtId="164" fontId="80" fillId="3" borderId="0" xfId="63" applyNumberFormat="1" applyFont="1" applyFill="1" applyBorder="1" applyProtection="1"/>
    <xf numFmtId="164" fontId="80" fillId="3" borderId="0" xfId="63" applyNumberFormat="1" applyFont="1" applyFill="1" applyBorder="1"/>
    <xf numFmtId="0" fontId="80" fillId="5" borderId="17" xfId="63" applyFont="1" applyFill="1" applyBorder="1" applyProtection="1">
      <protection locked="0"/>
    </xf>
    <xf numFmtId="8" fontId="80" fillId="5" borderId="17" xfId="63" applyNumberFormat="1" applyFont="1" applyFill="1" applyBorder="1" applyProtection="1">
      <protection locked="0"/>
    </xf>
    <xf numFmtId="0" fontId="80" fillId="2" borderId="17" xfId="63" applyFont="1" applyFill="1" applyBorder="1" applyProtection="1">
      <protection locked="0"/>
    </xf>
    <xf numFmtId="3" fontId="80" fillId="2" borderId="24" xfId="63" applyNumberFormat="1" applyFont="1" applyFill="1" applyBorder="1" applyProtection="1">
      <protection locked="0"/>
    </xf>
    <xf numFmtId="164" fontId="80" fillId="2" borderId="24" xfId="63" applyNumberFormat="1" applyFont="1" applyFill="1" applyBorder="1" applyProtection="1">
      <protection locked="0"/>
    </xf>
    <xf numFmtId="49" fontId="80" fillId="2" borderId="22" xfId="63" applyNumberFormat="1" applyFont="1" applyFill="1" applyBorder="1" applyAlignment="1" applyProtection="1">
      <protection locked="0"/>
    </xf>
    <xf numFmtId="49" fontId="80" fillId="2" borderId="16" xfId="63" applyNumberFormat="1" applyFont="1" applyFill="1" applyBorder="1" applyAlignment="1" applyProtection="1">
      <protection locked="0"/>
    </xf>
    <xf numFmtId="49" fontId="80" fillId="2" borderId="23" xfId="63" applyNumberFormat="1" applyFont="1" applyFill="1" applyBorder="1" applyAlignment="1" applyProtection="1">
      <protection locked="0"/>
    </xf>
    <xf numFmtId="3" fontId="80" fillId="3" borderId="0" xfId="63" applyNumberFormat="1" applyFont="1" applyFill="1" applyBorder="1" applyProtection="1">
      <protection locked="0"/>
    </xf>
    <xf numFmtId="164" fontId="80" fillId="3" borderId="0" xfId="63" applyNumberFormat="1" applyFont="1" applyFill="1" applyBorder="1" applyProtection="1">
      <protection locked="0"/>
    </xf>
    <xf numFmtId="0" fontId="80" fillId="2" borderId="17" xfId="63" applyFont="1" applyFill="1" applyBorder="1" applyProtection="1"/>
    <xf numFmtId="44" fontId="80" fillId="2" borderId="17" xfId="66" applyFont="1" applyFill="1" applyBorder="1" applyProtection="1"/>
    <xf numFmtId="164" fontId="80" fillId="2" borderId="19" xfId="63" applyNumberFormat="1" applyFont="1" applyFill="1" applyBorder="1" applyProtection="1"/>
    <xf numFmtId="164" fontId="80" fillId="2" borderId="17" xfId="63" applyNumberFormat="1" applyFont="1" applyFill="1" applyBorder="1" applyProtection="1"/>
    <xf numFmtId="164" fontId="80" fillId="3" borderId="17" xfId="63" applyNumberFormat="1" applyFont="1" applyFill="1" applyBorder="1"/>
    <xf numFmtId="3" fontId="80" fillId="2" borderId="25" xfId="63" applyNumberFormat="1" applyFont="1" applyFill="1" applyBorder="1" applyProtection="1">
      <protection locked="0"/>
    </xf>
    <xf numFmtId="164" fontId="80" fillId="2" borderId="25" xfId="63" applyNumberFormat="1" applyFont="1" applyFill="1" applyBorder="1" applyProtection="1">
      <protection locked="0"/>
    </xf>
    <xf numFmtId="0" fontId="28" fillId="0" borderId="0" xfId="63" applyFont="1" applyBorder="1"/>
    <xf numFmtId="0" fontId="80" fillId="0" borderId="0" xfId="63" applyFont="1" applyBorder="1" applyAlignment="1">
      <alignment horizontal="left"/>
    </xf>
    <xf numFmtId="0" fontId="80" fillId="0" borderId="0" xfId="63" applyFont="1" applyFill="1" applyBorder="1"/>
    <xf numFmtId="10" fontId="80" fillId="5" borderId="17" xfId="63" applyNumberFormat="1" applyFont="1" applyFill="1" applyBorder="1" applyProtection="1">
      <protection locked="0"/>
    </xf>
    <xf numFmtId="0" fontId="80" fillId="2" borderId="24" xfId="66" applyNumberFormat="1" applyFont="1" applyFill="1" applyBorder="1"/>
    <xf numFmtId="44" fontId="80" fillId="2" borderId="24" xfId="66" applyFont="1" applyFill="1" applyBorder="1"/>
    <xf numFmtId="1" fontId="80" fillId="2" borderId="24" xfId="66" applyNumberFormat="1" applyFont="1" applyFill="1" applyBorder="1"/>
    <xf numFmtId="0" fontId="80" fillId="2" borderId="17" xfId="66" applyNumberFormat="1" applyFont="1" applyFill="1" applyBorder="1"/>
    <xf numFmtId="0" fontId="80" fillId="3" borderId="24" xfId="63" applyNumberFormat="1" applyFont="1" applyFill="1" applyBorder="1"/>
    <xf numFmtId="164" fontId="80" fillId="3" borderId="24" xfId="63" applyNumberFormat="1" applyFont="1" applyFill="1" applyBorder="1"/>
    <xf numFmtId="164" fontId="80" fillId="5" borderId="24" xfId="63" applyNumberFormat="1" applyFont="1" applyFill="1" applyBorder="1"/>
    <xf numFmtId="3" fontId="80" fillId="0" borderId="24" xfId="63" applyNumberFormat="1" applyFont="1" applyFill="1" applyBorder="1"/>
    <xf numFmtId="0" fontId="80" fillId="0" borderId="24" xfId="63" applyNumberFormat="1" applyFont="1" applyFill="1" applyBorder="1"/>
    <xf numFmtId="3" fontId="80" fillId="5" borderId="17" xfId="63" applyNumberFormat="1" applyFont="1" applyFill="1" applyBorder="1"/>
    <xf numFmtId="0" fontId="80" fillId="0" borderId="27" xfId="63" applyNumberFormat="1" applyFont="1" applyBorder="1"/>
    <xf numFmtId="0" fontId="80" fillId="2" borderId="17" xfId="63" applyNumberFormat="1" applyFont="1" applyFill="1" applyBorder="1"/>
    <xf numFmtId="169" fontId="80" fillId="2" borderId="17" xfId="64" applyNumberFormat="1" applyFont="1" applyFill="1" applyBorder="1" applyProtection="1"/>
    <xf numFmtId="10" fontId="80" fillId="2" borderId="17" xfId="64"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0" fillId="0" borderId="0" xfId="0"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0" fontId="0" fillId="0" borderId="0" xfId="0"/>
    <xf numFmtId="0" fontId="0" fillId="0" borderId="0" xfId="0" applyAlignment="1">
      <alignment horizontal="left"/>
    </xf>
    <xf numFmtId="0" fontId="0" fillId="0" borderId="0" xfId="0"/>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10" fontId="0" fillId="2" borderId="17" xfId="0" applyNumberFormat="1" applyFill="1" applyBorder="1" applyProtection="1">
      <protection locked="0"/>
    </xf>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0" fillId="0" borderId="0" xfId="0"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0" fontId="0" fillId="0" borderId="0" xfId="0"/>
    <xf numFmtId="0" fontId="24" fillId="0" borderId="0" xfId="0" applyFont="1"/>
    <xf numFmtId="0" fontId="25" fillId="0" borderId="0" xfId="0" applyFont="1"/>
    <xf numFmtId="0" fontId="25" fillId="0" borderId="0" xfId="0" applyFont="1" applyAlignment="1">
      <alignment horizontal="centerContinuous"/>
    </xf>
    <xf numFmtId="0" fontId="0" fillId="0" borderId="0" xfId="0" applyAlignment="1">
      <alignment horizontal="centerContinuous"/>
    </xf>
    <xf numFmtId="0" fontId="25" fillId="0" borderId="0" xfId="0" applyFont="1" applyAlignment="1">
      <alignment horizontal="right"/>
    </xf>
    <xf numFmtId="0" fontId="25" fillId="0" borderId="0" xfId="0" applyFont="1" applyAlignment="1">
      <alignment horizontal="left"/>
    </xf>
    <xf numFmtId="0" fontId="26" fillId="0" borderId="0" xfId="0" applyFont="1" applyFill="1" applyBorder="1" applyAlignment="1">
      <alignment horizontal="left"/>
    </xf>
    <xf numFmtId="0" fontId="25" fillId="0" borderId="0" xfId="0" applyFont="1" applyAlignment="1">
      <alignment horizontal="center" wrapText="1"/>
    </xf>
    <xf numFmtId="0" fontId="0" fillId="0" borderId="0" xfId="0" applyBorder="1"/>
    <xf numFmtId="0" fontId="0" fillId="0" borderId="16" xfId="0" applyBorder="1" applyAlignment="1">
      <alignment horizontal="left"/>
    </xf>
    <xf numFmtId="0" fontId="25" fillId="0" borderId="16" xfId="0" applyFont="1" applyBorder="1"/>
    <xf numFmtId="0" fontId="0" fillId="0" borderId="16" xfId="0" applyBorder="1"/>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164" fontId="0" fillId="2" borderId="17" xfId="0" applyNumberFormat="1" applyFill="1" applyBorder="1" applyProtection="1"/>
    <xf numFmtId="3" fontId="0" fillId="2" borderId="17" xfId="0" applyNumberFormat="1" applyFill="1" applyBorder="1"/>
    <xf numFmtId="3" fontId="0" fillId="0" borderId="18" xfId="0" applyNumberFormat="1" applyFill="1" applyBorder="1"/>
    <xf numFmtId="164" fontId="0" fillId="0" borderId="18" xfId="0" applyNumberFormat="1" applyFill="1" applyBorder="1"/>
    <xf numFmtId="0" fontId="0" fillId="2" borderId="17" xfId="0" applyFill="1" applyBorder="1" applyProtection="1"/>
    <xf numFmtId="0" fontId="0" fillId="0" borderId="0" xfId="0" applyFill="1" applyBorder="1"/>
    <xf numFmtId="1" fontId="0" fillId="2" borderId="17" xfId="0" applyNumberFormat="1" applyFill="1" applyBorder="1"/>
    <xf numFmtId="0" fontId="0" fillId="0" borderId="18" xfId="0" applyBorder="1"/>
    <xf numFmtId="10" fontId="0" fillId="2" borderId="17" xfId="0" applyNumberFormat="1" applyFill="1" applyBorder="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0" fillId="2" borderId="23" xfId="0" applyNumberFormat="1" applyFill="1" applyBorder="1" applyAlignment="1" applyProtection="1">
      <protection locked="0"/>
    </xf>
    <xf numFmtId="3" fontId="0" fillId="2" borderId="24" xfId="0" applyNumberFormat="1" applyFill="1" applyBorder="1" applyProtection="1">
      <protection locked="0"/>
    </xf>
    <xf numFmtId="164" fontId="0" fillId="2" borderId="24" xfId="0" applyNumberFormat="1" applyFill="1" applyBorder="1" applyProtection="1">
      <protection locked="0"/>
    </xf>
    <xf numFmtId="164" fontId="0" fillId="2" borderId="24" xfId="0" applyNumberFormat="1" applyFill="1" applyBorder="1"/>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3" borderId="17" xfId="0" applyNumberFormat="1" applyFill="1" applyBorder="1"/>
    <xf numFmtId="3" fontId="0" fillId="2" borderId="24" xfId="0" applyNumberFormat="1" applyFill="1" applyBorder="1"/>
    <xf numFmtId="3" fontId="0" fillId="3" borderId="24" xfId="0" applyNumberFormat="1" applyFill="1" applyBorder="1"/>
    <xf numFmtId="164" fontId="0" fillId="3" borderId="24" xfId="0" applyNumberFormat="1" applyFill="1" applyBorder="1"/>
    <xf numFmtId="164" fontId="0" fillId="0" borderId="17" xfId="0" applyNumberFormat="1" applyFill="1" applyBorder="1"/>
    <xf numFmtId="164" fontId="0" fillId="3" borderId="26" xfId="0" applyNumberFormat="1" applyFill="1" applyBorder="1"/>
    <xf numFmtId="164" fontId="0" fillId="3" borderId="19" xfId="0" applyNumberFormat="1" applyFill="1" applyBorder="1" applyProtection="1"/>
    <xf numFmtId="0" fontId="24" fillId="0" borderId="0" xfId="0" applyFont="1" applyBorder="1"/>
    <xf numFmtId="0" fontId="0" fillId="0" borderId="27" xfId="0" applyBorder="1"/>
    <xf numFmtId="3" fontId="0" fillId="2" borderId="28" xfId="0" applyNumberFormat="1" applyFill="1" applyBorder="1"/>
    <xf numFmtId="164" fontId="0" fillId="2" borderId="19" xfId="0" applyNumberFormat="1" applyFill="1" applyBorder="1" applyProtection="1">
      <protection locked="0"/>
    </xf>
    <xf numFmtId="0" fontId="0" fillId="2" borderId="17" xfId="0" applyFill="1" applyBorder="1" applyProtection="1">
      <protection locked="0"/>
    </xf>
    <xf numFmtId="3" fontId="24" fillId="2" borderId="17" xfId="0" applyNumberFormat="1" applyFont="1" applyFill="1" applyBorder="1" applyProtection="1">
      <protection locked="0"/>
    </xf>
    <xf numFmtId="164" fontId="0" fillId="2" borderId="19" xfId="0" applyNumberFormat="1" applyFill="1" applyBorder="1" applyProtection="1"/>
    <xf numFmtId="3" fontId="0" fillId="5" borderId="17" xfId="0" applyNumberFormat="1" applyFill="1" applyBorder="1" applyProtection="1">
      <protection locked="0"/>
    </xf>
    <xf numFmtId="164" fontId="0" fillId="5" borderId="19" xfId="0" applyNumberFormat="1" applyFill="1" applyBorder="1" applyProtection="1">
      <protection locked="0"/>
    </xf>
    <xf numFmtId="164" fontId="0" fillId="5" borderId="17" xfId="0" applyNumberFormat="1" applyFill="1" applyBorder="1" applyProtection="1"/>
    <xf numFmtId="0" fontId="25"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5" fillId="0" borderId="0" xfId="0" applyFont="1" applyBorder="1"/>
    <xf numFmtId="10" fontId="0" fillId="2" borderId="17" xfId="1" applyNumberFormat="1" applyFont="1" applyFill="1" applyBorder="1" applyProtection="1"/>
    <xf numFmtId="0" fontId="0" fillId="0" borderId="0" xfId="0"/>
    <xf numFmtId="0" fontId="24" fillId="0" borderId="0" xfId="2"/>
    <xf numFmtId="0" fontId="24" fillId="0" borderId="0" xfId="2" applyFont="1"/>
    <xf numFmtId="0" fontId="25" fillId="0" borderId="0" xfId="2" applyFont="1"/>
    <xf numFmtId="0" fontId="25" fillId="0" borderId="0" xfId="2" applyFont="1" applyAlignment="1">
      <alignment horizontal="centerContinuous"/>
    </xf>
    <xf numFmtId="0" fontId="24" fillId="0" borderId="0" xfId="2" applyAlignment="1">
      <alignment horizontal="centerContinuous"/>
    </xf>
    <xf numFmtId="0" fontId="25" fillId="0" borderId="0" xfId="2" applyFont="1" applyAlignment="1">
      <alignment horizontal="right"/>
    </xf>
    <xf numFmtId="0" fontId="25" fillId="0" borderId="0" xfId="2" applyFont="1" applyAlignment="1">
      <alignment horizontal="left"/>
    </xf>
    <xf numFmtId="0" fontId="26" fillId="0" borderId="0" xfId="2" applyFont="1" applyFill="1" applyBorder="1" applyAlignment="1">
      <alignment horizontal="left"/>
    </xf>
    <xf numFmtId="0" fontId="25" fillId="0" borderId="0" xfId="2" applyFont="1" applyAlignment="1">
      <alignment horizontal="center" wrapText="1"/>
    </xf>
    <xf numFmtId="0" fontId="24" fillId="0" borderId="0" xfId="2" applyBorder="1"/>
    <xf numFmtId="0" fontId="24" fillId="0" borderId="16" xfId="2" applyBorder="1" applyAlignment="1">
      <alignment horizontal="left"/>
    </xf>
    <xf numFmtId="0" fontId="25" fillId="0" borderId="16" xfId="2" applyFont="1" applyBorder="1"/>
    <xf numFmtId="0" fontId="24" fillId="0" borderId="16" xfId="2" applyBorder="1"/>
    <xf numFmtId="3" fontId="24" fillId="2" borderId="17" xfId="2" applyNumberFormat="1" applyFill="1" applyBorder="1" applyProtection="1">
      <protection locked="0"/>
    </xf>
    <xf numFmtId="164" fontId="24" fillId="2" borderId="17" xfId="2" applyNumberFormat="1" applyFill="1" applyBorder="1" applyProtection="1">
      <protection locked="0"/>
    </xf>
    <xf numFmtId="164" fontId="24" fillId="2" borderId="17" xfId="2" applyNumberFormat="1" applyFill="1" applyBorder="1"/>
    <xf numFmtId="164" fontId="24" fillId="2" borderId="17" xfId="2" applyNumberFormat="1" applyFill="1" applyBorder="1" applyProtection="1"/>
    <xf numFmtId="3" fontId="24" fillId="2" borderId="17" xfId="2" applyNumberFormat="1" applyFill="1" applyBorder="1"/>
    <xf numFmtId="0" fontId="24" fillId="2" borderId="17" xfId="2" applyFill="1" applyBorder="1" applyProtection="1"/>
    <xf numFmtId="0" fontId="24" fillId="0" borderId="0" xfId="2" applyFill="1" applyBorder="1"/>
    <xf numFmtId="1" fontId="24" fillId="2" borderId="17" xfId="2" applyNumberFormat="1" applyFill="1" applyBorder="1"/>
    <xf numFmtId="0" fontId="24" fillId="0" borderId="18" xfId="2" applyBorder="1"/>
    <xf numFmtId="10" fontId="24" fillId="2" borderId="17" xfId="2" applyNumberFormat="1" applyFill="1" applyBorder="1" applyProtection="1">
      <protection locked="0"/>
    </xf>
    <xf numFmtId="49" fontId="24" fillId="2" borderId="19" xfId="2" applyNumberFormat="1" applyFill="1" applyBorder="1" applyAlignment="1" applyProtection="1">
      <protection locked="0"/>
    </xf>
    <xf numFmtId="49" fontId="24" fillId="2" borderId="20" xfId="2" applyNumberFormat="1" applyFill="1" applyBorder="1" applyAlignment="1" applyProtection="1">
      <protection locked="0"/>
    </xf>
    <xf numFmtId="49" fontId="24" fillId="2" borderId="21" xfId="2" applyNumberFormat="1" applyFill="1" applyBorder="1" applyAlignment="1" applyProtection="1">
      <protection locked="0"/>
    </xf>
    <xf numFmtId="49" fontId="27" fillId="2" borderId="19" xfId="2" applyNumberFormat="1" applyFont="1" applyFill="1" applyBorder="1" applyAlignment="1" applyProtection="1">
      <protection locked="0"/>
    </xf>
    <xf numFmtId="49" fontId="27" fillId="2" borderId="20" xfId="2" applyNumberFormat="1" applyFont="1" applyFill="1" applyBorder="1" applyAlignment="1" applyProtection="1">
      <protection locked="0"/>
    </xf>
    <xf numFmtId="49" fontId="27" fillId="2" borderId="21" xfId="2" applyNumberFormat="1" applyFont="1" applyFill="1" applyBorder="1" applyAlignment="1" applyProtection="1">
      <protection locked="0"/>
    </xf>
    <xf numFmtId="49" fontId="24" fillId="2" borderId="22" xfId="2" applyNumberFormat="1" applyFill="1" applyBorder="1" applyAlignment="1" applyProtection="1">
      <protection locked="0"/>
    </xf>
    <xf numFmtId="49" fontId="24" fillId="2" borderId="16" xfId="2" applyNumberFormat="1" applyFill="1" applyBorder="1" applyAlignment="1" applyProtection="1">
      <protection locked="0"/>
    </xf>
    <xf numFmtId="49" fontId="24" fillId="2" borderId="23" xfId="2" applyNumberFormat="1" applyFill="1" applyBorder="1" applyAlignment="1" applyProtection="1">
      <protection locked="0"/>
    </xf>
    <xf numFmtId="164" fontId="24" fillId="2" borderId="24" xfId="2" applyNumberFormat="1" applyFill="1" applyBorder="1"/>
    <xf numFmtId="164" fontId="24" fillId="3" borderId="17" xfId="2" applyNumberFormat="1" applyFill="1" applyBorder="1"/>
    <xf numFmtId="3" fontId="24" fillId="2" borderId="24" xfId="2" applyNumberFormat="1" applyFill="1" applyBorder="1"/>
    <xf numFmtId="3" fontId="24" fillId="3" borderId="24" xfId="2" applyNumberFormat="1" applyFill="1" applyBorder="1"/>
    <xf numFmtId="164" fontId="24" fillId="3" borderId="24" xfId="2" applyNumberFormat="1" applyFill="1" applyBorder="1"/>
    <xf numFmtId="164" fontId="24" fillId="0" borderId="17" xfId="2" applyNumberFormat="1" applyFill="1" applyBorder="1"/>
    <xf numFmtId="164" fontId="24" fillId="3" borderId="19" xfId="2" applyNumberFormat="1" applyFill="1" applyBorder="1" applyProtection="1"/>
    <xf numFmtId="0" fontId="24" fillId="0" borderId="0" xfId="2" applyFont="1" applyBorder="1"/>
    <xf numFmtId="0" fontId="24" fillId="0" borderId="27" xfId="2" applyBorder="1"/>
    <xf numFmtId="3" fontId="24" fillId="2" borderId="28" xfId="2" applyNumberFormat="1" applyFill="1" applyBorder="1"/>
    <xf numFmtId="164" fontId="24" fillId="2" borderId="19" xfId="2" applyNumberFormat="1" applyFill="1" applyBorder="1" applyProtection="1">
      <protection locked="0"/>
    </xf>
    <xf numFmtId="164" fontId="24" fillId="2" borderId="19" xfId="2" applyNumberFormat="1" applyFill="1" applyBorder="1" applyProtection="1"/>
    <xf numFmtId="164" fontId="24" fillId="5" borderId="17" xfId="2" applyNumberFormat="1" applyFill="1" applyBorder="1" applyProtection="1"/>
    <xf numFmtId="0" fontId="25" fillId="0" borderId="0" xfId="2" applyFont="1" applyBorder="1" applyAlignment="1">
      <alignment horizontal="center" wrapText="1"/>
    </xf>
    <xf numFmtId="0" fontId="24" fillId="3" borderId="0" xfId="2" applyFill="1" applyBorder="1"/>
    <xf numFmtId="164" fontId="24" fillId="3" borderId="0" xfId="2" applyNumberFormat="1" applyFill="1" applyBorder="1" applyProtection="1"/>
    <xf numFmtId="164" fontId="24" fillId="3" borderId="0" xfId="2" applyNumberFormat="1" applyFill="1" applyBorder="1"/>
    <xf numFmtId="3" fontId="24" fillId="3" borderId="0" xfId="2" applyNumberFormat="1" applyFill="1" applyBorder="1" applyProtection="1">
      <protection locked="0"/>
    </xf>
    <xf numFmtId="164" fontId="24" fillId="3" borderId="0" xfId="2" applyNumberFormat="1" applyFill="1" applyBorder="1" applyProtection="1">
      <protection locked="0"/>
    </xf>
    <xf numFmtId="0" fontId="25" fillId="0" borderId="0" xfId="2" applyFont="1" applyBorder="1"/>
    <xf numFmtId="10" fontId="24" fillId="2" borderId="17" xfId="1" applyNumberFormat="1" applyFont="1" applyFill="1" applyBorder="1" applyProtection="1"/>
    <xf numFmtId="7" fontId="24" fillId="2" borderId="17" xfId="2" applyNumberFormat="1" applyFont="1" applyFill="1" applyBorder="1" applyProtection="1">
      <protection locked="0"/>
    </xf>
    <xf numFmtId="3" fontId="24" fillId="0" borderId="27" xfId="2" applyNumberFormat="1" applyFill="1" applyBorder="1"/>
    <xf numFmtId="164" fontId="24" fillId="0" borderId="27" xfId="2" applyNumberFormat="1" applyFill="1" applyBorder="1"/>
    <xf numFmtId="0" fontId="25" fillId="0" borderId="0" xfId="0" applyFont="1" applyAlignment="1">
      <alignment horizontal="right"/>
    </xf>
    <xf numFmtId="0" fontId="0" fillId="0" borderId="0" xfId="0" applyFill="1" applyBorder="1"/>
    <xf numFmtId="164" fontId="0" fillId="0" borderId="0" xfId="0" applyNumberFormat="1"/>
    <xf numFmtId="0" fontId="0" fillId="0" borderId="0" xfId="0" applyFill="1"/>
    <xf numFmtId="3" fontId="0" fillId="0" borderId="0" xfId="0" applyNumberFormat="1" applyFill="1" applyBorder="1" applyProtection="1">
      <protection locked="0"/>
    </xf>
    <xf numFmtId="164" fontId="0" fillId="0" borderId="0" xfId="0" applyNumberFormat="1" applyFill="1" applyBorder="1" applyProtection="1">
      <protection locked="0"/>
    </xf>
    <xf numFmtId="164" fontId="0" fillId="0" borderId="0" xfId="0" applyNumberFormat="1" applyFill="1" applyBorder="1"/>
    <xf numFmtId="0" fontId="25" fillId="0" borderId="0" xfId="0" applyFont="1" applyFill="1" applyBorder="1"/>
    <xf numFmtId="0" fontId="24" fillId="0" borderId="0" xfId="0" applyFont="1" applyFill="1"/>
    <xf numFmtId="0" fontId="24" fillId="0" borderId="0" xfId="2"/>
    <xf numFmtId="0" fontId="25" fillId="0" borderId="0" xfId="2" applyFont="1" applyAlignment="1">
      <alignment horizontal="right"/>
    </xf>
    <xf numFmtId="49" fontId="24" fillId="2" borderId="4" xfId="0" applyNumberFormat="1" applyFont="1" applyFill="1" applyBorder="1" applyAlignment="1" applyProtection="1">
      <protection locked="0"/>
    </xf>
    <xf numFmtId="49" fontId="24" fillId="0" borderId="0" xfId="0" applyNumberFormat="1" applyFont="1" applyFill="1" applyBorder="1" applyAlignment="1" applyProtection="1">
      <protection locked="0"/>
    </xf>
    <xf numFmtId="0" fontId="24" fillId="0" borderId="0" xfId="2" applyFont="1" applyAlignment="1"/>
    <xf numFmtId="0" fontId="24" fillId="0" borderId="0" xfId="2" applyAlignment="1"/>
    <xf numFmtId="49" fontId="0" fillId="0" borderId="0" xfId="0" applyNumberFormat="1" applyFill="1" applyBorder="1" applyAlignment="1" applyProtection="1">
      <protection locked="0"/>
    </xf>
    <xf numFmtId="49" fontId="27" fillId="0" borderId="0" xfId="0" applyNumberFormat="1" applyFont="1" applyFill="1" applyBorder="1" applyAlignment="1" applyProtection="1">
      <protection locked="0"/>
    </xf>
    <xf numFmtId="49" fontId="24" fillId="0" borderId="0" xfId="0" applyNumberFormat="1" applyFont="1" applyFill="1" applyBorder="1" applyAlignment="1" applyProtection="1">
      <protection locked="0"/>
    </xf>
    <xf numFmtId="49" fontId="24" fillId="2" borderId="20" xfId="2" applyNumberFormat="1" applyFill="1" applyBorder="1" applyAlignment="1" applyProtection="1">
      <protection locked="0"/>
    </xf>
    <xf numFmtId="49" fontId="24" fillId="2" borderId="21" xfId="2" applyNumberFormat="1" applyFill="1" applyBorder="1" applyAlignment="1" applyProtection="1">
      <protection locked="0"/>
    </xf>
    <xf numFmtId="49" fontId="24" fillId="2" borderId="19" xfId="2" applyNumberFormat="1" applyFont="1" applyFill="1" applyBorder="1" applyAlignment="1" applyProtection="1">
      <protection locked="0"/>
    </xf>
    <xf numFmtId="49" fontId="24" fillId="2" borderId="19" xfId="0" applyNumberFormat="1" applyFont="1" applyFill="1" applyBorder="1" applyAlignment="1" applyProtection="1">
      <protection locked="0"/>
    </xf>
    <xf numFmtId="0" fontId="0" fillId="0" borderId="0" xfId="0"/>
    <xf numFmtId="0" fontId="32" fillId="0" borderId="0" xfId="0" applyFont="1"/>
    <xf numFmtId="0" fontId="32" fillId="0" borderId="0" xfId="0" applyFont="1" applyAlignment="1">
      <alignment horizontal="centerContinuous"/>
    </xf>
    <xf numFmtId="0" fontId="28" fillId="0" borderId="0" xfId="0" applyFont="1" applyAlignment="1">
      <alignment horizontal="centerContinuous"/>
    </xf>
    <xf numFmtId="0" fontId="28" fillId="0" borderId="0" xfId="0" applyFont="1"/>
    <xf numFmtId="0" fontId="28" fillId="0" borderId="0" xfId="0" applyFont="1" applyAlignment="1">
      <alignment horizontal="right"/>
    </xf>
    <xf numFmtId="0" fontId="53" fillId="0" borderId="0" xfId="0" applyFont="1" applyFill="1" applyBorder="1" applyAlignment="1">
      <alignment horizontal="left"/>
    </xf>
    <xf numFmtId="0" fontId="28" fillId="0" borderId="0" xfId="0" applyFont="1" applyAlignment="1">
      <alignment horizontal="center" wrapText="1"/>
    </xf>
    <xf numFmtId="0" fontId="28" fillId="0" borderId="0" xfId="0" applyFont="1" applyAlignment="1">
      <alignment horizontal="left"/>
    </xf>
    <xf numFmtId="3" fontId="32" fillId="2" borderId="17" xfId="0" applyNumberFormat="1" applyFont="1" applyFill="1" applyBorder="1" applyProtection="1">
      <protection locked="0"/>
    </xf>
    <xf numFmtId="164" fontId="32" fillId="2" borderId="17" xfId="0" applyNumberFormat="1" applyFont="1" applyFill="1" applyBorder="1" applyProtection="1">
      <protection locked="0"/>
    </xf>
    <xf numFmtId="164" fontId="32" fillId="2" borderId="19" xfId="0" applyNumberFormat="1" applyFont="1" applyFill="1" applyBorder="1" applyProtection="1">
      <protection locked="0"/>
    </xf>
    <xf numFmtId="164" fontId="32" fillId="2" borderId="17" xfId="0" applyNumberFormat="1" applyFont="1" applyFill="1" applyBorder="1"/>
    <xf numFmtId="3" fontId="32" fillId="2" borderId="17" xfId="0" applyNumberFormat="1" applyFont="1" applyFill="1" applyBorder="1"/>
    <xf numFmtId="3" fontId="32" fillId="0" borderId="18" xfId="0" applyNumberFormat="1" applyFont="1" applyFill="1" applyBorder="1"/>
    <xf numFmtId="164" fontId="32" fillId="0" borderId="18" xfId="0" applyNumberFormat="1" applyFont="1" applyFill="1" applyBorder="1"/>
    <xf numFmtId="164" fontId="32" fillId="3" borderId="26" xfId="0" applyNumberFormat="1" applyFont="1" applyFill="1" applyBorder="1"/>
    <xf numFmtId="0" fontId="32" fillId="0" borderId="0" xfId="0" applyFont="1" applyBorder="1"/>
    <xf numFmtId="164" fontId="32" fillId="5" borderId="17" xfId="0" applyNumberFormat="1" applyFont="1" applyFill="1" applyBorder="1" applyProtection="1"/>
    <xf numFmtId="1" fontId="32" fillId="2" borderId="17" xfId="0" applyNumberFormat="1" applyFont="1" applyFill="1" applyBorder="1"/>
    <xf numFmtId="0" fontId="32" fillId="0" borderId="18" xfId="0" applyFont="1" applyBorder="1"/>
    <xf numFmtId="0" fontId="32" fillId="5" borderId="17" xfId="0" applyFont="1" applyFill="1" applyBorder="1"/>
    <xf numFmtId="6" fontId="32" fillId="5" borderId="17" xfId="0" applyNumberFormat="1" applyFont="1" applyFill="1" applyBorder="1"/>
    <xf numFmtId="164" fontId="32" fillId="5" borderId="17" xfId="0" applyNumberFormat="1" applyFont="1" applyFill="1" applyBorder="1"/>
    <xf numFmtId="164" fontId="32" fillId="3" borderId="0" xfId="0" applyNumberFormat="1" applyFont="1" applyFill="1" applyBorder="1" applyProtection="1"/>
    <xf numFmtId="0" fontId="32" fillId="0" borderId="27" xfId="0" applyFont="1" applyBorder="1"/>
    <xf numFmtId="0" fontId="28" fillId="0" borderId="0" xfId="0" applyFont="1" applyBorder="1" applyAlignment="1">
      <alignment horizontal="center" wrapText="1"/>
    </xf>
    <xf numFmtId="0" fontId="32" fillId="3" borderId="0" xfId="0" applyFont="1" applyFill="1" applyBorder="1"/>
    <xf numFmtId="164" fontId="32" fillId="3" borderId="0" xfId="0" applyNumberFormat="1" applyFont="1" applyFill="1" applyBorder="1"/>
    <xf numFmtId="0" fontId="32" fillId="2" borderId="17" xfId="0" applyFont="1" applyFill="1" applyBorder="1" applyProtection="1">
      <protection locked="0"/>
    </xf>
    <xf numFmtId="8" fontId="32" fillId="2" borderId="17" xfId="0" applyNumberFormat="1" applyFont="1" applyFill="1" applyBorder="1" applyProtection="1">
      <protection locked="0"/>
    </xf>
    <xf numFmtId="3" fontId="32" fillId="2" borderId="24" xfId="0" applyNumberFormat="1" applyFont="1" applyFill="1" applyBorder="1" applyProtection="1">
      <protection locked="0"/>
    </xf>
    <xf numFmtId="164" fontId="32" fillId="2" borderId="24" xfId="0" applyNumberFormat="1" applyFont="1" applyFill="1" applyBorder="1" applyProtection="1">
      <protection locked="0"/>
    </xf>
    <xf numFmtId="49" fontId="32" fillId="2" borderId="31" xfId="0" applyNumberFormat="1" applyFont="1" applyFill="1" applyBorder="1" applyAlignment="1" applyProtection="1">
      <protection locked="0"/>
    </xf>
    <xf numFmtId="49" fontId="32" fillId="2" borderId="16" xfId="0" applyNumberFormat="1" applyFont="1" applyFill="1" applyBorder="1" applyAlignment="1" applyProtection="1">
      <protection locked="0"/>
    </xf>
    <xf numFmtId="49" fontId="32" fillId="2" borderId="23" xfId="0" applyNumberFormat="1" applyFont="1" applyFill="1" applyBorder="1" applyAlignment="1" applyProtection="1">
      <protection locked="0"/>
    </xf>
    <xf numFmtId="3" fontId="32" fillId="3" borderId="0" xfId="0" applyNumberFormat="1" applyFont="1" applyFill="1" applyBorder="1" applyProtection="1">
      <protection locked="0"/>
    </xf>
    <xf numFmtId="164" fontId="32" fillId="3" borderId="0" xfId="0" applyNumberFormat="1" applyFont="1" applyFill="1" applyBorder="1" applyProtection="1">
      <protection locked="0"/>
    </xf>
    <xf numFmtId="0" fontId="32" fillId="2" borderId="17" xfId="0" applyFont="1" applyFill="1" applyBorder="1" applyProtection="1"/>
    <xf numFmtId="164" fontId="32" fillId="2" borderId="19" xfId="0" applyNumberFormat="1" applyFont="1" applyFill="1" applyBorder="1" applyProtection="1"/>
    <xf numFmtId="164" fontId="32" fillId="2" borderId="17" xfId="0" applyNumberFormat="1" applyFont="1" applyFill="1" applyBorder="1" applyProtection="1"/>
    <xf numFmtId="164" fontId="32" fillId="3" borderId="17" xfId="0" applyNumberFormat="1" applyFont="1" applyFill="1" applyBorder="1"/>
    <xf numFmtId="3" fontId="32" fillId="2" borderId="25" xfId="0" applyNumberFormat="1" applyFont="1" applyFill="1" applyBorder="1" applyProtection="1">
      <protection locked="0"/>
    </xf>
    <xf numFmtId="164" fontId="32" fillId="2" borderId="25" xfId="0" applyNumberFormat="1" applyFont="1" applyFill="1" applyBorder="1" applyProtection="1">
      <protection locked="0"/>
    </xf>
    <xf numFmtId="0" fontId="28" fillId="0" borderId="0" xfId="0" applyFont="1" applyBorder="1"/>
    <xf numFmtId="0" fontId="32" fillId="0" borderId="16" xfId="0" applyFont="1" applyBorder="1" applyAlignment="1">
      <alignment horizontal="left"/>
    </xf>
    <xf numFmtId="0" fontId="28" fillId="0" borderId="16" xfId="0" applyFont="1" applyBorder="1"/>
    <xf numFmtId="0" fontId="32" fillId="0" borderId="16" xfId="0" applyFont="1" applyBorder="1"/>
    <xf numFmtId="0" fontId="32" fillId="0" borderId="0" xfId="0" applyFont="1" applyFill="1" applyBorder="1"/>
    <xf numFmtId="10" fontId="32" fillId="2" borderId="17" xfId="0" applyNumberFormat="1" applyFont="1" applyFill="1" applyBorder="1" applyProtection="1">
      <protection locked="0"/>
    </xf>
    <xf numFmtId="3" fontId="32" fillId="2" borderId="24" xfId="0" applyNumberFormat="1" applyFont="1" applyFill="1" applyBorder="1"/>
    <xf numFmtId="3" fontId="32" fillId="3" borderId="24" xfId="0" applyNumberFormat="1" applyFont="1" applyFill="1" applyBorder="1"/>
    <xf numFmtId="164" fontId="32" fillId="3" borderId="24" xfId="0" applyNumberFormat="1" applyFont="1" applyFill="1" applyBorder="1"/>
    <xf numFmtId="164" fontId="32" fillId="2" borderId="24" xfId="0" applyNumberFormat="1" applyFont="1" applyFill="1" applyBorder="1"/>
    <xf numFmtId="3" fontId="32" fillId="2" borderId="28" xfId="0" applyNumberFormat="1" applyFont="1" applyFill="1" applyBorder="1"/>
    <xf numFmtId="10" fontId="32" fillId="2" borderId="17" xfId="1" applyNumberFormat="1" applyFont="1" applyFill="1" applyBorder="1" applyProtection="1"/>
    <xf numFmtId="0" fontId="28" fillId="0" borderId="0" xfId="0" applyFont="1" applyAlignment="1"/>
    <xf numFmtId="0" fontId="53" fillId="0" borderId="0" xfId="0" applyFont="1" applyAlignment="1"/>
    <xf numFmtId="44" fontId="32" fillId="2" borderId="17" xfId="59" applyFont="1" applyFill="1" applyBorder="1" applyProtection="1">
      <protection locked="0"/>
    </xf>
    <xf numFmtId="49" fontId="32" fillId="2" borderId="19" xfId="0" applyNumberFormat="1" applyFont="1" applyFill="1" applyBorder="1" applyAlignment="1" applyProtection="1">
      <protection locked="0"/>
    </xf>
    <xf numFmtId="49" fontId="32" fillId="2" borderId="20" xfId="0" applyNumberFormat="1" applyFont="1" applyFill="1" applyBorder="1" applyAlignment="1" applyProtection="1">
      <protection locked="0"/>
    </xf>
    <xf numFmtId="49" fontId="32" fillId="2" borderId="21" xfId="0" applyNumberFormat="1" applyFont="1" applyFill="1" applyBorder="1" applyAlignment="1" applyProtection="1">
      <protection locked="0"/>
    </xf>
    <xf numFmtId="3" fontId="32" fillId="5" borderId="17" xfId="0" applyNumberFormat="1" applyFont="1" applyFill="1" applyBorder="1"/>
    <xf numFmtId="3" fontId="0" fillId="5" borderId="0" xfId="0" applyNumberFormat="1" applyFill="1" applyBorder="1" applyProtection="1">
      <protection locked="0"/>
    </xf>
    <xf numFmtId="164" fontId="0" fillId="5" borderId="0" xfId="0" applyNumberFormat="1" applyFill="1" applyBorder="1" applyProtection="1">
      <protection locked="0"/>
    </xf>
    <xf numFmtId="164" fontId="0" fillId="5" borderId="0" xfId="0" applyNumberFormat="1" applyFill="1" applyBorder="1"/>
    <xf numFmtId="49" fontId="24" fillId="2" borderId="0" xfId="2" applyNumberFormat="1" applyFill="1" applyBorder="1" applyAlignment="1" applyProtection="1">
      <protection locked="0"/>
    </xf>
    <xf numFmtId="0" fontId="25" fillId="12" borderId="0" xfId="0" applyFont="1" applyFill="1"/>
    <xf numFmtId="0" fontId="0" fillId="12" borderId="0" xfId="0" applyFill="1"/>
    <xf numFmtId="0" fontId="25" fillId="0" borderId="0" xfId="0" applyFont="1" applyFill="1" applyAlignment="1">
      <alignment horizontal="left"/>
    </xf>
    <xf numFmtId="166" fontId="0" fillId="0" borderId="0" xfId="39" applyNumberFormat="1" applyFont="1" applyFill="1" applyBorder="1"/>
    <xf numFmtId="164" fontId="0" fillId="5" borderId="17" xfId="0" applyNumberFormat="1" applyFill="1" applyBorder="1" applyProtection="1">
      <protection locked="0"/>
    </xf>
    <xf numFmtId="0" fontId="25" fillId="0" borderId="0" xfId="0" applyFont="1" applyFill="1" applyBorder="1" applyAlignment="1">
      <alignment horizontal="right"/>
    </xf>
    <xf numFmtId="166" fontId="0" fillId="5" borderId="17" xfId="39" applyNumberFormat="1" applyFont="1" applyFill="1" applyBorder="1"/>
    <xf numFmtId="164" fontId="0" fillId="5" borderId="17" xfId="0" applyNumberFormat="1" applyFill="1" applyBorder="1"/>
    <xf numFmtId="4" fontId="0" fillId="5" borderId="17" xfId="0" applyNumberFormat="1" applyFill="1" applyBorder="1" applyProtection="1">
      <protection locked="0"/>
    </xf>
    <xf numFmtId="3" fontId="0" fillId="5" borderId="17" xfId="0" applyNumberFormat="1" applyFill="1" applyBorder="1"/>
    <xf numFmtId="167" fontId="24" fillId="0" borderId="0" xfId="0" applyNumberFormat="1" applyFont="1" applyFill="1" applyBorder="1"/>
    <xf numFmtId="3" fontId="0" fillId="0" borderId="0" xfId="0" applyNumberFormat="1" applyFill="1" applyBorder="1"/>
    <xf numFmtId="0" fontId="0" fillId="5" borderId="17" xfId="0" applyFill="1" applyBorder="1" applyProtection="1">
      <protection locked="0"/>
    </xf>
    <xf numFmtId="43" fontId="0" fillId="5" borderId="17" xfId="0" applyNumberFormat="1" applyFill="1" applyBorder="1" applyProtection="1">
      <protection locked="0"/>
    </xf>
    <xf numFmtId="0" fontId="32" fillId="0" borderId="0" xfId="2" applyFont="1" applyFill="1" applyBorder="1" applyAlignment="1">
      <alignment horizontal="left"/>
    </xf>
    <xf numFmtId="0" fontId="28" fillId="0" borderId="0" xfId="0" applyFont="1" applyFill="1" applyBorder="1" applyAlignment="1">
      <alignment horizontal="right"/>
    </xf>
    <xf numFmtId="49" fontId="32" fillId="0" borderId="0" xfId="0" applyNumberFormat="1" applyFont="1" applyFill="1" applyBorder="1" applyAlignment="1" applyProtection="1">
      <protection locked="0"/>
    </xf>
    <xf numFmtId="3" fontId="32" fillId="0" borderId="0" xfId="0" applyNumberFormat="1" applyFont="1" applyFill="1" applyBorder="1" applyProtection="1">
      <protection locked="0"/>
    </xf>
    <xf numFmtId="164" fontId="32" fillId="0" borderId="0" xfId="0" applyNumberFormat="1" applyFont="1" applyFill="1" applyBorder="1" applyProtection="1">
      <protection locked="0"/>
    </xf>
    <xf numFmtId="164" fontId="32" fillId="0" borderId="0" xfId="0" applyNumberFormat="1" applyFont="1" applyFill="1" applyBorder="1"/>
    <xf numFmtId="0" fontId="32" fillId="0" borderId="0" xfId="2" applyFont="1" applyFill="1" applyBorder="1"/>
    <xf numFmtId="49" fontId="32" fillId="2" borderId="17" xfId="0" applyNumberFormat="1" applyFont="1" applyFill="1" applyBorder="1" applyAlignment="1" applyProtection="1">
      <protection locked="0"/>
    </xf>
    <xf numFmtId="0" fontId="32" fillId="0" borderId="0" xfId="2" applyFont="1" applyFill="1" applyAlignment="1">
      <alignment horizontal="left"/>
    </xf>
    <xf numFmtId="0" fontId="28" fillId="0" borderId="0" xfId="0" applyFont="1" applyFill="1" applyAlignment="1">
      <alignment horizontal="right"/>
    </xf>
    <xf numFmtId="0" fontId="32" fillId="0" borderId="0" xfId="2" applyFont="1" applyFill="1"/>
    <xf numFmtId="164" fontId="24" fillId="3" borderId="31" xfId="2" applyNumberFormat="1" applyFill="1" applyBorder="1" applyProtection="1"/>
    <xf numFmtId="0" fontId="24" fillId="12" borderId="0" xfId="2" applyFill="1"/>
    <xf numFmtId="0" fontId="25" fillId="0" borderId="0" xfId="2" applyFont="1" applyFill="1" applyBorder="1" applyAlignment="1">
      <alignment horizontal="right"/>
    </xf>
    <xf numFmtId="0" fontId="24" fillId="0" borderId="0" xfId="2" applyFont="1" applyFill="1" applyBorder="1" applyAlignment="1"/>
    <xf numFmtId="0" fontId="24" fillId="0" borderId="0" xfId="2" applyFill="1" applyBorder="1" applyAlignment="1"/>
    <xf numFmtId="3" fontId="24" fillId="0" borderId="0" xfId="2" applyNumberFormat="1" applyFill="1" applyBorder="1" applyProtection="1">
      <protection locked="0"/>
    </xf>
    <xf numFmtId="168" fontId="24" fillId="0" borderId="0" xfId="59" applyNumberFormat="1" applyFont="1" applyFill="1" applyBorder="1" applyProtection="1">
      <protection locked="0"/>
    </xf>
    <xf numFmtId="167" fontId="24" fillId="0" borderId="0" xfId="2" applyNumberFormat="1" applyFill="1" applyBorder="1"/>
    <xf numFmtId="0" fontId="25" fillId="0" borderId="0" xfId="2" applyFont="1" applyFill="1" applyAlignment="1">
      <alignment horizontal="left"/>
    </xf>
    <xf numFmtId="0" fontId="25" fillId="0" borderId="0" xfId="2" applyFont="1" applyFill="1"/>
    <xf numFmtId="0" fontId="24" fillId="0" borderId="0" xfId="2" applyFill="1"/>
    <xf numFmtId="1" fontId="24" fillId="0" borderId="0" xfId="2" applyNumberFormat="1" applyFill="1" applyBorder="1"/>
    <xf numFmtId="168" fontId="24" fillId="0" borderId="0" xfId="59" applyNumberFormat="1" applyFont="1" applyFill="1" applyBorder="1"/>
    <xf numFmtId="164" fontId="24" fillId="0" borderId="0" xfId="2" applyNumberFormat="1" applyFill="1" applyBorder="1"/>
    <xf numFmtId="4" fontId="24" fillId="2" borderId="17" xfId="2" applyNumberFormat="1" applyFill="1" applyBorder="1" applyProtection="1">
      <protection locked="0"/>
    </xf>
    <xf numFmtId="168" fontId="24" fillId="3" borderId="31" xfId="59" applyNumberFormat="1" applyFont="1" applyFill="1" applyBorder="1" applyProtection="1"/>
    <xf numFmtId="49" fontId="24" fillId="2" borderId="17" xfId="2" applyNumberFormat="1" applyFont="1" applyFill="1" applyBorder="1" applyAlignment="1" applyProtection="1">
      <protection locked="0"/>
    </xf>
    <xf numFmtId="3" fontId="25" fillId="5" borderId="9" xfId="21" applyNumberFormat="1" applyFont="1" applyFill="1" applyBorder="1" applyAlignment="1">
      <alignment horizontal="right" vertical="center"/>
    </xf>
    <xf numFmtId="5" fontId="31" fillId="0" borderId="2" xfId="3" applyNumberFormat="1" applyFont="1" applyBorder="1" applyAlignment="1">
      <alignment horizontal="right"/>
    </xf>
    <xf numFmtId="0" fontId="23" fillId="0" borderId="17" xfId="3" applyBorder="1"/>
    <xf numFmtId="0" fontId="23" fillId="11" borderId="0" xfId="3" applyFill="1"/>
    <xf numFmtId="0" fontId="17" fillId="11" borderId="0" xfId="3" applyFont="1" applyFill="1"/>
    <xf numFmtId="4" fontId="23" fillId="11" borderId="0" xfId="3" applyNumberFormat="1" applyFill="1"/>
    <xf numFmtId="166" fontId="23" fillId="11" borderId="0" xfId="19" applyNumberFormat="1" applyFont="1" applyFill="1"/>
    <xf numFmtId="9" fontId="23" fillId="11" borderId="0" xfId="1" applyNumberFormat="1" applyFont="1" applyFill="1"/>
    <xf numFmtId="10" fontId="23" fillId="11" borderId="0" xfId="1" applyNumberFormat="1" applyFont="1" applyFill="1"/>
    <xf numFmtId="0" fontId="42" fillId="11" borderId="0" xfId="3" applyFont="1" applyFill="1" applyBorder="1" applyAlignment="1">
      <alignment horizontal="left" vertical="center"/>
    </xf>
    <xf numFmtId="166" fontId="0" fillId="11" borderId="0" xfId="5" applyNumberFormat="1" applyFont="1" applyFill="1"/>
    <xf numFmtId="166" fontId="23" fillId="11" borderId="0" xfId="3" applyNumberFormat="1" applyFill="1"/>
    <xf numFmtId="9" fontId="0" fillId="11" borderId="0" xfId="6" applyFont="1" applyFill="1"/>
    <xf numFmtId="0" fontId="51" fillId="11" borderId="0" xfId="3" applyFont="1" applyFill="1"/>
    <xf numFmtId="38" fontId="23" fillId="11" borderId="0" xfId="3" applyNumberFormat="1" applyFill="1"/>
    <xf numFmtId="0" fontId="41" fillId="11" borderId="1" xfId="3" applyFont="1" applyFill="1" applyBorder="1" applyAlignment="1">
      <alignment horizontal="center"/>
    </xf>
    <xf numFmtId="0" fontId="41" fillId="11" borderId="1" xfId="3" applyFont="1" applyFill="1" applyBorder="1" applyAlignment="1">
      <alignment horizontal="center" wrapText="1"/>
    </xf>
    <xf numFmtId="5" fontId="23" fillId="11" borderId="0" xfId="3" applyNumberFormat="1" applyFill="1"/>
    <xf numFmtId="166" fontId="47" fillId="11" borderId="0" xfId="5" applyNumberFormat="1" applyFont="1" applyFill="1"/>
    <xf numFmtId="0" fontId="49" fillId="11" borderId="0" xfId="3" applyFont="1" applyFill="1"/>
    <xf numFmtId="38" fontId="49" fillId="11" borderId="0" xfId="3" applyNumberFormat="1" applyFont="1" applyFill="1"/>
    <xf numFmtId="5" fontId="49" fillId="11" borderId="0" xfId="3" applyNumberFormat="1" applyFont="1" applyFill="1"/>
    <xf numFmtId="0" fontId="23" fillId="11" borderId="0" xfId="3" applyFont="1" applyFill="1"/>
    <xf numFmtId="0" fontId="50" fillId="11" borderId="0" xfId="3" applyFont="1" applyFill="1"/>
    <xf numFmtId="166" fontId="49" fillId="11" borderId="0" xfId="3" applyNumberFormat="1" applyFont="1" applyFill="1"/>
    <xf numFmtId="168" fontId="46" fillId="11" borderId="0" xfId="8" applyNumberFormat="1" applyFont="1" applyFill="1"/>
    <xf numFmtId="44" fontId="49" fillId="11" borderId="0" xfId="8" applyFont="1" applyFill="1"/>
    <xf numFmtId="166" fontId="48" fillId="11" borderId="0" xfId="3" applyNumberFormat="1" applyFont="1" applyFill="1"/>
    <xf numFmtId="168" fontId="48" fillId="11" borderId="0" xfId="8" applyNumberFormat="1" applyFont="1" applyFill="1"/>
    <xf numFmtId="168" fontId="46" fillId="11" borderId="0" xfId="3" applyNumberFormat="1" applyFont="1" applyFill="1"/>
    <xf numFmtId="168" fontId="47" fillId="11" borderId="0" xfId="3" applyNumberFormat="1" applyFont="1" applyFill="1"/>
    <xf numFmtId="0" fontId="45" fillId="11" borderId="0" xfId="3" applyFont="1" applyFill="1"/>
    <xf numFmtId="10" fontId="44" fillId="11" borderId="0" xfId="6" applyNumberFormat="1" applyFont="1" applyFill="1"/>
    <xf numFmtId="0" fontId="4" fillId="0" borderId="0" xfId="7" applyFont="1"/>
    <xf numFmtId="0" fontId="39" fillId="0" borderId="0" xfId="7" applyFont="1"/>
    <xf numFmtId="38" fontId="4" fillId="0" borderId="0" xfId="7" applyNumberFormat="1" applyFont="1"/>
    <xf numFmtId="168" fontId="4" fillId="0" borderId="0" xfId="56" applyNumberFormat="1" applyFont="1"/>
    <xf numFmtId="0" fontId="31" fillId="0" borderId="0" xfId="7" applyFont="1"/>
    <xf numFmtId="0" fontId="4" fillId="0" borderId="0" xfId="7" applyFont="1" applyAlignment="1">
      <alignment horizontal="center" wrapText="1"/>
    </xf>
    <xf numFmtId="0" fontId="40" fillId="0" borderId="19" xfId="7" applyFont="1" applyBorder="1" applyAlignment="1">
      <alignment horizontal="center" wrapText="1"/>
    </xf>
    <xf numFmtId="168" fontId="40" fillId="0" borderId="17" xfId="56" applyNumberFormat="1" applyFont="1" applyBorder="1" applyAlignment="1">
      <alignment horizontal="center" wrapText="1"/>
    </xf>
    <xf numFmtId="38" fontId="40" fillId="0" borderId="20" xfId="7" applyNumberFormat="1" applyFont="1" applyBorder="1" applyAlignment="1">
      <alignment horizontal="center" wrapText="1"/>
    </xf>
    <xf numFmtId="37" fontId="40" fillId="0" borderId="17" xfId="7" applyNumberFormat="1" applyFont="1" applyBorder="1" applyAlignment="1">
      <alignment horizontal="center" wrapText="1"/>
    </xf>
    <xf numFmtId="0" fontId="4" fillId="0" borderId="0" xfId="7" applyFont="1" applyBorder="1"/>
    <xf numFmtId="167" fontId="0" fillId="0" borderId="0" xfId="56" applyNumberFormat="1" applyFont="1"/>
    <xf numFmtId="0" fontId="4" fillId="0" borderId="0" xfId="7" applyFont="1" applyBorder="1" applyAlignment="1">
      <alignment horizontal="right"/>
    </xf>
    <xf numFmtId="167" fontId="4" fillId="0" borderId="0" xfId="56" applyNumberFormat="1" applyFont="1"/>
    <xf numFmtId="0" fontId="4" fillId="0" borderId="0" xfId="7" applyFont="1" applyFill="1"/>
    <xf numFmtId="167" fontId="4" fillId="0" borderId="0" xfId="56" applyNumberFormat="1" applyFont="1" applyFill="1"/>
    <xf numFmtId="167" fontId="4" fillId="0" borderId="0" xfId="7" applyNumberFormat="1" applyFont="1"/>
    <xf numFmtId="167" fontId="4" fillId="0" borderId="27" xfId="56" applyNumberFormat="1" applyFont="1" applyBorder="1"/>
    <xf numFmtId="167" fontId="4" fillId="0" borderId="27" xfId="7" applyNumberFormat="1" applyFont="1" applyBorder="1"/>
    <xf numFmtId="49" fontId="31" fillId="0" borderId="2" xfId="3" applyNumberFormat="1" applyFont="1" applyFill="1" applyBorder="1" applyAlignment="1">
      <alignment horizontal="center" wrapText="1"/>
    </xf>
    <xf numFmtId="43" fontId="0" fillId="0" borderId="2" xfId="5" applyNumberFormat="1" applyFont="1" applyFill="1" applyBorder="1"/>
    <xf numFmtId="167" fontId="31" fillId="0" borderId="2" xfId="3" applyNumberFormat="1" applyFont="1" applyFill="1" applyBorder="1"/>
    <xf numFmtId="166" fontId="0" fillId="0" borderId="2" xfId="5" applyNumberFormat="1" applyFont="1" applyFill="1" applyBorder="1"/>
    <xf numFmtId="167" fontId="31" fillId="0" borderId="2" xfId="8" applyNumberFormat="1" applyFont="1" applyFill="1" applyBorder="1" applyAlignment="1">
      <alignment horizontal="center" wrapText="1"/>
    </xf>
    <xf numFmtId="9" fontId="31" fillId="0" borderId="2" xfId="6" applyFont="1" applyFill="1" applyBorder="1" applyAlignment="1">
      <alignment horizontal="center" wrapText="1"/>
    </xf>
    <xf numFmtId="167" fontId="0" fillId="0" borderId="2" xfId="8" applyNumberFormat="1" applyFont="1" applyFill="1" applyBorder="1"/>
    <xf numFmtId="10" fontId="0" fillId="0" borderId="2" xfId="6" applyNumberFormat="1" applyFont="1" applyFill="1" applyBorder="1"/>
    <xf numFmtId="167" fontId="31" fillId="0" borderId="2" xfId="8" applyNumberFormat="1" applyFont="1" applyFill="1" applyBorder="1"/>
    <xf numFmtId="10" fontId="31" fillId="0" borderId="2" xfId="6" applyNumberFormat="1" applyFont="1" applyFill="1" applyBorder="1" applyAlignment="1">
      <alignment horizontal="right"/>
    </xf>
    <xf numFmtId="5" fontId="82" fillId="0" borderId="17" xfId="56" applyNumberFormat="1" applyFont="1" applyBorder="1" applyAlignment="1"/>
    <xf numFmtId="166" fontId="0" fillId="0" borderId="17" xfId="5" applyNumberFormat="1" applyFont="1" applyFill="1" applyBorder="1"/>
    <xf numFmtId="5" fontId="82" fillId="0" borderId="17" xfId="56" applyNumberFormat="1" applyFont="1" applyFill="1" applyBorder="1" applyAlignment="1"/>
    <xf numFmtId="166" fontId="24" fillId="0" borderId="17" xfId="5" applyNumberFormat="1" applyFont="1" applyFill="1" applyBorder="1" applyAlignment="1">
      <alignment horizontal="right"/>
    </xf>
    <xf numFmtId="0" fontId="23" fillId="0" borderId="1" xfId="3" applyFill="1" applyBorder="1" applyAlignment="1"/>
    <xf numFmtId="0" fontId="42" fillId="0" borderId="2" xfId="3" applyFont="1" applyFill="1" applyBorder="1" applyAlignment="1">
      <alignment horizontal="center" vertical="center" wrapText="1"/>
    </xf>
    <xf numFmtId="0" fontId="66" fillId="0" borderId="2" xfId="3" applyFont="1" applyFill="1" applyBorder="1" applyAlignment="1">
      <alignment horizontal="center" vertical="center" wrapText="1"/>
    </xf>
    <xf numFmtId="3" fontId="43" fillId="0" borderId="2" xfId="3" applyNumberFormat="1" applyFont="1" applyFill="1" applyBorder="1"/>
    <xf numFmtId="3" fontId="65" fillId="0" borderId="2" xfId="3" applyNumberFormat="1" applyFont="1" applyFill="1" applyBorder="1"/>
    <xf numFmtId="10" fontId="65" fillId="0" borderId="2" xfId="6" applyNumberFormat="1" applyFont="1" applyFill="1" applyBorder="1"/>
    <xf numFmtId="168" fontId="65" fillId="0" borderId="2" xfId="20" applyNumberFormat="1" applyFont="1" applyFill="1" applyBorder="1"/>
    <xf numFmtId="166" fontId="65" fillId="0" borderId="2" xfId="19" applyNumberFormat="1" applyFont="1" applyFill="1" applyBorder="1"/>
    <xf numFmtId="166" fontId="66" fillId="0" borderId="2" xfId="19" applyNumberFormat="1" applyFont="1" applyFill="1" applyBorder="1"/>
    <xf numFmtId="168" fontId="66" fillId="0" borderId="2" xfId="8" applyNumberFormat="1" applyFont="1" applyFill="1" applyBorder="1"/>
    <xf numFmtId="169" fontId="66" fillId="0" borderId="2" xfId="6" applyNumberFormat="1" applyFont="1" applyFill="1" applyBorder="1"/>
    <xf numFmtId="0" fontId="3" fillId="0" borderId="0" xfId="3" applyFont="1" applyAlignment="1">
      <alignment horizontal="center" wrapText="1"/>
    </xf>
    <xf numFmtId="0" fontId="3" fillId="0" borderId="0" xfId="3" applyFont="1" applyBorder="1" applyAlignment="1">
      <alignment horizontal="center" wrapText="1"/>
    </xf>
    <xf numFmtId="3" fontId="3" fillId="0" borderId="0" xfId="3" applyNumberFormat="1" applyFont="1" applyBorder="1" applyAlignment="1">
      <alignment horizontal="center" wrapText="1"/>
    </xf>
    <xf numFmtId="4" fontId="3" fillId="0" borderId="0" xfId="3" applyNumberFormat="1" applyFont="1" applyBorder="1" applyAlignment="1">
      <alignment horizontal="center" wrapText="1"/>
    </xf>
    <xf numFmtId="11" fontId="37" fillId="0" borderId="0" xfId="3" applyNumberFormat="1" applyFont="1" applyFill="1" applyBorder="1" applyAlignment="1" applyProtection="1">
      <alignment horizontal="center"/>
    </xf>
    <xf numFmtId="1" fontId="37" fillId="0" borderId="0" xfId="3" applyNumberFormat="1" applyFont="1" applyFill="1" applyBorder="1" applyAlignment="1" applyProtection="1"/>
    <xf numFmtId="0" fontId="37" fillId="0" borderId="0" xfId="3" applyFont="1" applyFill="1" applyBorder="1" applyAlignment="1">
      <alignment horizontal="center" wrapText="1"/>
    </xf>
    <xf numFmtId="0" fontId="3" fillId="0" borderId="0" xfId="3" applyFont="1"/>
    <xf numFmtId="0" fontId="3" fillId="0" borderId="0" xfId="3" applyFont="1" applyBorder="1"/>
    <xf numFmtId="3" fontId="3" fillId="0" borderId="0" xfId="3" applyNumberFormat="1" applyFont="1" applyBorder="1"/>
    <xf numFmtId="4" fontId="0" fillId="0" borderId="0" xfId="5" applyNumberFormat="1" applyFont="1" applyBorder="1"/>
    <xf numFmtId="43" fontId="0" fillId="0" borderId="0" xfId="5" applyNumberFormat="1" applyFont="1" applyBorder="1"/>
    <xf numFmtId="0" fontId="35" fillId="0" borderId="0" xfId="0" applyFont="1" applyBorder="1" applyAlignment="1">
      <alignment vertical="center" wrapText="1"/>
    </xf>
    <xf numFmtId="4" fontId="65" fillId="0" borderId="17" xfId="0" applyNumberFormat="1" applyFont="1" applyFill="1" applyBorder="1" applyAlignment="1" applyProtection="1">
      <alignment horizontal="right" wrapText="1"/>
    </xf>
    <xf numFmtId="43" fontId="83" fillId="0" borderId="0" xfId="3" applyNumberFormat="1" applyFont="1" applyFill="1" applyBorder="1"/>
    <xf numFmtId="0" fontId="65" fillId="0" borderId="17" xfId="0" applyNumberFormat="1" applyFont="1" applyFill="1" applyBorder="1" applyAlignment="1" applyProtection="1">
      <alignment horizontal="right" wrapText="1"/>
    </xf>
    <xf numFmtId="0" fontId="65" fillId="0" borderId="0" xfId="0" applyNumberFormat="1" applyFont="1" applyFill="1" applyBorder="1" applyAlignment="1" applyProtection="1">
      <alignment horizontal="right" wrapText="1"/>
    </xf>
    <xf numFmtId="43" fontId="0" fillId="0" borderId="0" xfId="0" applyNumberFormat="1"/>
    <xf numFmtId="0" fontId="35" fillId="0" borderId="0" xfId="0" applyFont="1" applyBorder="1" applyAlignment="1">
      <alignment horizontal="right" vertical="center" wrapText="1"/>
    </xf>
    <xf numFmtId="170" fontId="0" fillId="0" borderId="0" xfId="0" applyNumberFormat="1"/>
    <xf numFmtId="43" fontId="0" fillId="0" borderId="0" xfId="5" applyFont="1"/>
    <xf numFmtId="2" fontId="0" fillId="0" borderId="0" xfId="0" applyNumberFormat="1"/>
    <xf numFmtId="0" fontId="3" fillId="0" borderId="0" xfId="3" applyFont="1" applyFill="1"/>
    <xf numFmtId="4" fontId="65" fillId="0" borderId="15" xfId="0" applyNumberFormat="1" applyFont="1" applyFill="1" applyBorder="1" applyAlignment="1" applyProtection="1">
      <alignment horizontal="right" wrapText="1"/>
    </xf>
    <xf numFmtId="0" fontId="35" fillId="0" borderId="0" xfId="0" applyFont="1" applyBorder="1" applyAlignment="1">
      <alignment vertical="center"/>
    </xf>
    <xf numFmtId="4" fontId="65" fillId="13" borderId="17" xfId="0" applyNumberFormat="1" applyFont="1" applyFill="1" applyBorder="1" applyAlignment="1" applyProtection="1"/>
    <xf numFmtId="3" fontId="3" fillId="0" borderId="27" xfId="3" applyNumberFormat="1" applyFont="1" applyBorder="1"/>
    <xf numFmtId="4" fontId="3" fillId="0" borderId="27" xfId="3" applyNumberFormat="1" applyFont="1" applyBorder="1"/>
    <xf numFmtId="43" fontId="3" fillId="0" borderId="27" xfId="3" applyNumberFormat="1" applyFont="1" applyBorder="1"/>
    <xf numFmtId="3" fontId="3" fillId="0" borderId="0" xfId="3" applyNumberFormat="1" applyFont="1"/>
    <xf numFmtId="11" fontId="34" fillId="0" borderId="0" xfId="3" applyNumberFormat="1" applyFont="1" applyFill="1" applyBorder="1" applyAlignment="1" applyProtection="1"/>
    <xf numFmtId="1" fontId="34" fillId="0" borderId="0" xfId="3" applyNumberFormat="1" applyFont="1" applyFill="1" applyBorder="1" applyAlignment="1" applyProtection="1"/>
    <xf numFmtId="43" fontId="83" fillId="0" borderId="27" xfId="3" applyNumberFormat="1" applyFont="1" applyFill="1" applyBorder="1"/>
    <xf numFmtId="0" fontId="67" fillId="0" borderId="0" xfId="3" applyFont="1" applyFill="1"/>
    <xf numFmtId="0" fontId="23" fillId="0" borderId="0" xfId="3" applyFill="1" applyAlignment="1">
      <alignment wrapText="1"/>
    </xf>
    <xf numFmtId="0" fontId="42" fillId="0" borderId="0" xfId="0" applyFont="1" applyFill="1" applyBorder="1" applyAlignment="1">
      <alignment horizontal="left" vertical="center" wrapText="1"/>
    </xf>
    <xf numFmtId="9" fontId="23" fillId="0" borderId="0" xfId="1" applyNumberFormat="1" applyFont="1" applyFill="1"/>
    <xf numFmtId="9" fontId="23" fillId="0" borderId="0" xfId="3" applyNumberFormat="1" applyFill="1"/>
    <xf numFmtId="0" fontId="41" fillId="0" borderId="0" xfId="3" applyFont="1" applyFill="1"/>
    <xf numFmtId="0" fontId="23" fillId="0" borderId="2" xfId="3" applyFill="1" applyBorder="1" applyAlignment="1">
      <alignment horizontal="right"/>
    </xf>
    <xf numFmtId="0" fontId="17" fillId="0" borderId="2" xfId="3" applyFont="1" applyFill="1" applyBorder="1" applyAlignment="1">
      <alignment horizontal="right"/>
    </xf>
    <xf numFmtId="6" fontId="23" fillId="0" borderId="0" xfId="3" applyNumberFormat="1" applyFill="1"/>
    <xf numFmtId="0" fontId="23" fillId="0" borderId="12" xfId="3" applyFill="1" applyBorder="1"/>
    <xf numFmtId="6" fontId="23" fillId="0" borderId="12" xfId="3" applyNumberFormat="1" applyFill="1" applyBorder="1"/>
    <xf numFmtId="0" fontId="10" fillId="0" borderId="0" xfId="3" applyFont="1" applyFill="1"/>
    <xf numFmtId="0" fontId="23" fillId="0" borderId="4" xfId="3" applyFill="1" applyBorder="1" applyAlignment="1">
      <alignment horizontal="right"/>
    </xf>
    <xf numFmtId="0" fontId="23" fillId="0" borderId="2" xfId="3" applyFill="1" applyBorder="1" applyAlignment="1">
      <alignment horizontal="center" wrapText="1"/>
    </xf>
    <xf numFmtId="0" fontId="16" fillId="0" borderId="2" xfId="3" applyFont="1" applyFill="1" applyBorder="1" applyAlignment="1">
      <alignment horizontal="center" wrapText="1"/>
    </xf>
    <xf numFmtId="169" fontId="0" fillId="0" borderId="0" xfId="6" applyNumberFormat="1" applyFont="1" applyFill="1"/>
    <xf numFmtId="169" fontId="14" fillId="0" borderId="0" xfId="3" applyNumberFormat="1" applyFont="1" applyFill="1"/>
    <xf numFmtId="0" fontId="16" fillId="0" borderId="2" xfId="3" applyFont="1" applyFill="1" applyBorder="1" applyAlignment="1">
      <alignment horizontal="right"/>
    </xf>
    <xf numFmtId="0" fontId="16" fillId="0" borderId="2" xfId="3" applyFont="1" applyFill="1" applyBorder="1" applyAlignment="1">
      <alignment wrapText="1"/>
    </xf>
    <xf numFmtId="0" fontId="8" fillId="0" borderId="2" xfId="3" applyFont="1" applyFill="1" applyBorder="1" applyAlignment="1">
      <alignment wrapText="1"/>
    </xf>
    <xf numFmtId="166" fontId="0" fillId="0" borderId="0" xfId="5" applyNumberFormat="1" applyFont="1" applyFill="1"/>
    <xf numFmtId="3" fontId="23" fillId="0" borderId="0" xfId="3" applyNumberFormat="1" applyFill="1"/>
    <xf numFmtId="41" fontId="36" fillId="0" borderId="0" xfId="3" applyNumberFormat="1" applyFont="1" applyFill="1" applyBorder="1"/>
    <xf numFmtId="43" fontId="23" fillId="0" borderId="0" xfId="19" applyFont="1" applyFill="1"/>
    <xf numFmtId="0" fontId="2" fillId="0" borderId="0" xfId="3" applyFont="1" applyAlignment="1">
      <alignment horizontal="center" wrapText="1"/>
    </xf>
    <xf numFmtId="0" fontId="2" fillId="0" borderId="0" xfId="3" applyFont="1"/>
    <xf numFmtId="4" fontId="2" fillId="0" borderId="0" xfId="3" applyNumberFormat="1" applyFont="1"/>
    <xf numFmtId="0" fontId="32" fillId="0" borderId="0" xfId="0" applyFont="1" applyFill="1"/>
    <xf numFmtId="0" fontId="84" fillId="0" borderId="0" xfId="0" applyFont="1" applyFill="1" applyAlignment="1">
      <alignment horizontal="right"/>
    </xf>
    <xf numFmtId="1" fontId="32" fillId="0" borderId="0" xfId="60" applyNumberFormat="1" applyFont="1" applyFill="1"/>
    <xf numFmtId="43" fontId="32" fillId="0" borderId="0" xfId="60" applyFont="1" applyFill="1"/>
    <xf numFmtId="0" fontId="84" fillId="0" borderId="0" xfId="0" applyFont="1" applyAlignment="1">
      <alignment horizontal="right"/>
    </xf>
    <xf numFmtId="167" fontId="0" fillId="0" borderId="0" xfId="0" applyNumberFormat="1" applyBorder="1"/>
    <xf numFmtId="167" fontId="0" fillId="0" borderId="27" xfId="0" applyNumberFormat="1" applyBorder="1"/>
    <xf numFmtId="166" fontId="0" fillId="0" borderId="0" xfId="19" applyNumberFormat="1" applyFont="1"/>
    <xf numFmtId="168" fontId="23" fillId="0" borderId="0" xfId="3" applyNumberFormat="1"/>
    <xf numFmtId="167" fontId="0" fillId="0" borderId="0" xfId="6" applyNumberFormat="1" applyFont="1" applyAlignment="1"/>
    <xf numFmtId="0" fontId="4" fillId="0" borderId="0" xfId="7" applyFont="1" applyFill="1" applyBorder="1"/>
    <xf numFmtId="167" fontId="0" fillId="0" borderId="0" xfId="56" applyNumberFormat="1" applyFont="1" applyFill="1"/>
    <xf numFmtId="3" fontId="0" fillId="0" borderId="0" xfId="0" applyNumberFormat="1" applyFill="1"/>
    <xf numFmtId="3" fontId="23" fillId="0" borderId="0" xfId="3" applyNumberFormat="1" applyBorder="1"/>
    <xf numFmtId="5" fontId="82" fillId="0" borderId="0" xfId="56" applyNumberFormat="1" applyFont="1" applyBorder="1" applyAlignment="1"/>
    <xf numFmtId="169" fontId="0" fillId="0" borderId="0" xfId="1" applyNumberFormat="1" applyFont="1" applyAlignment="1"/>
    <xf numFmtId="0" fontId="1" fillId="0" borderId="2" xfId="3" applyFont="1" applyFill="1" applyBorder="1" applyAlignment="1">
      <alignment horizontal="center" wrapText="1"/>
    </xf>
    <xf numFmtId="10" fontId="0" fillId="0" borderId="0" xfId="1" applyNumberFormat="1" applyFont="1" applyBorder="1"/>
    <xf numFmtId="168" fontId="24" fillId="0" borderId="0" xfId="21" applyNumberFormat="1" applyFont="1" applyFill="1" applyBorder="1"/>
    <xf numFmtId="3" fontId="0" fillId="0" borderId="0" xfId="0" applyNumberFormat="1"/>
    <xf numFmtId="164" fontId="24" fillId="0" borderId="0" xfId="2" applyNumberFormat="1"/>
    <xf numFmtId="9" fontId="23" fillId="0" borderId="0" xfId="1" applyFont="1" applyFill="1"/>
    <xf numFmtId="169" fontId="25" fillId="6" borderId="2" xfId="21" applyNumberFormat="1" applyFont="1" applyFill="1" applyBorder="1"/>
    <xf numFmtId="9" fontId="0" fillId="0" borderId="0" xfId="1" applyFont="1"/>
    <xf numFmtId="169" fontId="0" fillId="0" borderId="0" xfId="1" applyNumberFormat="1" applyFont="1"/>
    <xf numFmtId="10" fontId="0" fillId="0" borderId="0" xfId="1" applyNumberFormat="1" applyFont="1"/>
    <xf numFmtId="171" fontId="0" fillId="0" borderId="0" xfId="1" applyNumberFormat="1" applyFont="1"/>
    <xf numFmtId="10" fontId="24" fillId="0" borderId="0" xfId="1" applyNumberFormat="1"/>
    <xf numFmtId="166" fontId="0" fillId="0" borderId="0" xfId="5" applyNumberFormat="1" applyFont="1"/>
    <xf numFmtId="0" fontId="3" fillId="0" borderId="1" xfId="3" applyFont="1" applyFill="1" applyBorder="1" applyAlignment="1">
      <alignment horizontal="center" wrapText="1"/>
    </xf>
    <xf numFmtId="0" fontId="9" fillId="0" borderId="1" xfId="3" applyFont="1" applyFill="1" applyBorder="1" applyAlignment="1">
      <alignment horizontal="center" wrapText="1"/>
    </xf>
    <xf numFmtId="0" fontId="31" fillId="0" borderId="1" xfId="3" applyFont="1" applyBorder="1" applyAlignment="1">
      <alignment horizontal="center"/>
    </xf>
    <xf numFmtId="0" fontId="31" fillId="0" borderId="0" xfId="3" applyFont="1" applyAlignment="1">
      <alignment horizontal="left"/>
    </xf>
    <xf numFmtId="0" fontId="1" fillId="0" borderId="0" xfId="3" applyFont="1" applyAlignment="1">
      <alignment horizontal="left" wrapText="1"/>
    </xf>
    <xf numFmtId="0" fontId="7" fillId="0" borderId="0" xfId="3" applyFont="1" applyAlignment="1">
      <alignment horizontal="left" wrapText="1"/>
    </xf>
    <xf numFmtId="49" fontId="63" fillId="0" borderId="0" xfId="21" applyNumberFormat="1" applyFont="1" applyFill="1" applyBorder="1" applyAlignment="1">
      <alignment horizontal="center"/>
    </xf>
    <xf numFmtId="49" fontId="27" fillId="2" borderId="4" xfId="0" applyNumberFormat="1" applyFont="1" applyFill="1" applyBorder="1" applyAlignment="1" applyProtection="1">
      <protection locked="0"/>
    </xf>
    <xf numFmtId="49" fontId="27" fillId="2" borderId="5" xfId="0" applyNumberFormat="1" applyFont="1" applyFill="1" applyBorder="1" applyAlignment="1" applyProtection="1">
      <protection locked="0"/>
    </xf>
    <xf numFmtId="49" fontId="27" fillId="2" borderId="6" xfId="0" applyNumberFormat="1" applyFont="1" applyFill="1" applyBorder="1" applyAlignment="1" applyProtection="1">
      <protection locked="0"/>
    </xf>
    <xf numFmtId="49" fontId="24" fillId="0" borderId="0" xfId="21" applyNumberFormat="1" applyFont="1" applyFill="1" applyBorder="1" applyAlignment="1" applyProtection="1">
      <protection locked="0"/>
    </xf>
    <xf numFmtId="49" fontId="24" fillId="0" borderId="14" xfId="21" applyNumberFormat="1" applyFont="1" applyFill="1" applyBorder="1" applyAlignment="1" applyProtection="1">
      <protection locked="0"/>
    </xf>
    <xf numFmtId="0" fontId="28" fillId="0" borderId="0" xfId="0" applyFont="1" applyAlignment="1">
      <alignment horizontal="center"/>
    </xf>
    <xf numFmtId="0" fontId="26" fillId="0" borderId="0" xfId="0" applyFont="1" applyAlignment="1">
      <alignment horizontal="center"/>
    </xf>
    <xf numFmtId="49" fontId="0" fillId="4" borderId="4" xfId="0" applyNumberFormat="1" applyFill="1" applyBorder="1" applyAlignment="1" applyProtection="1">
      <alignment shrinkToFit="1"/>
      <protection locked="0"/>
    </xf>
    <xf numFmtId="49" fontId="0" fillId="4" borderId="5" xfId="0" applyNumberFormat="1" applyFill="1" applyBorder="1" applyAlignment="1" applyProtection="1">
      <alignment shrinkToFit="1"/>
      <protection locked="0"/>
    </xf>
    <xf numFmtId="0" fontId="24" fillId="0" borderId="0" xfId="0" applyFont="1" applyAlignment="1"/>
    <xf numFmtId="0" fontId="0" fillId="0" borderId="0" xfId="0" applyAlignment="1"/>
    <xf numFmtId="0" fontId="29" fillId="0" borderId="0" xfId="0" applyFont="1" applyFill="1" applyBorder="1" applyAlignment="1">
      <alignment vertical="justify" wrapText="1"/>
    </xf>
    <xf numFmtId="0" fontId="30" fillId="0" borderId="0" xfId="0" applyFont="1" applyAlignment="1">
      <alignment vertical="justify" wrapText="1"/>
    </xf>
    <xf numFmtId="0" fontId="30" fillId="0" borderId="0" xfId="0" applyFont="1" applyAlignment="1"/>
    <xf numFmtId="49" fontId="0" fillId="0" borderId="5" xfId="0" applyNumberFormat="1" applyBorder="1" applyAlignment="1" applyProtection="1">
      <alignment shrinkToFit="1"/>
      <protection locked="0"/>
    </xf>
    <xf numFmtId="49" fontId="0" fillId="0" borderId="6" xfId="0" applyNumberFormat="1" applyBorder="1" applyAlignment="1" applyProtection="1">
      <alignment shrinkToFit="1"/>
      <protection locked="0"/>
    </xf>
    <xf numFmtId="1" fontId="0" fillId="4" borderId="4" xfId="0" quotePrefix="1" applyNumberFormat="1" applyFill="1" applyBorder="1" applyAlignment="1" applyProtection="1">
      <alignment shrinkToFit="1"/>
      <protection locked="0"/>
    </xf>
    <xf numFmtId="0" fontId="0" fillId="0" borderId="5" xfId="0" applyBorder="1" applyAlignment="1" applyProtection="1">
      <alignment shrinkToFit="1"/>
      <protection locked="0"/>
    </xf>
    <xf numFmtId="0" fontId="0" fillId="0" borderId="6" xfId="0" applyBorder="1" applyAlignment="1" applyProtection="1">
      <alignment shrinkToFit="1"/>
      <protection locked="0"/>
    </xf>
    <xf numFmtId="3" fontId="0" fillId="4" borderId="4" xfId="0" applyNumberFormat="1" applyFill="1" applyBorder="1" applyAlignment="1" applyProtection="1">
      <alignment shrinkToFit="1"/>
      <protection locked="0"/>
    </xf>
    <xf numFmtId="3" fontId="0" fillId="0" borderId="5" xfId="0" applyNumberFormat="1" applyBorder="1" applyAlignment="1" applyProtection="1">
      <alignment shrinkToFit="1"/>
      <protection locked="0"/>
    </xf>
    <xf numFmtId="3" fontId="0" fillId="0" borderId="6" xfId="0" applyNumberFormat="1" applyBorder="1" applyAlignment="1" applyProtection="1">
      <alignment shrinkToFit="1"/>
      <protection locked="0"/>
    </xf>
    <xf numFmtId="165" fontId="0" fillId="4" borderId="4" xfId="0" applyNumberFormat="1" applyFill="1" applyBorder="1" applyAlignment="1" applyProtection="1">
      <alignment shrinkToFit="1"/>
      <protection locked="0"/>
    </xf>
    <xf numFmtId="165" fontId="0" fillId="0" borderId="5" xfId="0" applyNumberFormat="1" applyBorder="1" applyAlignment="1" applyProtection="1">
      <alignment shrinkToFit="1"/>
      <protection locked="0"/>
    </xf>
    <xf numFmtId="165" fontId="0" fillId="0" borderId="6" xfId="0" applyNumberFormat="1" applyBorder="1" applyAlignment="1" applyProtection="1">
      <alignment shrinkToFit="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0" fontId="25" fillId="0" borderId="1" xfId="0" applyFont="1" applyBorder="1" applyAlignment="1">
      <alignment wrapText="1"/>
    </xf>
    <xf numFmtId="0" fontId="0" fillId="0" borderId="1" xfId="0" applyBorder="1" applyAlignment="1">
      <alignment wrapText="1"/>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0" fillId="4" borderId="6" xfId="0" applyNumberFormat="1" applyFill="1" applyBorder="1" applyAlignment="1" applyProtection="1">
      <alignment shrinkToFit="1"/>
      <protection locked="0"/>
    </xf>
    <xf numFmtId="3" fontId="0" fillId="10" borderId="4" xfId="0" applyNumberFormat="1" applyFill="1" applyBorder="1" applyAlignment="1" applyProtection="1">
      <alignment horizontal="left" shrinkToFit="1"/>
      <protection locked="0"/>
    </xf>
    <xf numFmtId="3" fontId="0" fillId="10" borderId="5" xfId="0" applyNumberFormat="1" applyFill="1" applyBorder="1" applyAlignment="1" applyProtection="1">
      <alignment horizontal="left" shrinkToFit="1"/>
      <protection locked="0"/>
    </xf>
    <xf numFmtId="3" fontId="0" fillId="10" borderId="6" xfId="0" applyNumberFormat="1" applyFill="1" applyBorder="1" applyAlignment="1" applyProtection="1">
      <alignment horizontal="left" shrinkToFit="1"/>
      <protection locked="0"/>
    </xf>
    <xf numFmtId="1" fontId="0" fillId="4" borderId="4" xfId="0" applyNumberFormat="1" applyFill="1" applyBorder="1" applyAlignment="1" applyProtection="1">
      <alignment shrinkToFit="1"/>
      <protection locked="0"/>
    </xf>
    <xf numFmtId="3" fontId="0" fillId="4" borderId="4" xfId="0" quotePrefix="1" applyNumberFormat="1" applyFill="1" applyBorder="1" applyAlignment="1" applyProtection="1">
      <alignment shrinkToFit="1"/>
      <protection locked="0"/>
    </xf>
    <xf numFmtId="165" fontId="0" fillId="4" borderId="4" xfId="0" quotePrefix="1" applyNumberFormat="1" applyFill="1" applyBorder="1" applyAlignment="1" applyProtection="1">
      <alignment shrinkToFit="1"/>
      <protection locked="0"/>
    </xf>
    <xf numFmtId="49" fontId="24" fillId="4" borderId="4" xfId="0" applyNumberFormat="1" applyFont="1" applyFill="1" applyBorder="1" applyAlignment="1" applyProtection="1">
      <alignment shrinkToFit="1"/>
      <protection locked="0"/>
    </xf>
    <xf numFmtId="165" fontId="24" fillId="4" borderId="4" xfId="0" applyNumberFormat="1" applyFont="1" applyFill="1" applyBorder="1" applyAlignment="1" applyProtection="1">
      <alignment shrinkToFit="1"/>
      <protection locked="0"/>
    </xf>
    <xf numFmtId="49" fontId="6" fillId="2" borderId="4" xfId="53" applyNumberFormat="1" applyFill="1" applyBorder="1" applyAlignment="1" applyProtection="1">
      <protection locked="0"/>
    </xf>
    <xf numFmtId="49" fontId="6" fillId="2" borderId="5" xfId="53" applyNumberFormat="1" applyFill="1" applyBorder="1" applyAlignment="1" applyProtection="1">
      <protection locked="0"/>
    </xf>
    <xf numFmtId="49" fontId="6" fillId="2" borderId="6" xfId="53" applyNumberFormat="1" applyFill="1" applyBorder="1" applyAlignment="1" applyProtection="1">
      <protection locked="0"/>
    </xf>
    <xf numFmtId="49" fontId="27" fillId="2" borderId="4" xfId="53" applyNumberFormat="1" applyFont="1" applyFill="1" applyBorder="1" applyAlignment="1" applyProtection="1">
      <protection locked="0"/>
    </xf>
    <xf numFmtId="49" fontId="27" fillId="2" borderId="5" xfId="53" applyNumberFormat="1" applyFont="1" applyFill="1" applyBorder="1" applyAlignment="1" applyProtection="1">
      <protection locked="0"/>
    </xf>
    <xf numFmtId="49" fontId="27" fillId="2" borderId="6" xfId="53" applyNumberFormat="1" applyFont="1" applyFill="1" applyBorder="1" applyAlignment="1" applyProtection="1">
      <protection locked="0"/>
    </xf>
    <xf numFmtId="0" fontId="24" fillId="0" borderId="0" xfId="53" applyFont="1" applyAlignment="1"/>
    <xf numFmtId="0" fontId="6" fillId="0" borderId="0" xfId="53" applyAlignment="1"/>
    <xf numFmtId="0" fontId="25" fillId="0" borderId="1" xfId="53" applyFont="1" applyBorder="1" applyAlignment="1">
      <alignment wrapText="1"/>
    </xf>
    <xf numFmtId="0" fontId="6" fillId="0" borderId="1" xfId="53" applyBorder="1" applyAlignment="1">
      <alignment wrapText="1"/>
    </xf>
    <xf numFmtId="49" fontId="6" fillId="2" borderId="7" xfId="53" applyNumberFormat="1" applyFill="1" applyBorder="1" applyAlignment="1" applyProtection="1">
      <protection locked="0"/>
    </xf>
    <xf numFmtId="49" fontId="6" fillId="2" borderId="1" xfId="53" applyNumberFormat="1" applyFill="1" applyBorder="1" applyAlignment="1" applyProtection="1">
      <protection locked="0"/>
    </xf>
    <xf numFmtId="0" fontId="29" fillId="0" borderId="0" xfId="53" applyFont="1" applyFill="1" applyBorder="1" applyAlignment="1">
      <alignment vertical="justify" wrapText="1"/>
    </xf>
    <xf numFmtId="0" fontId="30" fillId="0" borderId="0" xfId="53" applyFont="1" applyAlignment="1">
      <alignment vertical="justify" wrapText="1"/>
    </xf>
    <xf numFmtId="0" fontId="30" fillId="0" borderId="0" xfId="53" applyFont="1" applyAlignment="1"/>
    <xf numFmtId="0" fontId="28" fillId="0" borderId="0" xfId="53" applyFont="1" applyAlignment="1">
      <alignment horizontal="center"/>
    </xf>
    <xf numFmtId="0" fontId="26" fillId="0" borderId="0" xfId="53" applyFont="1" applyAlignment="1">
      <alignment horizontal="center"/>
    </xf>
    <xf numFmtId="49" fontId="6" fillId="4" borderId="4" xfId="53" applyNumberFormat="1" applyFill="1" applyBorder="1" applyAlignment="1" applyProtection="1">
      <alignment shrinkToFit="1"/>
      <protection locked="0"/>
    </xf>
    <xf numFmtId="49" fontId="6" fillId="0" borderId="5" xfId="53" applyNumberFormat="1" applyBorder="1" applyAlignment="1" applyProtection="1">
      <alignment shrinkToFit="1"/>
      <protection locked="0"/>
    </xf>
    <xf numFmtId="49" fontId="6" fillId="0" borderId="6" xfId="53" applyNumberFormat="1" applyBorder="1" applyAlignment="1" applyProtection="1">
      <alignment shrinkToFit="1"/>
      <protection locked="0"/>
    </xf>
    <xf numFmtId="1" fontId="6" fillId="4" borderId="4" xfId="53" quotePrefix="1" applyNumberFormat="1" applyFill="1" applyBorder="1" applyAlignment="1" applyProtection="1">
      <alignment shrinkToFit="1"/>
      <protection locked="0"/>
    </xf>
    <xf numFmtId="0" fontId="6" fillId="0" borderId="5" xfId="53" applyBorder="1" applyAlignment="1" applyProtection="1">
      <alignment shrinkToFit="1"/>
      <protection locked="0"/>
    </xf>
    <xf numFmtId="0" fontId="6" fillId="0" borderId="6" xfId="53" applyBorder="1" applyAlignment="1" applyProtection="1">
      <alignment shrinkToFit="1"/>
      <protection locked="0"/>
    </xf>
    <xf numFmtId="3" fontId="6" fillId="4" borderId="4" xfId="53" applyNumberFormat="1" applyFill="1" applyBorder="1" applyAlignment="1" applyProtection="1">
      <alignment horizontal="left" shrinkToFit="1"/>
      <protection locked="0"/>
    </xf>
    <xf numFmtId="3" fontId="6" fillId="0" borderId="5" xfId="53" applyNumberFormat="1" applyBorder="1" applyAlignment="1" applyProtection="1">
      <alignment horizontal="left" shrinkToFit="1"/>
      <protection locked="0"/>
    </xf>
    <xf numFmtId="3" fontId="6" fillId="0" borderId="6" xfId="53" applyNumberFormat="1" applyBorder="1" applyAlignment="1" applyProtection="1">
      <alignment horizontal="left" shrinkToFit="1"/>
      <protection locked="0"/>
    </xf>
    <xf numFmtId="165" fontId="6" fillId="4" borderId="4" xfId="53" applyNumberFormat="1" applyFill="1" applyBorder="1" applyAlignment="1" applyProtection="1">
      <alignment shrinkToFit="1"/>
      <protection locked="0"/>
    </xf>
    <xf numFmtId="165" fontId="6" fillId="0" borderId="5" xfId="53" applyNumberFormat="1" applyBorder="1" applyAlignment="1" applyProtection="1">
      <alignment shrinkToFit="1"/>
      <protection locked="0"/>
    </xf>
    <xf numFmtId="165" fontId="6" fillId="0" borderId="6" xfId="53" applyNumberFormat="1" applyBorder="1" applyAlignment="1" applyProtection="1">
      <alignment shrinkToFit="1"/>
      <protection locked="0"/>
    </xf>
    <xf numFmtId="49" fontId="6" fillId="4" borderId="5" xfId="53" applyNumberFormat="1" applyFill="1" applyBorder="1" applyAlignment="1" applyProtection="1">
      <alignment shrinkToFit="1"/>
      <protection locked="0"/>
    </xf>
    <xf numFmtId="49" fontId="27" fillId="2" borderId="4" xfId="2" applyNumberFormat="1" applyFont="1" applyFill="1" applyBorder="1" applyAlignment="1" applyProtection="1">
      <protection locked="0"/>
    </xf>
    <xf numFmtId="49" fontId="27" fillId="2" borderId="5" xfId="2" applyNumberFormat="1" applyFont="1" applyFill="1" applyBorder="1" applyAlignment="1" applyProtection="1">
      <protection locked="0"/>
    </xf>
    <xf numFmtId="49" fontId="27" fillId="2" borderId="6" xfId="2" applyNumberFormat="1" applyFont="1" applyFill="1" applyBorder="1" applyAlignment="1" applyProtection="1">
      <protection locked="0"/>
    </xf>
    <xf numFmtId="0" fontId="25" fillId="0" borderId="1" xfId="2" applyFont="1" applyBorder="1" applyAlignment="1">
      <alignment wrapText="1"/>
    </xf>
    <xf numFmtId="0" fontId="24" fillId="0" borderId="1" xfId="2" applyBorder="1" applyAlignment="1">
      <alignment wrapText="1"/>
    </xf>
    <xf numFmtId="49" fontId="24" fillId="2" borderId="4" xfId="2" applyNumberFormat="1" applyFill="1" applyBorder="1" applyAlignment="1" applyProtection="1">
      <protection locked="0"/>
    </xf>
    <xf numFmtId="49" fontId="24" fillId="2" borderId="5" xfId="2" applyNumberFormat="1" applyFill="1" applyBorder="1" applyAlignment="1" applyProtection="1">
      <protection locked="0"/>
    </xf>
    <xf numFmtId="49" fontId="24" fillId="2" borderId="6" xfId="2" applyNumberFormat="1" applyFill="1" applyBorder="1" applyAlignment="1" applyProtection="1">
      <protection locked="0"/>
    </xf>
    <xf numFmtId="49" fontId="24" fillId="2" borderId="7" xfId="2" applyNumberFormat="1" applyFill="1" applyBorder="1" applyAlignment="1" applyProtection="1">
      <protection locked="0"/>
    </xf>
    <xf numFmtId="49" fontId="24" fillId="2" borderId="1" xfId="2" applyNumberFormat="1" applyFill="1" applyBorder="1" applyAlignment="1" applyProtection="1">
      <protection locked="0"/>
    </xf>
    <xf numFmtId="0" fontId="58" fillId="5" borderId="4" xfId="53" applyFont="1" applyFill="1" applyBorder="1" applyAlignment="1">
      <alignment horizontal="left" wrapText="1" shrinkToFit="1"/>
    </xf>
    <xf numFmtId="0" fontId="6" fillId="0" borderId="5" xfId="53" applyBorder="1" applyAlignment="1"/>
    <xf numFmtId="0" fontId="6" fillId="0" borderId="6" xfId="53" applyBorder="1" applyAlignment="1"/>
    <xf numFmtId="0" fontId="6" fillId="5" borderId="5" xfId="53" applyFill="1" applyBorder="1" applyAlignment="1"/>
    <xf numFmtId="0" fontId="6" fillId="5" borderId="6" xfId="53" applyFill="1" applyBorder="1" applyAlignment="1"/>
    <xf numFmtId="0" fontId="24" fillId="0" borderId="0" xfId="2" applyFont="1" applyAlignment="1"/>
    <xf numFmtId="0" fontId="24" fillId="0" borderId="0" xfId="2" applyAlignment="1"/>
    <xf numFmtId="165" fontId="24" fillId="4" borderId="4" xfId="2" applyNumberFormat="1" applyFill="1" applyBorder="1" applyAlignment="1" applyProtection="1">
      <alignment shrinkToFit="1"/>
      <protection locked="0"/>
    </xf>
    <xf numFmtId="165" fontId="24" fillId="0" borderId="5" xfId="2" applyNumberFormat="1" applyBorder="1" applyAlignment="1" applyProtection="1">
      <alignment shrinkToFit="1"/>
      <protection locked="0"/>
    </xf>
    <xf numFmtId="165" fontId="24" fillId="0" borderId="6" xfId="2" applyNumberFormat="1" applyBorder="1" applyAlignment="1" applyProtection="1">
      <alignment shrinkToFit="1"/>
      <protection locked="0"/>
    </xf>
    <xf numFmtId="0" fontId="28" fillId="0" borderId="0" xfId="2" applyFont="1" applyAlignment="1">
      <alignment horizontal="center"/>
    </xf>
    <xf numFmtId="0" fontId="26" fillId="0" borderId="0" xfId="2" applyFont="1" applyAlignment="1">
      <alignment horizontal="center"/>
    </xf>
    <xf numFmtId="49" fontId="24" fillId="4" borderId="4" xfId="2" applyNumberFormat="1" applyFill="1" applyBorder="1" applyAlignment="1" applyProtection="1">
      <alignment shrinkToFit="1"/>
      <protection locked="0"/>
    </xf>
    <xf numFmtId="49" fontId="24" fillId="0" borderId="5" xfId="2" applyNumberFormat="1" applyBorder="1" applyAlignment="1" applyProtection="1">
      <alignment shrinkToFit="1"/>
      <protection locked="0"/>
    </xf>
    <xf numFmtId="49" fontId="24" fillId="0" borderId="6" xfId="2" applyNumberFormat="1" applyBorder="1" applyAlignment="1" applyProtection="1">
      <alignment shrinkToFit="1"/>
      <protection locked="0"/>
    </xf>
    <xf numFmtId="1" fontId="24" fillId="4" borderId="4" xfId="2" quotePrefix="1" applyNumberFormat="1" applyFill="1" applyBorder="1" applyAlignment="1" applyProtection="1">
      <alignment shrinkToFit="1"/>
      <protection locked="0"/>
    </xf>
    <xf numFmtId="1" fontId="24" fillId="4" borderId="5" xfId="2" quotePrefix="1" applyNumberFormat="1" applyFill="1" applyBorder="1" applyAlignment="1" applyProtection="1">
      <alignment shrinkToFit="1"/>
      <protection locked="0"/>
    </xf>
    <xf numFmtId="1" fontId="24" fillId="4" borderId="6" xfId="2" quotePrefix="1" applyNumberFormat="1" applyFill="1" applyBorder="1" applyAlignment="1" applyProtection="1">
      <alignment shrinkToFit="1"/>
      <protection locked="0"/>
    </xf>
    <xf numFmtId="3" fontId="24" fillId="4" borderId="4" xfId="2" applyNumberFormat="1" applyFill="1" applyBorder="1" applyAlignment="1" applyProtection="1">
      <alignment shrinkToFit="1"/>
      <protection locked="0"/>
    </xf>
    <xf numFmtId="3" fontId="24" fillId="0" borderId="5" xfId="2" applyNumberFormat="1" applyBorder="1" applyAlignment="1" applyProtection="1">
      <alignment shrinkToFit="1"/>
      <protection locked="0"/>
    </xf>
    <xf numFmtId="3" fontId="24" fillId="0" borderId="6" xfId="2" applyNumberFormat="1" applyBorder="1" applyAlignment="1" applyProtection="1">
      <alignment shrinkToFit="1"/>
      <protection locked="0"/>
    </xf>
    <xf numFmtId="49" fontId="57" fillId="4" borderId="4" xfId="17" applyNumberFormat="1" applyFill="1" applyBorder="1" applyAlignment="1" applyProtection="1">
      <alignment shrinkToFit="1"/>
      <protection locked="0"/>
    </xf>
    <xf numFmtId="49" fontId="24" fillId="4" borderId="5" xfId="2" applyNumberFormat="1" applyFill="1" applyBorder="1" applyAlignment="1" applyProtection="1">
      <alignment shrinkToFit="1"/>
      <protection locked="0"/>
    </xf>
    <xf numFmtId="0" fontId="29" fillId="0" borderId="0" xfId="2" applyFont="1" applyFill="1" applyBorder="1" applyAlignment="1">
      <alignment vertical="justify" wrapText="1"/>
    </xf>
    <xf numFmtId="0" fontId="30" fillId="0" borderId="0" xfId="2" applyFont="1" applyAlignment="1">
      <alignment vertical="justify" wrapText="1"/>
    </xf>
    <xf numFmtId="0" fontId="30" fillId="0" borderId="0" xfId="2" applyFont="1" applyAlignment="1"/>
    <xf numFmtId="49" fontId="24" fillId="4" borderId="4" xfId="2" applyNumberFormat="1" applyFont="1" applyFill="1" applyBorder="1" applyAlignment="1" applyProtection="1">
      <alignment shrinkToFit="1"/>
      <protection locked="0"/>
    </xf>
    <xf numFmtId="0" fontId="24" fillId="0" borderId="5" xfId="2" applyBorder="1" applyAlignment="1" applyProtection="1">
      <alignment shrinkToFit="1"/>
      <protection locked="0"/>
    </xf>
    <xf numFmtId="0" fontId="24" fillId="0" borderId="6" xfId="2" applyBorder="1" applyAlignment="1" applyProtection="1">
      <alignment shrinkToFit="1"/>
      <protection locked="0"/>
    </xf>
    <xf numFmtId="49" fontId="24" fillId="2" borderId="4" xfId="2" applyNumberFormat="1" applyFont="1" applyFill="1" applyBorder="1" applyAlignment="1" applyProtection="1">
      <protection locked="0"/>
    </xf>
    <xf numFmtId="3" fontId="24" fillId="4" borderId="4" xfId="2" applyNumberFormat="1" applyFill="1" applyBorder="1" applyAlignment="1" applyProtection="1">
      <alignment horizontal="left" shrinkToFit="1"/>
      <protection locked="0"/>
    </xf>
    <xf numFmtId="3" fontId="24" fillId="0" borderId="5" xfId="2" applyNumberFormat="1" applyBorder="1" applyAlignment="1" applyProtection="1">
      <alignment horizontal="left" shrinkToFit="1"/>
      <protection locked="0"/>
    </xf>
    <xf numFmtId="3" fontId="24" fillId="0" borderId="6" xfId="2" applyNumberFormat="1" applyBorder="1" applyAlignment="1" applyProtection="1">
      <alignment horizontal="left" shrinkToFit="1"/>
      <protection locked="0"/>
    </xf>
    <xf numFmtId="49" fontId="24" fillId="2" borderId="4" xfId="0" applyNumberFormat="1" applyFont="1" applyFill="1" applyBorder="1" applyAlignment="1" applyProtection="1">
      <protection locked="0"/>
    </xf>
    <xf numFmtId="1" fontId="24" fillId="4" borderId="4" xfId="0" quotePrefix="1" applyNumberFormat="1" applyFont="1" applyFill="1" applyBorder="1" applyAlignment="1" applyProtection="1">
      <alignment shrinkToFit="1"/>
      <protection locked="0"/>
    </xf>
    <xf numFmtId="49" fontId="24" fillId="9" borderId="4" xfId="53" applyNumberFormat="1" applyFont="1" applyFill="1" applyBorder="1" applyAlignment="1" applyProtection="1">
      <protection locked="0"/>
    </xf>
    <xf numFmtId="49" fontId="24" fillId="9" borderId="5" xfId="53" applyNumberFormat="1" applyFont="1" applyFill="1" applyBorder="1" applyAlignment="1" applyProtection="1">
      <protection locked="0"/>
    </xf>
    <xf numFmtId="49" fontId="24" fillId="9" borderId="6" xfId="53" applyNumberFormat="1" applyFont="1" applyFill="1" applyBorder="1" applyAlignment="1" applyProtection="1">
      <protection locked="0"/>
    </xf>
    <xf numFmtId="0" fontId="43" fillId="0" borderId="0" xfId="53" applyFont="1" applyAlignment="1"/>
    <xf numFmtId="0" fontId="25" fillId="0" borderId="0" xfId="53" applyFont="1" applyAlignment="1">
      <alignment horizontal="center"/>
    </xf>
    <xf numFmtId="49" fontId="43" fillId="8" borderId="4" xfId="53" applyNumberFormat="1" applyFont="1" applyFill="1" applyBorder="1" applyAlignment="1" applyProtection="1">
      <alignment shrinkToFit="1"/>
      <protection locked="0"/>
    </xf>
    <xf numFmtId="49" fontId="43" fillId="8" borderId="5" xfId="53" applyNumberFormat="1" applyFont="1" applyFill="1" applyBorder="1" applyAlignment="1" applyProtection="1">
      <alignment shrinkToFit="1"/>
      <protection locked="0"/>
    </xf>
    <xf numFmtId="49" fontId="43" fillId="8" borderId="6" xfId="53" applyNumberFormat="1" applyFont="1" applyFill="1" applyBorder="1" applyAlignment="1" applyProtection="1">
      <alignment shrinkToFit="1"/>
      <protection locked="0"/>
    </xf>
    <xf numFmtId="1" fontId="43" fillId="8" borderId="4" xfId="53" quotePrefix="1" applyNumberFormat="1" applyFont="1" applyFill="1" applyBorder="1" applyAlignment="1" applyProtection="1">
      <alignment shrinkToFit="1"/>
      <protection locked="0"/>
    </xf>
    <xf numFmtId="0" fontId="43" fillId="8" borderId="5" xfId="53" applyFont="1" applyFill="1" applyBorder="1" applyAlignment="1" applyProtection="1">
      <alignment shrinkToFit="1"/>
      <protection locked="0"/>
    </xf>
    <xf numFmtId="0" fontId="43" fillId="8" borderId="6" xfId="53" applyFont="1" applyFill="1" applyBorder="1" applyAlignment="1" applyProtection="1">
      <alignment shrinkToFit="1"/>
      <protection locked="0"/>
    </xf>
    <xf numFmtId="3" fontId="43" fillId="0" borderId="4" xfId="53" applyNumberFormat="1" applyFont="1" applyFill="1" applyBorder="1" applyAlignment="1" applyProtection="1">
      <alignment shrinkToFit="1"/>
      <protection locked="0"/>
    </xf>
    <xf numFmtId="3" fontId="43" fillId="0" borderId="5" xfId="53" applyNumberFormat="1" applyFont="1" applyFill="1" applyBorder="1" applyAlignment="1" applyProtection="1">
      <alignment shrinkToFit="1"/>
      <protection locked="0"/>
    </xf>
    <xf numFmtId="3" fontId="43" fillId="0" borderId="6" xfId="53" applyNumberFormat="1" applyFont="1" applyFill="1" applyBorder="1" applyAlignment="1" applyProtection="1">
      <alignment shrinkToFit="1"/>
      <protection locked="0"/>
    </xf>
    <xf numFmtId="0" fontId="43" fillId="0" borderId="2" xfId="53" applyFont="1" applyFill="1" applyBorder="1" applyAlignment="1"/>
    <xf numFmtId="0" fontId="75" fillId="0" borderId="2" xfId="55" applyFill="1" applyBorder="1" applyAlignment="1" applyProtection="1"/>
    <xf numFmtId="49" fontId="24" fillId="8" borderId="4" xfId="53" applyNumberFormat="1" applyFont="1" applyFill="1" applyBorder="1" applyAlignment="1" applyProtection="1">
      <protection locked="0"/>
    </xf>
    <xf numFmtId="49" fontId="24" fillId="8" borderId="5" xfId="53" applyNumberFormat="1" applyFont="1" applyFill="1" applyBorder="1" applyAlignment="1" applyProtection="1">
      <protection locked="0"/>
    </xf>
    <xf numFmtId="49" fontId="24" fillId="8" borderId="6" xfId="53" applyNumberFormat="1" applyFont="1" applyFill="1" applyBorder="1" applyAlignment="1" applyProtection="1">
      <protection locked="0"/>
    </xf>
    <xf numFmtId="0" fontId="43" fillId="0" borderId="1" xfId="53" applyFont="1" applyBorder="1" applyAlignment="1">
      <alignment wrapText="1"/>
    </xf>
    <xf numFmtId="49" fontId="43" fillId="9" borderId="4" xfId="53" applyNumberFormat="1" applyFont="1" applyFill="1" applyBorder="1" applyAlignment="1" applyProtection="1">
      <protection locked="0"/>
    </xf>
    <xf numFmtId="49" fontId="43" fillId="9" borderId="5" xfId="53" applyNumberFormat="1" applyFont="1" applyFill="1" applyBorder="1" applyAlignment="1" applyProtection="1">
      <protection locked="0"/>
    </xf>
    <xf numFmtId="49" fontId="43" fillId="9" borderId="6" xfId="53" applyNumberFormat="1" applyFont="1" applyFill="1" applyBorder="1" applyAlignment="1" applyProtection="1">
      <protection locked="0"/>
    </xf>
    <xf numFmtId="49" fontId="43" fillId="0" borderId="4" xfId="53" applyNumberFormat="1" applyFont="1" applyFill="1" applyBorder="1" applyAlignment="1" applyProtection="1">
      <protection locked="0"/>
    </xf>
    <xf numFmtId="49" fontId="43" fillId="0" borderId="5" xfId="53" applyNumberFormat="1" applyFont="1" applyFill="1" applyBorder="1" applyAlignment="1" applyProtection="1">
      <protection locked="0"/>
    </xf>
    <xf numFmtId="49" fontId="43" fillId="0" borderId="6" xfId="53" applyNumberFormat="1" applyFont="1" applyFill="1" applyBorder="1" applyAlignment="1" applyProtection="1">
      <protection locked="0"/>
    </xf>
    <xf numFmtId="49" fontId="43" fillId="8" borderId="4" xfId="53" applyNumberFormat="1" applyFont="1" applyFill="1" applyBorder="1" applyAlignment="1" applyProtection="1">
      <protection locked="0"/>
    </xf>
    <xf numFmtId="49" fontId="43" fillId="8" borderId="5" xfId="53" applyNumberFormat="1" applyFont="1" applyFill="1" applyBorder="1" applyAlignment="1" applyProtection="1">
      <protection locked="0"/>
    </xf>
    <xf numFmtId="49" fontId="43" fillId="8" borderId="6" xfId="53" applyNumberFormat="1" applyFont="1" applyFill="1" applyBorder="1" applyAlignment="1" applyProtection="1">
      <protection locked="0"/>
    </xf>
    <xf numFmtId="49" fontId="43" fillId="8" borderId="7" xfId="53" applyNumberFormat="1" applyFont="1" applyFill="1" applyBorder="1" applyAlignment="1" applyProtection="1">
      <protection locked="0"/>
    </xf>
    <xf numFmtId="49" fontId="43" fillId="8" borderId="1" xfId="53" applyNumberFormat="1" applyFont="1" applyFill="1" applyBorder="1" applyAlignment="1" applyProtection="1">
      <protection locked="0"/>
    </xf>
    <xf numFmtId="165" fontId="24" fillId="4" borderId="4" xfId="2" applyNumberFormat="1" applyFont="1" applyFill="1" applyBorder="1" applyAlignment="1" applyProtection="1">
      <alignment shrinkToFit="1"/>
      <protection locked="0"/>
    </xf>
    <xf numFmtId="0" fontId="25" fillId="0" borderId="0" xfId="0" applyFont="1" applyFill="1" applyBorder="1" applyAlignment="1">
      <alignment wrapText="1"/>
    </xf>
    <xf numFmtId="0" fontId="0" fillId="0" borderId="0" xfId="0" applyFill="1" applyBorder="1" applyAlignment="1">
      <alignment wrapText="1"/>
    </xf>
    <xf numFmtId="49" fontId="0" fillId="0" borderId="0" xfId="0" applyNumberFormat="1" applyFill="1" applyBorder="1" applyAlignment="1" applyProtection="1">
      <protection locked="0"/>
    </xf>
    <xf numFmtId="49" fontId="27" fillId="0" borderId="0" xfId="0" applyNumberFormat="1" applyFont="1" applyFill="1" applyBorder="1" applyAlignment="1" applyProtection="1">
      <protection locked="0"/>
    </xf>
    <xf numFmtId="49" fontId="24" fillId="0" borderId="0" xfId="0" applyNumberFormat="1" applyFont="1" applyFill="1" applyBorder="1" applyAlignment="1" applyProtection="1">
      <protection locked="0"/>
    </xf>
    <xf numFmtId="0" fontId="24" fillId="0" borderId="0" xfId="0" applyFont="1" applyFill="1" applyAlignment="1"/>
    <xf numFmtId="0" fontId="0" fillId="0" borderId="0" xfId="0" applyFill="1" applyAlignment="1"/>
    <xf numFmtId="165" fontId="0" fillId="5" borderId="4" xfId="0" applyNumberFormat="1" applyFill="1" applyBorder="1" applyAlignment="1" applyProtection="1">
      <alignment shrinkToFit="1"/>
      <protection locked="0"/>
    </xf>
    <xf numFmtId="165" fontId="0" fillId="5" borderId="5" xfId="0" applyNumberFormat="1" applyFill="1" applyBorder="1" applyAlignment="1" applyProtection="1">
      <alignment shrinkToFit="1"/>
      <protection locked="0"/>
    </xf>
    <xf numFmtId="165" fontId="0" fillId="5" borderId="6" xfId="0" applyNumberFormat="1" applyFill="1" applyBorder="1" applyAlignment="1" applyProtection="1">
      <alignment shrinkToFit="1"/>
      <protection locked="0"/>
    </xf>
    <xf numFmtId="0" fontId="30" fillId="0" borderId="0" xfId="0" applyFont="1" applyFill="1" applyAlignment="1">
      <alignment vertical="justify" wrapText="1"/>
    </xf>
    <xf numFmtId="0" fontId="30" fillId="0" borderId="0" xfId="0" applyFont="1" applyFill="1" applyAlignment="1"/>
    <xf numFmtId="49" fontId="0" fillId="5" borderId="4" xfId="0" applyNumberFormat="1" applyFill="1" applyBorder="1" applyAlignment="1" applyProtection="1">
      <alignment shrinkToFit="1"/>
      <protection locked="0"/>
    </xf>
    <xf numFmtId="49" fontId="0" fillId="5" borderId="5" xfId="0" applyNumberFormat="1" applyFill="1" applyBorder="1" applyAlignment="1" applyProtection="1">
      <alignment shrinkToFit="1"/>
      <protection locked="0"/>
    </xf>
    <xf numFmtId="49" fontId="0" fillId="5" borderId="6" xfId="0" applyNumberFormat="1" applyFill="1" applyBorder="1" applyAlignment="1" applyProtection="1">
      <alignment shrinkToFit="1"/>
      <protection locked="0"/>
    </xf>
    <xf numFmtId="1" fontId="0" fillId="5" borderId="4" xfId="0" applyNumberFormat="1" applyFill="1" applyBorder="1" applyAlignment="1" applyProtection="1">
      <alignment shrinkToFit="1"/>
      <protection locked="0"/>
    </xf>
    <xf numFmtId="0" fontId="0" fillId="5" borderId="5" xfId="0" applyFill="1" applyBorder="1" applyAlignment="1" applyProtection="1">
      <alignment shrinkToFit="1"/>
      <protection locked="0"/>
    </xf>
    <xf numFmtId="0" fontId="0" fillId="5" borderId="6" xfId="0" applyFill="1" applyBorder="1" applyAlignment="1" applyProtection="1">
      <alignment shrinkToFit="1"/>
      <protection locked="0"/>
    </xf>
    <xf numFmtId="3" fontId="0" fillId="5" borderId="4" xfId="0" applyNumberFormat="1" applyFill="1" applyBorder="1" applyAlignment="1" applyProtection="1">
      <alignment horizontal="left" shrinkToFit="1"/>
      <protection locked="0"/>
    </xf>
    <xf numFmtId="3" fontId="0" fillId="5" borderId="5" xfId="0" applyNumberFormat="1" applyFill="1" applyBorder="1" applyAlignment="1" applyProtection="1">
      <alignment horizontal="left" shrinkToFit="1"/>
      <protection locked="0"/>
    </xf>
    <xf numFmtId="3" fontId="0" fillId="5" borderId="6" xfId="0" applyNumberFormat="1" applyFill="1" applyBorder="1" applyAlignment="1" applyProtection="1">
      <alignment horizontal="left" shrinkToFit="1"/>
      <protection locked="0"/>
    </xf>
    <xf numFmtId="49" fontId="32" fillId="2" borderId="19" xfId="0" applyNumberFormat="1" applyFont="1" applyFill="1" applyBorder="1" applyAlignment="1" applyProtection="1">
      <protection locked="0"/>
    </xf>
    <xf numFmtId="49" fontId="32" fillId="2" borderId="20" xfId="0" applyNumberFormat="1" applyFont="1" applyFill="1" applyBorder="1" applyAlignment="1" applyProtection="1">
      <protection locked="0"/>
    </xf>
    <xf numFmtId="49" fontId="32" fillId="2" borderId="21" xfId="0" applyNumberFormat="1" applyFont="1" applyFill="1" applyBorder="1" applyAlignment="1" applyProtection="1">
      <protection locked="0"/>
    </xf>
    <xf numFmtId="0" fontId="32" fillId="0" borderId="0" xfId="0" applyFont="1" applyAlignment="1"/>
    <xf numFmtId="0" fontId="53" fillId="0" borderId="0" xfId="0" applyFont="1" applyFill="1" applyBorder="1" applyAlignment="1">
      <alignment vertical="justify" wrapText="1"/>
    </xf>
    <xf numFmtId="0" fontId="32" fillId="0" borderId="0" xfId="0" applyFont="1" applyAlignment="1">
      <alignment vertical="justify" wrapText="1"/>
    </xf>
    <xf numFmtId="0" fontId="28" fillId="0" borderId="16" xfId="0" applyFont="1" applyBorder="1" applyAlignment="1">
      <alignment wrapText="1"/>
    </xf>
    <xf numFmtId="0" fontId="32" fillId="0" borderId="16" xfId="0" applyFont="1" applyBorder="1" applyAlignment="1">
      <alignment wrapText="1"/>
    </xf>
    <xf numFmtId="49" fontId="32" fillId="4" borderId="0" xfId="0" applyNumberFormat="1" applyFont="1" applyFill="1" applyBorder="1" applyAlignment="1" applyProtection="1">
      <alignment shrinkToFit="1"/>
      <protection locked="0"/>
    </xf>
    <xf numFmtId="0" fontId="0" fillId="0" borderId="14" xfId="0" applyBorder="1" applyAlignment="1"/>
    <xf numFmtId="1" fontId="32" fillId="4" borderId="0" xfId="0" quotePrefix="1" applyNumberFormat="1" applyFont="1" applyFill="1" applyBorder="1" applyAlignment="1" applyProtection="1">
      <alignment shrinkToFit="1"/>
      <protection locked="0"/>
    </xf>
    <xf numFmtId="165" fontId="32" fillId="4" borderId="0" xfId="0" applyNumberFormat="1" applyFont="1" applyFill="1" applyBorder="1" applyAlignment="1" applyProtection="1">
      <alignment shrinkToFit="1"/>
      <protection locked="0"/>
    </xf>
    <xf numFmtId="49" fontId="54" fillId="4" borderId="0" xfId="11" applyNumberFormat="1" applyFont="1" applyFill="1" applyBorder="1" applyAlignment="1" applyProtection="1">
      <alignment shrinkToFit="1"/>
      <protection locked="0"/>
    </xf>
    <xf numFmtId="3" fontId="32" fillId="4" borderId="0" xfId="0" applyNumberFormat="1" applyFont="1" applyFill="1" applyBorder="1" applyAlignment="1" applyProtection="1">
      <alignment shrinkToFit="1"/>
      <protection locked="0"/>
    </xf>
    <xf numFmtId="49" fontId="6" fillId="2" borderId="19" xfId="53" applyNumberFormat="1" applyFill="1" applyBorder="1" applyAlignment="1" applyProtection="1">
      <protection locked="0"/>
    </xf>
    <xf numFmtId="49" fontId="6" fillId="2" borderId="20" xfId="53" applyNumberFormat="1" applyFill="1" applyBorder="1" applyAlignment="1" applyProtection="1">
      <protection locked="0"/>
    </xf>
    <xf numFmtId="49" fontId="6" fillId="2" borderId="21" xfId="53" applyNumberFormat="1" applyFill="1" applyBorder="1" applyAlignment="1" applyProtection="1">
      <protection locked="0"/>
    </xf>
    <xf numFmtId="49" fontId="68" fillId="2" borderId="19" xfId="53" applyNumberFormat="1" applyFont="1" applyFill="1" applyBorder="1" applyAlignment="1" applyProtection="1">
      <protection locked="0"/>
    </xf>
    <xf numFmtId="49" fontId="68" fillId="2" borderId="20" xfId="53" applyNumberFormat="1" applyFont="1" applyFill="1" applyBorder="1" applyAlignment="1" applyProtection="1">
      <protection locked="0"/>
    </xf>
    <xf numFmtId="49" fontId="68" fillId="2" borderId="21" xfId="53" applyNumberFormat="1" applyFont="1" applyFill="1" applyBorder="1" applyAlignment="1" applyProtection="1">
      <protection locked="0"/>
    </xf>
    <xf numFmtId="49" fontId="27" fillId="2" borderId="19" xfId="53" applyNumberFormat="1" applyFont="1" applyFill="1" applyBorder="1" applyAlignment="1" applyProtection="1">
      <protection locked="0"/>
    </xf>
    <xf numFmtId="49" fontId="27" fillId="2" borderId="20" xfId="53" applyNumberFormat="1" applyFont="1" applyFill="1" applyBorder="1" applyAlignment="1" applyProtection="1">
      <protection locked="0"/>
    </xf>
    <xf numFmtId="49" fontId="27" fillId="2" borderId="21" xfId="53" applyNumberFormat="1" applyFont="1" applyFill="1" applyBorder="1" applyAlignment="1" applyProtection="1">
      <protection locked="0"/>
    </xf>
    <xf numFmtId="0" fontId="25" fillId="0" borderId="16" xfId="53" applyFont="1" applyBorder="1" applyAlignment="1">
      <alignment wrapText="1"/>
    </xf>
    <xf numFmtId="0" fontId="6" fillId="0" borderId="16" xfId="53" applyBorder="1" applyAlignment="1">
      <alignment wrapText="1"/>
    </xf>
    <xf numFmtId="49" fontId="6" fillId="4" borderId="19" xfId="53" applyNumberFormat="1" applyFill="1" applyBorder="1" applyAlignment="1" applyProtection="1">
      <alignment shrinkToFit="1"/>
      <protection locked="0"/>
    </xf>
    <xf numFmtId="49" fontId="6" fillId="0" borderId="20" xfId="53" applyNumberFormat="1" applyBorder="1" applyAlignment="1" applyProtection="1">
      <alignment shrinkToFit="1"/>
      <protection locked="0"/>
    </xf>
    <xf numFmtId="49" fontId="6" fillId="0" borderId="21" xfId="53" applyNumberFormat="1" applyBorder="1" applyAlignment="1" applyProtection="1">
      <alignment shrinkToFit="1"/>
      <protection locked="0"/>
    </xf>
    <xf numFmtId="1" fontId="6" fillId="4" borderId="19" xfId="53" quotePrefix="1" applyNumberFormat="1" applyFill="1" applyBorder="1" applyAlignment="1" applyProtection="1">
      <alignment shrinkToFit="1"/>
      <protection locked="0"/>
    </xf>
    <xf numFmtId="0" fontId="6" fillId="0" borderId="20" xfId="53" applyBorder="1" applyAlignment="1" applyProtection="1">
      <alignment shrinkToFit="1"/>
      <protection locked="0"/>
    </xf>
    <xf numFmtId="0" fontId="6" fillId="0" borderId="21" xfId="53" applyBorder="1" applyAlignment="1" applyProtection="1">
      <alignment shrinkToFit="1"/>
      <protection locked="0"/>
    </xf>
    <xf numFmtId="3" fontId="6" fillId="4" borderId="19" xfId="53" applyNumberFormat="1" applyFill="1" applyBorder="1" applyAlignment="1" applyProtection="1">
      <alignment shrinkToFit="1"/>
      <protection locked="0"/>
    </xf>
    <xf numFmtId="3" fontId="6" fillId="0" borderId="20" xfId="53" applyNumberFormat="1" applyBorder="1" applyAlignment="1" applyProtection="1">
      <alignment shrinkToFit="1"/>
      <protection locked="0"/>
    </xf>
    <xf numFmtId="3" fontId="6" fillId="0" borderId="21" xfId="53" applyNumberFormat="1" applyBorder="1" applyAlignment="1" applyProtection="1">
      <alignment shrinkToFit="1"/>
      <protection locked="0"/>
    </xf>
    <xf numFmtId="165" fontId="6" fillId="4" borderId="19" xfId="53" applyNumberFormat="1" applyFill="1" applyBorder="1" applyAlignment="1" applyProtection="1">
      <alignment shrinkToFit="1"/>
      <protection locked="0"/>
    </xf>
    <xf numFmtId="165" fontId="6" fillId="0" borderId="20" xfId="53" applyNumberFormat="1" applyBorder="1" applyAlignment="1" applyProtection="1">
      <alignment shrinkToFit="1"/>
      <protection locked="0"/>
    </xf>
    <xf numFmtId="165" fontId="6" fillId="0" borderId="21" xfId="53" applyNumberFormat="1" applyBorder="1" applyAlignment="1" applyProtection="1">
      <alignment shrinkToFit="1"/>
      <protection locked="0"/>
    </xf>
    <xf numFmtId="49" fontId="69" fillId="4" borderId="19" xfId="35" applyNumberFormat="1" applyFill="1" applyBorder="1" applyAlignment="1" applyProtection="1">
      <alignment shrinkToFit="1"/>
      <protection locked="0"/>
    </xf>
    <xf numFmtId="49" fontId="6" fillId="4" borderId="20" xfId="53" applyNumberFormat="1" applyFill="1" applyBorder="1" applyAlignment="1" applyProtection="1">
      <alignment shrinkToFit="1"/>
      <protection locked="0"/>
    </xf>
    <xf numFmtId="0" fontId="25" fillId="0" borderId="16" xfId="0" applyFont="1" applyBorder="1" applyAlignment="1">
      <alignment wrapText="1"/>
    </xf>
    <xf numFmtId="0" fontId="0" fillId="0" borderId="16" xfId="0" applyBorder="1" applyAlignment="1">
      <alignment wrapText="1"/>
    </xf>
    <xf numFmtId="49" fontId="27" fillId="2" borderId="19" xfId="0" applyNumberFormat="1" applyFont="1" applyFill="1" applyBorder="1" applyAlignment="1" applyProtection="1">
      <protection locked="0"/>
    </xf>
    <xf numFmtId="49" fontId="27" fillId="2" borderId="20" xfId="0" applyNumberFormat="1" applyFont="1" applyFill="1" applyBorder="1" applyAlignment="1" applyProtection="1">
      <protection locked="0"/>
    </xf>
    <xf numFmtId="49" fontId="27" fillId="2" borderId="21" xfId="0" applyNumberFormat="1" applyFont="1" applyFill="1" applyBorder="1" applyAlignment="1" applyProtection="1">
      <protection locked="0"/>
    </xf>
    <xf numFmtId="49" fontId="0" fillId="2" borderId="19" xfId="0" applyNumberFormat="1" applyFill="1" applyBorder="1" applyAlignment="1" applyProtection="1">
      <protection locked="0"/>
    </xf>
    <xf numFmtId="49" fontId="0" fillId="2" borderId="20" xfId="0" applyNumberFormat="1" applyFill="1" applyBorder="1" applyAlignment="1" applyProtection="1">
      <protection locked="0"/>
    </xf>
    <xf numFmtId="49" fontId="0" fillId="2" borderId="21" xfId="0" applyNumberFormat="1" applyFill="1" applyBorder="1" applyAlignment="1" applyProtection="1">
      <protection locked="0"/>
    </xf>
    <xf numFmtId="49" fontId="0" fillId="4" borderId="19" xfId="0" applyNumberFormat="1" applyFill="1" applyBorder="1" applyAlignment="1" applyProtection="1">
      <alignment shrinkToFit="1"/>
      <protection locked="0"/>
    </xf>
    <xf numFmtId="49" fontId="0" fillId="4" borderId="20" xfId="0" applyNumberFormat="1" applyFill="1" applyBorder="1" applyAlignment="1" applyProtection="1">
      <alignment shrinkToFit="1"/>
      <protection locked="0"/>
    </xf>
    <xf numFmtId="49" fontId="0" fillId="0" borderId="20" xfId="0" applyNumberFormat="1" applyBorder="1" applyAlignment="1" applyProtection="1">
      <alignment shrinkToFit="1"/>
      <protection locked="0"/>
    </xf>
    <xf numFmtId="49" fontId="0" fillId="0" borderId="21" xfId="0" applyNumberFormat="1" applyBorder="1" applyAlignment="1" applyProtection="1">
      <alignment shrinkToFit="1"/>
      <protection locked="0"/>
    </xf>
    <xf numFmtId="1" fontId="0" fillId="4" borderId="19" xfId="0" quotePrefix="1" applyNumberFormat="1" applyFill="1" applyBorder="1" applyAlignment="1" applyProtection="1">
      <alignment shrinkToFit="1"/>
      <protection locked="0"/>
    </xf>
    <xf numFmtId="0" fontId="0" fillId="0" borderId="20" xfId="0" applyBorder="1" applyAlignment="1" applyProtection="1">
      <alignment shrinkToFit="1"/>
      <protection locked="0"/>
    </xf>
    <xf numFmtId="0" fontId="0" fillId="0" borderId="21" xfId="0" applyBorder="1" applyAlignment="1" applyProtection="1">
      <alignment shrinkToFit="1"/>
      <protection locked="0"/>
    </xf>
    <xf numFmtId="3" fontId="0" fillId="4" borderId="19" xfId="0" applyNumberFormat="1" applyFill="1" applyBorder="1" applyAlignment="1" applyProtection="1">
      <alignment shrinkToFit="1"/>
      <protection locked="0"/>
    </xf>
    <xf numFmtId="3" fontId="0" fillId="0" borderId="20" xfId="0" applyNumberFormat="1" applyBorder="1" applyAlignment="1" applyProtection="1">
      <alignment shrinkToFit="1"/>
      <protection locked="0"/>
    </xf>
    <xf numFmtId="3" fontId="0" fillId="0" borderId="21" xfId="0" applyNumberFormat="1" applyBorder="1" applyAlignment="1" applyProtection="1">
      <alignment shrinkToFit="1"/>
      <protection locked="0"/>
    </xf>
    <xf numFmtId="165" fontId="0" fillId="4" borderId="19" xfId="0" applyNumberFormat="1" applyFill="1" applyBorder="1" applyAlignment="1" applyProtection="1">
      <alignment shrinkToFit="1"/>
      <protection locked="0"/>
    </xf>
    <xf numFmtId="165" fontId="0" fillId="0" borderId="20" xfId="0" applyNumberFormat="1" applyBorder="1" applyAlignment="1" applyProtection="1">
      <alignment shrinkToFit="1"/>
      <protection locked="0"/>
    </xf>
    <xf numFmtId="165" fontId="0" fillId="0" borderId="21" xfId="0" applyNumberFormat="1" applyBorder="1" applyAlignment="1" applyProtection="1">
      <alignment shrinkToFit="1"/>
      <protection locked="0"/>
    </xf>
    <xf numFmtId="49" fontId="0" fillId="2" borderId="22" xfId="0" applyNumberFormat="1" applyFill="1" applyBorder="1" applyAlignment="1" applyProtection="1">
      <protection locked="0"/>
    </xf>
    <xf numFmtId="49" fontId="0" fillId="2" borderId="16" xfId="0" applyNumberFormat="1" applyFill="1" applyBorder="1" applyAlignment="1" applyProtection="1">
      <protection locked="0"/>
    </xf>
    <xf numFmtId="49" fontId="24" fillId="2" borderId="19" xfId="2" applyNumberFormat="1" applyFill="1" applyBorder="1" applyAlignment="1" applyProtection="1">
      <protection locked="0"/>
    </xf>
    <xf numFmtId="49" fontId="24" fillId="2" borderId="20" xfId="2" applyNumberFormat="1" applyFill="1" applyBorder="1" applyAlignment="1" applyProtection="1">
      <protection locked="0"/>
    </xf>
    <xf numFmtId="49" fontId="24" fillId="2" borderId="21" xfId="2" applyNumberFormat="1" applyFill="1" applyBorder="1" applyAlignment="1" applyProtection="1">
      <protection locked="0"/>
    </xf>
    <xf numFmtId="49" fontId="24" fillId="4" borderId="19" xfId="2" applyNumberFormat="1" applyFill="1" applyBorder="1" applyAlignment="1" applyProtection="1">
      <alignment shrinkToFit="1"/>
      <protection locked="0"/>
    </xf>
    <xf numFmtId="49" fontId="24" fillId="4" borderId="20" xfId="2" applyNumberFormat="1" applyFill="1" applyBorder="1" applyAlignment="1" applyProtection="1">
      <alignment shrinkToFit="1"/>
      <protection locked="0"/>
    </xf>
    <xf numFmtId="49" fontId="24" fillId="4" borderId="21" xfId="2" applyNumberFormat="1" applyFill="1" applyBorder="1" applyAlignment="1" applyProtection="1">
      <alignment shrinkToFit="1"/>
      <protection locked="0"/>
    </xf>
    <xf numFmtId="0" fontId="25" fillId="0" borderId="0" xfId="2" applyFont="1" applyAlignment="1">
      <alignment horizontal="center"/>
    </xf>
    <xf numFmtId="165" fontId="24" fillId="4" borderId="19" xfId="2" applyNumberFormat="1" applyFill="1" applyBorder="1" applyAlignment="1" applyProtection="1">
      <alignment shrinkToFit="1"/>
      <protection locked="0"/>
    </xf>
    <xf numFmtId="165" fontId="24" fillId="4" borderId="20" xfId="2" applyNumberFormat="1" applyFill="1" applyBorder="1" applyAlignment="1" applyProtection="1">
      <alignment shrinkToFit="1"/>
      <protection locked="0"/>
    </xf>
    <xf numFmtId="165" fontId="24" fillId="4" borderId="21" xfId="2" applyNumberFormat="1" applyFill="1" applyBorder="1" applyAlignment="1" applyProtection="1">
      <alignment shrinkToFit="1"/>
      <protection locked="0"/>
    </xf>
    <xf numFmtId="1" fontId="24" fillId="4" borderId="19" xfId="2" quotePrefix="1" applyNumberFormat="1" applyFill="1" applyBorder="1" applyAlignment="1" applyProtection="1">
      <alignment shrinkToFit="1"/>
      <protection locked="0"/>
    </xf>
    <xf numFmtId="1" fontId="24" fillId="4" borderId="20" xfId="2" quotePrefix="1" applyNumberFormat="1" applyFill="1" applyBorder="1" applyAlignment="1" applyProtection="1">
      <alignment shrinkToFit="1"/>
      <protection locked="0"/>
    </xf>
    <xf numFmtId="1" fontId="24" fillId="4" borderId="21" xfId="2" quotePrefix="1" applyNumberFormat="1" applyFill="1" applyBorder="1" applyAlignment="1" applyProtection="1">
      <alignment shrinkToFit="1"/>
      <protection locked="0"/>
    </xf>
    <xf numFmtId="3" fontId="24" fillId="4" borderId="19" xfId="2" applyNumberFormat="1" applyFill="1" applyBorder="1" applyAlignment="1" applyProtection="1">
      <alignment horizontal="left" shrinkToFit="1"/>
      <protection locked="0"/>
    </xf>
    <xf numFmtId="3" fontId="24" fillId="4" borderId="20" xfId="2" applyNumberFormat="1" applyFill="1" applyBorder="1" applyAlignment="1" applyProtection="1">
      <alignment horizontal="left" shrinkToFit="1"/>
      <protection locked="0"/>
    </xf>
    <xf numFmtId="3" fontId="24" fillId="4" borderId="21" xfId="2" applyNumberFormat="1" applyFill="1" applyBorder="1" applyAlignment="1" applyProtection="1">
      <alignment horizontal="left" shrinkToFit="1"/>
      <protection locked="0"/>
    </xf>
    <xf numFmtId="49" fontId="24" fillId="4" borderId="19" xfId="2" applyNumberFormat="1" applyFill="1" applyBorder="1" applyAlignment="1" applyProtection="1">
      <alignment horizontal="left" shrinkToFit="1"/>
      <protection locked="0"/>
    </xf>
    <xf numFmtId="49" fontId="24" fillId="4" borderId="20" xfId="2" applyNumberFormat="1" applyFill="1" applyBorder="1" applyAlignment="1" applyProtection="1">
      <alignment horizontal="left" shrinkToFit="1"/>
      <protection locked="0"/>
    </xf>
    <xf numFmtId="49" fontId="24" fillId="4" borderId="21" xfId="2" applyNumberFormat="1" applyFill="1" applyBorder="1" applyAlignment="1" applyProtection="1">
      <alignment horizontal="left" shrinkToFit="1"/>
      <protection locked="0"/>
    </xf>
    <xf numFmtId="49" fontId="27" fillId="2" borderId="19" xfId="2" applyNumberFormat="1" applyFont="1" applyFill="1" applyBorder="1" applyAlignment="1" applyProtection="1">
      <protection locked="0"/>
    </xf>
    <xf numFmtId="49" fontId="27" fillId="2" borderId="20" xfId="2" applyNumberFormat="1" applyFont="1" applyFill="1" applyBorder="1" applyAlignment="1" applyProtection="1">
      <protection locked="0"/>
    </xf>
    <xf numFmtId="49" fontId="27" fillId="2" borderId="21" xfId="2" applyNumberFormat="1" applyFont="1" applyFill="1" applyBorder="1" applyAlignment="1" applyProtection="1">
      <protection locked="0"/>
    </xf>
    <xf numFmtId="49" fontId="24" fillId="2" borderId="19" xfId="2" applyNumberFormat="1" applyFont="1" applyFill="1" applyBorder="1" applyAlignment="1" applyProtection="1">
      <protection locked="0"/>
    </xf>
    <xf numFmtId="49" fontId="24" fillId="2" borderId="20" xfId="2" applyNumberFormat="1" applyFont="1" applyFill="1" applyBorder="1" applyAlignment="1" applyProtection="1">
      <protection locked="0"/>
    </xf>
    <xf numFmtId="49" fontId="24" fillId="2" borderId="21" xfId="2" applyNumberFormat="1" applyFont="1" applyFill="1" applyBorder="1" applyAlignment="1" applyProtection="1">
      <protection locked="0"/>
    </xf>
    <xf numFmtId="0" fontId="25" fillId="0" borderId="16" xfId="2" applyFont="1" applyBorder="1" applyAlignment="1">
      <alignment wrapText="1"/>
    </xf>
    <xf numFmtId="0" fontId="24" fillId="0" borderId="16" xfId="2" applyFont="1" applyBorder="1" applyAlignment="1"/>
    <xf numFmtId="49" fontId="24" fillId="2" borderId="19" xfId="0" applyNumberFormat="1" applyFont="1" applyFill="1" applyBorder="1" applyAlignment="1" applyProtection="1">
      <protection locked="0"/>
    </xf>
    <xf numFmtId="49" fontId="24" fillId="2" borderId="20" xfId="0" applyNumberFormat="1" applyFont="1" applyFill="1" applyBorder="1" applyAlignment="1" applyProtection="1">
      <protection locked="0"/>
    </xf>
    <xf numFmtId="49" fontId="24" fillId="2" borderId="21" xfId="0" applyNumberFormat="1" applyFont="1" applyFill="1" applyBorder="1" applyAlignment="1" applyProtection="1">
      <protection locked="0"/>
    </xf>
    <xf numFmtId="1" fontId="24" fillId="4" borderId="29" xfId="0" quotePrefix="1" applyNumberFormat="1" applyFont="1" applyFill="1" applyBorder="1" applyAlignment="1" applyProtection="1">
      <alignment horizontal="left"/>
      <protection locked="0"/>
    </xf>
    <xf numFmtId="0" fontId="0" fillId="0" borderId="27" xfId="0" applyBorder="1" applyAlignment="1">
      <alignment horizontal="left"/>
    </xf>
    <xf numFmtId="0" fontId="0" fillId="0" borderId="30" xfId="0" applyBorder="1" applyAlignment="1">
      <alignment horizontal="left"/>
    </xf>
    <xf numFmtId="1" fontId="0" fillId="4" borderId="29" xfId="0" quotePrefix="1" applyNumberFormat="1" applyFill="1" applyBorder="1" applyAlignment="1" applyProtection="1">
      <alignment horizontal="left"/>
      <protection locked="0"/>
    </xf>
    <xf numFmtId="1" fontId="0" fillId="4" borderId="17" xfId="0" quotePrefix="1" applyNumberFormat="1" applyFill="1" applyBorder="1" applyAlignment="1" applyProtection="1">
      <alignment horizontal="left"/>
      <protection locked="0"/>
    </xf>
    <xf numFmtId="0" fontId="0" fillId="0" borderId="17" xfId="0" applyBorder="1" applyAlignment="1">
      <alignment horizontal="left"/>
    </xf>
    <xf numFmtId="1" fontId="32" fillId="4" borderId="17" xfId="0" quotePrefix="1" applyNumberFormat="1" applyFont="1" applyFill="1" applyBorder="1" applyAlignment="1" applyProtection="1">
      <alignment horizontal="left"/>
      <protection locked="0"/>
    </xf>
    <xf numFmtId="0" fontId="32" fillId="0" borderId="17" xfId="0" applyFont="1" applyBorder="1" applyAlignment="1">
      <alignment horizontal="left"/>
    </xf>
    <xf numFmtId="49" fontId="24" fillId="4" borderId="19" xfId="0" applyNumberFormat="1" applyFont="1" applyFill="1" applyBorder="1" applyAlignment="1" applyProtection="1">
      <alignment shrinkToFit="1"/>
      <protection locked="0"/>
    </xf>
    <xf numFmtId="49" fontId="27" fillId="6" borderId="19" xfId="0" applyNumberFormat="1" applyFont="1" applyFill="1" applyBorder="1" applyAlignment="1" applyProtection="1">
      <protection locked="0"/>
    </xf>
    <xf numFmtId="49" fontId="27" fillId="6" borderId="20" xfId="0" applyNumberFormat="1" applyFont="1" applyFill="1" applyBorder="1" applyAlignment="1" applyProtection="1">
      <protection locked="0"/>
    </xf>
    <xf numFmtId="49" fontId="27" fillId="6" borderId="21" xfId="0" applyNumberFormat="1" applyFont="1" applyFill="1" applyBorder="1" applyAlignment="1" applyProtection="1">
      <protection locked="0"/>
    </xf>
    <xf numFmtId="49" fontId="24" fillId="6" borderId="22" xfId="0" applyNumberFormat="1" applyFont="1" applyFill="1" applyBorder="1" applyAlignment="1" applyProtection="1">
      <protection locked="0"/>
    </xf>
    <xf numFmtId="49" fontId="24" fillId="6" borderId="16" xfId="0" applyNumberFormat="1" applyFont="1" applyFill="1" applyBorder="1" applyAlignment="1" applyProtection="1">
      <protection locked="0"/>
    </xf>
    <xf numFmtId="49" fontId="24" fillId="6" borderId="21" xfId="0" applyNumberFormat="1" applyFont="1" applyFill="1" applyBorder="1" applyAlignment="1" applyProtection="1">
      <protection locked="0"/>
    </xf>
    <xf numFmtId="49" fontId="24" fillId="6" borderId="19" xfId="0" applyNumberFormat="1" applyFont="1" applyFill="1" applyBorder="1" applyAlignment="1" applyProtection="1">
      <protection locked="0"/>
    </xf>
    <xf numFmtId="49" fontId="24" fillId="6" borderId="20" xfId="0" applyNumberFormat="1" applyFont="1" applyFill="1" applyBorder="1" applyAlignment="1" applyProtection="1">
      <protection locked="0"/>
    </xf>
    <xf numFmtId="49" fontId="24" fillId="2" borderId="22" xfId="0" applyNumberFormat="1" applyFont="1" applyFill="1" applyBorder="1" applyAlignment="1" applyProtection="1">
      <protection locked="0"/>
    </xf>
    <xf numFmtId="49" fontId="24" fillId="2" borderId="22" xfId="2" applyNumberFormat="1" applyFill="1" applyBorder="1" applyAlignment="1" applyProtection="1">
      <protection locked="0"/>
    </xf>
    <xf numFmtId="49" fontId="24" fillId="2" borderId="16" xfId="2" applyNumberFormat="1" applyFill="1" applyBorder="1" applyAlignment="1" applyProtection="1">
      <protection locked="0"/>
    </xf>
    <xf numFmtId="165" fontId="24" fillId="4" borderId="19" xfId="0" applyNumberFormat="1" applyFont="1" applyFill="1" applyBorder="1" applyAlignment="1" applyProtection="1">
      <alignment shrinkToFit="1"/>
      <protection locked="0"/>
    </xf>
    <xf numFmtId="0" fontId="24" fillId="0" borderId="16" xfId="2" applyBorder="1" applyAlignment="1">
      <alignment wrapText="1"/>
    </xf>
    <xf numFmtId="49" fontId="24" fillId="2" borderId="22" xfId="2" applyNumberFormat="1" applyFont="1" applyFill="1" applyBorder="1" applyAlignment="1" applyProtection="1">
      <protection locked="0"/>
    </xf>
    <xf numFmtId="49" fontId="24" fillId="4" borderId="19" xfId="2" applyNumberFormat="1" applyFont="1" applyFill="1" applyBorder="1" applyAlignment="1" applyProtection="1">
      <alignment shrinkToFit="1"/>
      <protection locked="0"/>
    </xf>
    <xf numFmtId="49" fontId="24" fillId="0" borderId="20" xfId="2" applyNumberFormat="1" applyBorder="1" applyAlignment="1" applyProtection="1">
      <alignment shrinkToFit="1"/>
      <protection locked="0"/>
    </xf>
    <xf numFmtId="49" fontId="24" fillId="0" borderId="21" xfId="2" applyNumberFormat="1" applyBorder="1" applyAlignment="1" applyProtection="1">
      <alignment shrinkToFit="1"/>
      <protection locked="0"/>
    </xf>
    <xf numFmtId="1" fontId="24" fillId="4" borderId="19" xfId="2" quotePrefix="1" applyNumberFormat="1" applyFont="1" applyFill="1" applyBorder="1" applyAlignment="1" applyProtection="1">
      <alignment shrinkToFit="1"/>
      <protection locked="0"/>
    </xf>
    <xf numFmtId="0" fontId="24" fillId="0" borderId="20" xfId="2" applyBorder="1" applyAlignment="1" applyProtection="1">
      <alignment shrinkToFit="1"/>
      <protection locked="0"/>
    </xf>
    <xf numFmtId="0" fontId="24" fillId="0" borderId="21" xfId="2" applyBorder="1" applyAlignment="1" applyProtection="1">
      <alignment shrinkToFit="1"/>
      <protection locked="0"/>
    </xf>
    <xf numFmtId="3" fontId="24" fillId="0" borderId="20" xfId="2" applyNumberFormat="1" applyBorder="1" applyAlignment="1" applyProtection="1">
      <alignment horizontal="left" shrinkToFit="1"/>
      <protection locked="0"/>
    </xf>
    <xf numFmtId="3" fontId="24" fillId="0" borderId="21" xfId="2" applyNumberFormat="1" applyBorder="1" applyAlignment="1" applyProtection="1">
      <alignment horizontal="left" shrinkToFit="1"/>
      <protection locked="0"/>
    </xf>
    <xf numFmtId="165" fontId="24" fillId="0" borderId="20" xfId="2" applyNumberFormat="1" applyBorder="1" applyAlignment="1" applyProtection="1">
      <alignment shrinkToFit="1"/>
      <protection locked="0"/>
    </xf>
    <xf numFmtId="165" fontId="24" fillId="0" borderId="21" xfId="2" applyNumberFormat="1" applyBorder="1" applyAlignment="1" applyProtection="1">
      <alignment shrinkToFit="1"/>
      <protection locked="0"/>
    </xf>
    <xf numFmtId="1" fontId="24" fillId="4" borderId="19" xfId="0" quotePrefix="1" applyNumberFormat="1" applyFont="1" applyFill="1" applyBorder="1" applyAlignment="1" applyProtection="1">
      <alignment shrinkToFit="1"/>
      <protection locked="0"/>
    </xf>
    <xf numFmtId="1" fontId="0" fillId="4" borderId="19" xfId="0" applyNumberFormat="1" applyFill="1" applyBorder="1" applyAlignment="1" applyProtection="1">
      <alignment shrinkToFit="1"/>
      <protection locked="0"/>
    </xf>
    <xf numFmtId="49" fontId="5" fillId="2" borderId="19" xfId="63" applyNumberFormat="1" applyFill="1" applyBorder="1" applyAlignment="1" applyProtection="1">
      <protection locked="0"/>
    </xf>
    <xf numFmtId="49" fontId="5" fillId="2" borderId="20" xfId="63" applyNumberFormat="1" applyFill="1" applyBorder="1" applyAlignment="1" applyProtection="1">
      <protection locked="0"/>
    </xf>
    <xf numFmtId="49" fontId="5" fillId="2" borderId="21" xfId="63" applyNumberFormat="1" applyFill="1" applyBorder="1" applyAlignment="1" applyProtection="1">
      <protection locked="0"/>
    </xf>
    <xf numFmtId="0" fontId="24" fillId="0" borderId="0" xfId="63" applyFont="1" applyAlignment="1"/>
    <xf numFmtId="0" fontId="5" fillId="0" borderId="0" xfId="63" applyAlignment="1"/>
    <xf numFmtId="0" fontId="28" fillId="0" borderId="0" xfId="63" applyFont="1" applyAlignment="1">
      <alignment horizontal="center"/>
    </xf>
    <xf numFmtId="0" fontId="26" fillId="0" borderId="0" xfId="63" applyFont="1" applyAlignment="1">
      <alignment horizontal="center"/>
    </xf>
    <xf numFmtId="49" fontId="5" fillId="4" borderId="19" xfId="63" applyNumberFormat="1" applyFill="1" applyBorder="1" applyAlignment="1" applyProtection="1">
      <alignment shrinkToFit="1"/>
      <protection locked="0"/>
    </xf>
    <xf numFmtId="49" fontId="5" fillId="0" borderId="20" xfId="63" applyNumberFormat="1" applyBorder="1" applyAlignment="1" applyProtection="1">
      <alignment shrinkToFit="1"/>
      <protection locked="0"/>
    </xf>
    <xf numFmtId="49" fontId="5" fillId="0" borderId="21" xfId="63" applyNumberFormat="1" applyBorder="1" applyAlignment="1" applyProtection="1">
      <alignment shrinkToFit="1"/>
      <protection locked="0"/>
    </xf>
    <xf numFmtId="1" fontId="5" fillId="4" borderId="19" xfId="63" quotePrefix="1" applyNumberFormat="1" applyFill="1" applyBorder="1" applyAlignment="1" applyProtection="1">
      <alignment shrinkToFit="1"/>
      <protection locked="0"/>
    </xf>
    <xf numFmtId="0" fontId="5" fillId="0" borderId="20" xfId="63" applyBorder="1" applyAlignment="1" applyProtection="1">
      <alignment shrinkToFit="1"/>
      <protection locked="0"/>
    </xf>
    <xf numFmtId="0" fontId="5" fillId="0" borderId="21" xfId="63" applyBorder="1" applyAlignment="1" applyProtection="1">
      <alignment shrinkToFit="1"/>
      <protection locked="0"/>
    </xf>
    <xf numFmtId="49" fontId="24" fillId="2" borderId="19" xfId="63" applyNumberFormat="1" applyFont="1" applyFill="1" applyBorder="1" applyAlignment="1" applyProtection="1">
      <protection locked="0"/>
    </xf>
    <xf numFmtId="3" fontId="5" fillId="4" borderId="19" xfId="63" applyNumberFormat="1" applyFill="1" applyBorder="1" applyAlignment="1" applyProtection="1">
      <alignment shrinkToFit="1"/>
      <protection locked="0"/>
    </xf>
    <xf numFmtId="3" fontId="5" fillId="0" borderId="20" xfId="63" applyNumberFormat="1" applyBorder="1" applyAlignment="1" applyProtection="1">
      <alignment shrinkToFit="1"/>
      <protection locked="0"/>
    </xf>
    <xf numFmtId="3" fontId="5" fillId="0" borderId="21" xfId="63" applyNumberFormat="1" applyBorder="1" applyAlignment="1" applyProtection="1">
      <alignment shrinkToFit="1"/>
      <protection locked="0"/>
    </xf>
    <xf numFmtId="165" fontId="5" fillId="4" borderId="19" xfId="63" applyNumberFormat="1" applyFill="1" applyBorder="1" applyAlignment="1" applyProtection="1">
      <alignment shrinkToFit="1"/>
      <protection locked="0"/>
    </xf>
    <xf numFmtId="165" fontId="5" fillId="0" borderId="20" xfId="63" applyNumberFormat="1" applyBorder="1" applyAlignment="1" applyProtection="1">
      <alignment shrinkToFit="1"/>
      <protection locked="0"/>
    </xf>
    <xf numFmtId="165" fontId="5" fillId="0" borderId="21" xfId="63" applyNumberFormat="1" applyBorder="1" applyAlignment="1" applyProtection="1">
      <alignment shrinkToFit="1"/>
      <protection locked="0"/>
    </xf>
    <xf numFmtId="49" fontId="57" fillId="4" borderId="19" xfId="17" applyNumberFormat="1" applyFill="1" applyBorder="1" applyAlignment="1" applyProtection="1">
      <alignment shrinkToFit="1"/>
      <protection locked="0"/>
    </xf>
    <xf numFmtId="49" fontId="5" fillId="4" borderId="20" xfId="63" applyNumberFormat="1" applyFill="1" applyBorder="1" applyAlignment="1" applyProtection="1">
      <alignment shrinkToFit="1"/>
      <protection locked="0"/>
    </xf>
    <xf numFmtId="0" fontId="29" fillId="0" borderId="0" xfId="63" applyFont="1" applyFill="1" applyBorder="1" applyAlignment="1">
      <alignment vertical="justify" wrapText="1"/>
    </xf>
    <xf numFmtId="0" fontId="30" fillId="0" borderId="0" xfId="63" applyFont="1" applyAlignment="1">
      <alignment vertical="justify" wrapText="1"/>
    </xf>
    <xf numFmtId="0" fontId="30" fillId="0" borderId="0" xfId="63" applyFont="1" applyAlignment="1"/>
    <xf numFmtId="49" fontId="27" fillId="2" borderId="19" xfId="63" applyNumberFormat="1" applyFont="1" applyFill="1" applyBorder="1" applyAlignment="1" applyProtection="1">
      <protection locked="0"/>
    </xf>
    <xf numFmtId="49" fontId="27" fillId="2" borderId="20" xfId="63" applyNumberFormat="1" applyFont="1" applyFill="1" applyBorder="1" applyAlignment="1" applyProtection="1">
      <protection locked="0"/>
    </xf>
    <xf numFmtId="49" fontId="27" fillId="2" borderId="21" xfId="63" applyNumberFormat="1" applyFont="1" applyFill="1" applyBorder="1" applyAlignment="1" applyProtection="1">
      <protection locked="0"/>
    </xf>
    <xf numFmtId="49" fontId="24" fillId="2" borderId="19" xfId="23" applyNumberFormat="1" applyFont="1" applyFill="1" applyBorder="1" applyAlignment="1" applyProtection="1">
      <protection locked="0"/>
    </xf>
    <xf numFmtId="49" fontId="24" fillId="2" borderId="20" xfId="23" applyNumberFormat="1" applyFont="1" applyFill="1" applyBorder="1" applyAlignment="1" applyProtection="1">
      <protection locked="0"/>
    </xf>
    <xf numFmtId="49" fontId="24" fillId="2" borderId="21" xfId="23" applyNumberFormat="1" applyFont="1" applyFill="1" applyBorder="1" applyAlignment="1" applyProtection="1">
      <protection locked="0"/>
    </xf>
    <xf numFmtId="0" fontId="25" fillId="0" borderId="16" xfId="63" applyFont="1" applyBorder="1" applyAlignment="1">
      <alignment wrapText="1"/>
    </xf>
    <xf numFmtId="0" fontId="5" fillId="0" borderId="16" xfId="63" applyBorder="1" applyAlignment="1">
      <alignment wrapText="1"/>
    </xf>
    <xf numFmtId="49" fontId="24" fillId="2" borderId="22" xfId="23" applyNumberFormat="1" applyFont="1" applyFill="1" applyBorder="1" applyAlignment="1" applyProtection="1">
      <protection locked="0"/>
    </xf>
    <xf numFmtId="49" fontId="24" fillId="2" borderId="16" xfId="23" applyNumberFormat="1" applyFont="1" applyFill="1" applyBorder="1" applyAlignment="1" applyProtection="1">
      <protection locked="0"/>
    </xf>
    <xf numFmtId="49" fontId="32" fillId="2" borderId="19" xfId="63" applyNumberFormat="1" applyFont="1" applyFill="1" applyBorder="1" applyAlignment="1" applyProtection="1">
      <protection locked="0"/>
    </xf>
    <xf numFmtId="49" fontId="32" fillId="2" borderId="20" xfId="63" applyNumberFormat="1" applyFont="1" applyFill="1" applyBorder="1" applyAlignment="1" applyProtection="1">
      <protection locked="0"/>
    </xf>
    <xf numFmtId="49" fontId="32" fillId="2" borderId="21" xfId="63" applyNumberFormat="1" applyFont="1" applyFill="1" applyBorder="1" applyAlignment="1" applyProtection="1">
      <protection locked="0"/>
    </xf>
    <xf numFmtId="0" fontId="32" fillId="0" borderId="0" xfId="63" applyFont="1" applyAlignment="1"/>
    <xf numFmtId="0" fontId="80" fillId="0" borderId="0" xfId="63" applyFont="1" applyAlignment="1"/>
    <xf numFmtId="165" fontId="80" fillId="4" borderId="19" xfId="63" applyNumberFormat="1" applyFont="1" applyFill="1" applyBorder="1" applyAlignment="1" applyProtection="1">
      <alignment shrinkToFit="1"/>
      <protection locked="0"/>
    </xf>
    <xf numFmtId="165" fontId="80" fillId="0" borderId="20" xfId="63" applyNumberFormat="1" applyFont="1" applyBorder="1" applyAlignment="1" applyProtection="1">
      <alignment shrinkToFit="1"/>
      <protection locked="0"/>
    </xf>
    <xf numFmtId="165" fontId="80" fillId="0" borderId="21" xfId="63" applyNumberFormat="1" applyFont="1" applyBorder="1" applyAlignment="1" applyProtection="1">
      <alignment shrinkToFit="1"/>
      <protection locked="0"/>
    </xf>
    <xf numFmtId="49" fontId="80" fillId="4" borderId="19" xfId="63" applyNumberFormat="1" applyFont="1" applyFill="1" applyBorder="1" applyAlignment="1" applyProtection="1">
      <alignment shrinkToFit="1"/>
      <protection locked="0"/>
    </xf>
    <xf numFmtId="49" fontId="80" fillId="4" borderId="20" xfId="63" applyNumberFormat="1" applyFont="1" applyFill="1" applyBorder="1" applyAlignment="1" applyProtection="1">
      <alignment shrinkToFit="1"/>
      <protection locked="0"/>
    </xf>
    <xf numFmtId="49" fontId="80" fillId="4" borderId="21" xfId="63" applyNumberFormat="1" applyFont="1" applyFill="1" applyBorder="1" applyAlignment="1" applyProtection="1">
      <alignment shrinkToFit="1"/>
      <protection locked="0"/>
    </xf>
    <xf numFmtId="0" fontId="53" fillId="0" borderId="0" xfId="63" applyFont="1" applyFill="1" applyBorder="1" applyAlignment="1">
      <alignment vertical="justify" wrapText="1"/>
    </xf>
    <xf numFmtId="0" fontId="32" fillId="0" borderId="0" xfId="63" applyFont="1" applyAlignment="1">
      <alignment vertical="justify" wrapText="1"/>
    </xf>
    <xf numFmtId="0" fontId="53" fillId="0" borderId="0" xfId="63" applyFont="1" applyAlignment="1">
      <alignment horizontal="center"/>
    </xf>
    <xf numFmtId="49" fontId="80" fillId="0" borderId="20" xfId="63" applyNumberFormat="1" applyFont="1" applyBorder="1" applyAlignment="1" applyProtection="1">
      <alignment shrinkToFit="1"/>
      <protection locked="0"/>
    </xf>
    <xf numFmtId="49" fontId="80" fillId="0" borderId="21" xfId="63" applyNumberFormat="1" applyFont="1" applyBorder="1" applyAlignment="1" applyProtection="1">
      <alignment shrinkToFit="1"/>
      <protection locked="0"/>
    </xf>
    <xf numFmtId="1" fontId="80" fillId="4" borderId="19" xfId="63" quotePrefix="1" applyNumberFormat="1" applyFont="1" applyFill="1" applyBorder="1" applyAlignment="1" applyProtection="1">
      <alignment horizontal="left" shrinkToFit="1"/>
      <protection locked="0"/>
    </xf>
    <xf numFmtId="0" fontId="80" fillId="0" borderId="20" xfId="63" applyFont="1" applyBorder="1" applyAlignment="1" applyProtection="1">
      <alignment horizontal="left" shrinkToFit="1"/>
      <protection locked="0"/>
    </xf>
    <xf numFmtId="0" fontId="80" fillId="0" borderId="21" xfId="63" applyFont="1" applyBorder="1" applyAlignment="1" applyProtection="1">
      <alignment horizontal="left" shrinkToFit="1"/>
      <protection locked="0"/>
    </xf>
    <xf numFmtId="3" fontId="80" fillId="4" borderId="19" xfId="63" applyNumberFormat="1" applyFont="1" applyFill="1" applyBorder="1" applyAlignment="1" applyProtection="1">
      <alignment horizontal="left" shrinkToFit="1"/>
      <protection locked="0"/>
    </xf>
    <xf numFmtId="3" fontId="80" fillId="0" borderId="20" xfId="63" applyNumberFormat="1" applyFont="1" applyBorder="1" applyAlignment="1" applyProtection="1">
      <alignment horizontal="left" shrinkToFit="1"/>
      <protection locked="0"/>
    </xf>
    <xf numFmtId="3" fontId="80" fillId="0" borderId="21" xfId="63" applyNumberFormat="1" applyFont="1" applyBorder="1" applyAlignment="1" applyProtection="1">
      <alignment horizontal="left" shrinkToFit="1"/>
      <protection locked="0"/>
    </xf>
    <xf numFmtId="49" fontId="80" fillId="2" borderId="19" xfId="63" applyNumberFormat="1" applyFont="1" applyFill="1" applyBorder="1" applyAlignment="1" applyProtection="1">
      <protection locked="0"/>
    </xf>
    <xf numFmtId="49" fontId="80" fillId="2" borderId="20" xfId="63" applyNumberFormat="1" applyFont="1" applyFill="1" applyBorder="1" applyAlignment="1" applyProtection="1">
      <protection locked="0"/>
    </xf>
    <xf numFmtId="49" fontId="80" fillId="2" borderId="21" xfId="63" applyNumberFormat="1" applyFont="1" applyFill="1" applyBorder="1" applyAlignment="1" applyProtection="1">
      <protection locked="0"/>
    </xf>
    <xf numFmtId="0" fontId="28" fillId="0" borderId="16" xfId="63" applyFont="1" applyBorder="1" applyAlignment="1">
      <alignment wrapText="1"/>
    </xf>
    <xf numFmtId="0" fontId="80" fillId="0" borderId="16" xfId="63" applyFont="1" applyBorder="1" applyAlignment="1">
      <alignment wrapText="1"/>
    </xf>
    <xf numFmtId="49" fontId="80" fillId="2" borderId="22" xfId="63" applyNumberFormat="1" applyFont="1" applyFill="1" applyBorder="1" applyAlignment="1" applyProtection="1">
      <protection locked="0"/>
    </xf>
    <xf numFmtId="49" fontId="80" fillId="2" borderId="16" xfId="63" applyNumberFormat="1" applyFont="1" applyFill="1" applyBorder="1" applyAlignment="1" applyProtection="1">
      <protection locked="0"/>
    </xf>
    <xf numFmtId="165" fontId="24" fillId="4" borderId="19" xfId="2" applyNumberFormat="1" applyFont="1" applyFill="1" applyBorder="1" applyAlignment="1" applyProtection="1">
      <alignment shrinkToFit="1"/>
      <protection locked="0"/>
    </xf>
    <xf numFmtId="3" fontId="24" fillId="4" borderId="19" xfId="0" quotePrefix="1" applyNumberFormat="1" applyFont="1" applyFill="1" applyBorder="1" applyAlignment="1" applyProtection="1">
      <alignment shrinkToFit="1"/>
      <protection locked="0"/>
    </xf>
    <xf numFmtId="3" fontId="24" fillId="4" borderId="19" xfId="2" applyNumberFormat="1" applyFill="1" applyBorder="1" applyAlignment="1" applyProtection="1">
      <alignment shrinkToFit="1"/>
      <protection locked="0"/>
    </xf>
    <xf numFmtId="3" fontId="24" fillId="0" borderId="20" xfId="2" applyNumberFormat="1" applyBorder="1" applyAlignment="1" applyProtection="1">
      <alignment shrinkToFit="1"/>
      <protection locked="0"/>
    </xf>
    <xf numFmtId="3" fontId="24" fillId="0" borderId="21" xfId="2" applyNumberFormat="1" applyBorder="1" applyAlignment="1" applyProtection="1">
      <alignment shrinkToFit="1"/>
      <protection locked="0"/>
    </xf>
  </cellXfs>
  <cellStyles count="72">
    <cellStyle name="Comma" xfId="19" builtinId="3"/>
    <cellStyle name="Comma 10 2" xfId="60"/>
    <cellStyle name="Comma 2" xfId="5"/>
    <cellStyle name="Comma 2 2" xfId="46"/>
    <cellStyle name="Comma 2 3" xfId="51"/>
    <cellStyle name="Comma 2 4" xfId="57"/>
    <cellStyle name="Comma 3" xfId="15"/>
    <cellStyle name="Comma 3 2" xfId="71"/>
    <cellStyle name="Comma 4" xfId="26"/>
    <cellStyle name="Comma 4 2" xfId="68"/>
    <cellStyle name="Comma 5" xfId="36"/>
    <cellStyle name="Comma 6" xfId="38"/>
    <cellStyle name="Comma 7" xfId="39"/>
    <cellStyle name="Comma 8" xfId="42"/>
    <cellStyle name="Comma 9" xfId="65"/>
    <cellStyle name="Currency" xfId="20" builtinId="4"/>
    <cellStyle name="Currency 10 2" xfId="59"/>
    <cellStyle name="Currency 2" xfId="8"/>
    <cellStyle name="Currency 2 2" xfId="24"/>
    <cellStyle name="Currency 2 3" xfId="45"/>
    <cellStyle name="Currency 2 4" xfId="52"/>
    <cellStyle name="Currency 2 5" xfId="56"/>
    <cellStyle name="Currency 3" xfId="29"/>
    <cellStyle name="Currency 3 2" xfId="69"/>
    <cellStyle name="Currency 4" xfId="33"/>
    <cellStyle name="Currency 5" xfId="34"/>
    <cellStyle name="Currency 6" xfId="40"/>
    <cellStyle name="Currency 7" xfId="50"/>
    <cellStyle name="Currency 8" xfId="66"/>
    <cellStyle name="Hyperlink" xfId="11" builtinId="8"/>
    <cellStyle name="Hyperlink 2" xfId="17"/>
    <cellStyle name="Hyperlink 3" xfId="22"/>
    <cellStyle name="Hyperlink 4" xfId="35"/>
    <cellStyle name="Hyperlink 5" xfId="55"/>
    <cellStyle name="Normal" xfId="0" builtinId="0"/>
    <cellStyle name="Normal 10" xfId="28"/>
    <cellStyle name="Normal 11" xfId="31"/>
    <cellStyle name="Normal 12" xfId="37"/>
    <cellStyle name="Normal 13" xfId="47"/>
    <cellStyle name="Normal 14" xfId="49"/>
    <cellStyle name="Normal 15" xfId="58"/>
    <cellStyle name="Normal 16" xfId="63"/>
    <cellStyle name="Normal 2" xfId="2"/>
    <cellStyle name="Normal 2 2" xfId="53"/>
    <cellStyle name="Normal 2 3" xfId="67"/>
    <cellStyle name="Normal 3" xfId="3"/>
    <cellStyle name="Normal 3 2" xfId="7"/>
    <cellStyle name="Normal 3 3" xfId="10"/>
    <cellStyle name="Normal 3 4" xfId="30"/>
    <cellStyle name="Normal 3 5" xfId="43"/>
    <cellStyle name="Normal 4" xfId="4"/>
    <cellStyle name="Normal 5" xfId="9"/>
    <cellStyle name="Normal 6" xfId="13"/>
    <cellStyle name="Normal 6 2" xfId="23"/>
    <cellStyle name="Normal 7" xfId="14"/>
    <cellStyle name="Normal 8" xfId="18"/>
    <cellStyle name="Normal 9" xfId="21"/>
    <cellStyle name="Percent" xfId="1" builtinId="5"/>
    <cellStyle name="Percent 10" xfId="25"/>
    <cellStyle name="Percent 10 2 2" xfId="61"/>
    <cellStyle name="Percent 2" xfId="6"/>
    <cellStyle name="Percent 2 2" xfId="16"/>
    <cellStyle name="Percent 2 3" xfId="44"/>
    <cellStyle name="Percent 2 4" xfId="62"/>
    <cellStyle name="Percent 3" xfId="12"/>
    <cellStyle name="Percent 3 2" xfId="70"/>
    <cellStyle name="Percent 4" xfId="27"/>
    <cellStyle name="Percent 5" xfId="32"/>
    <cellStyle name="Percent 6" xfId="41"/>
    <cellStyle name="Percent 7" xfId="48"/>
    <cellStyle name="Percent 8" xfId="54"/>
    <cellStyle name="Percent 9" xfId="6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4.xml"/><Relationship Id="rId6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7.xml"/><Relationship Id="rId5" Type="http://schemas.openxmlformats.org/officeDocument/2006/relationships/worksheet" Target="worksheets/sheet5.xml"/><Relationship Id="rId61" Type="http://schemas.openxmlformats.org/officeDocument/2006/relationships/externalLink" Target="externalLinks/externalLink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5.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3.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65" Type="http://schemas.openxmlformats.org/officeDocument/2006/relationships/externalLink" Target="externalLinks/externalLink6.xml"/><Relationship Id="rId7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FY2008 - FY2016 Rate Support for Charity Care</a:t>
            </a:r>
          </a:p>
          <a:p>
            <a:pPr>
              <a:defRPr/>
            </a:pPr>
            <a:r>
              <a:rPr lang="en-US" sz="1200" baseline="0"/>
              <a:t>(in millions)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628799531801311"/>
          <c:y val="0.22101851851851823"/>
          <c:w val="0.87140846625634893"/>
          <c:h val="0.5471602508019825"/>
        </c:manualLayout>
      </c:layout>
      <c:lineChart>
        <c:grouping val="standard"/>
        <c:varyColors val="0"/>
        <c:ser>
          <c:idx val="0"/>
          <c:order val="0"/>
          <c:tx>
            <c:strRef>
              <c:f>Charts!$B$21</c:f>
              <c:strCache>
                <c:ptCount val="1"/>
                <c:pt idx="0">
                  <c:v>Charity Care</c:v>
                </c:pt>
              </c:strCache>
            </c:strRef>
          </c:tx>
          <c:spPr>
            <a:ln w="28575" cap="rnd">
              <a:solidFill>
                <a:schemeClr val="accent1"/>
              </a:solidFill>
              <a:round/>
            </a:ln>
            <a:effectLst/>
          </c:spPr>
          <c:marker>
            <c:symbol val="none"/>
          </c:marker>
          <c:cat>
            <c:numRef>
              <c:f>Charts!$A$22:$A$30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Charts!$B$22:$B$30</c:f>
              <c:numCache>
                <c:formatCode>"$"#,##0_);[Red]\("$"#,##0\)</c:formatCode>
                <c:ptCount val="9"/>
                <c:pt idx="0">
                  <c:v>256.01314300000001</c:v>
                </c:pt>
                <c:pt idx="1">
                  <c:v>269.06009499999999</c:v>
                </c:pt>
                <c:pt idx="2">
                  <c:v>312.049419</c:v>
                </c:pt>
                <c:pt idx="3">
                  <c:v>374.89863100000002</c:v>
                </c:pt>
                <c:pt idx="4">
                  <c:v>442.00888400000002</c:v>
                </c:pt>
                <c:pt idx="5">
                  <c:v>462.590418</c:v>
                </c:pt>
                <c:pt idx="6">
                  <c:v>463.908838</c:v>
                </c:pt>
                <c:pt idx="7">
                  <c:v>428.14220477171256</c:v>
                </c:pt>
                <c:pt idx="8">
                  <c:v>343.87975935278638</c:v>
                </c:pt>
              </c:numCache>
            </c:numRef>
          </c:val>
          <c:smooth val="0"/>
        </c:ser>
        <c:dLbls>
          <c:showLegendKey val="0"/>
          <c:showVal val="0"/>
          <c:showCatName val="0"/>
          <c:showSerName val="0"/>
          <c:showPercent val="0"/>
          <c:showBubbleSize val="0"/>
        </c:dLbls>
        <c:smooth val="0"/>
        <c:axId val="346013032"/>
        <c:axId val="403837624"/>
      </c:lineChart>
      <c:catAx>
        <c:axId val="346013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837624"/>
        <c:crosses val="autoZero"/>
        <c:auto val="1"/>
        <c:lblAlgn val="ctr"/>
        <c:lblOffset val="100"/>
        <c:noMultiLvlLbl val="0"/>
      </c:catAx>
      <c:valAx>
        <c:axId val="4038376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013032"/>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FY2008-FY2016</a:t>
            </a:r>
            <a:r>
              <a:rPr lang="en-US" baseline="0"/>
              <a:t> Community Benefit Expense</a:t>
            </a:r>
          </a:p>
          <a:p>
            <a:pPr>
              <a:defRPr/>
            </a:pPr>
            <a:r>
              <a:rPr lang="en-US" sz="1100" baseline="0"/>
              <a:t>(in millions)</a:t>
            </a:r>
            <a:endParaRPr lang="en-US" sz="1100"/>
          </a:p>
        </c:rich>
      </c:tx>
      <c:layout>
        <c:manualLayout>
          <c:xMode val="edge"/>
          <c:yMode val="edge"/>
          <c:x val="0.32462787022400991"/>
          <c:y val="1.81818225201199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Charts!$B$42</c:f>
              <c:strCache>
                <c:ptCount val="1"/>
                <c:pt idx="0">
                  <c:v>CB Expense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Charts!$A$43:$A$51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Charts!$B$43:$B$51</c:f>
              <c:numCache>
                <c:formatCode>"$"#,##0_);[Red]\("$"#,##0\)</c:formatCode>
                <c:ptCount val="9"/>
                <c:pt idx="0">
                  <c:v>861.08739786232854</c:v>
                </c:pt>
                <c:pt idx="1">
                  <c:v>946.2381640606277</c:v>
                </c:pt>
                <c:pt idx="2">
                  <c:v>1051.0517503757258</c:v>
                </c:pt>
                <c:pt idx="3">
                  <c:v>1203.0176928095927</c:v>
                </c:pt>
                <c:pt idx="4">
                  <c:v>1378.3019303951344</c:v>
                </c:pt>
                <c:pt idx="5">
                  <c:v>1505.554321846221</c:v>
                </c:pt>
                <c:pt idx="6">
                  <c:v>1498.125311</c:v>
                </c:pt>
                <c:pt idx="7">
                  <c:v>1477.3026560000001</c:v>
                </c:pt>
                <c:pt idx="8">
                  <c:v>1523.6728668289177</c:v>
                </c:pt>
              </c:numCache>
            </c:numRef>
          </c:val>
        </c:ser>
        <c:ser>
          <c:idx val="1"/>
          <c:order val="1"/>
          <c:tx>
            <c:strRef>
              <c:f>Charts!$C$42</c:f>
              <c:strCache>
                <c:ptCount val="1"/>
                <c:pt idx="0">
                  <c:v>CB Expense Less Rate Support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Charts!$A$43:$A$51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Charts!$C$43:$C$51</c:f>
              <c:numCache>
                <c:formatCode>"$"#,##0_);[Red]\("$"#,##0\)</c:formatCode>
                <c:ptCount val="9"/>
                <c:pt idx="0">
                  <c:v>415.96112386232852</c:v>
                </c:pt>
                <c:pt idx="1">
                  <c:v>452.96287606062765</c:v>
                </c:pt>
                <c:pt idx="2">
                  <c:v>515.46260137572574</c:v>
                </c:pt>
                <c:pt idx="3">
                  <c:v>580.41547980959274</c:v>
                </c:pt>
                <c:pt idx="4">
                  <c:v>651.68681639513431</c:v>
                </c:pt>
                <c:pt idx="5">
                  <c:v>713.44631884622095</c:v>
                </c:pt>
                <c:pt idx="6">
                  <c:v>724.6684919999999</c:v>
                </c:pt>
                <c:pt idx="7">
                  <c:v>731.20237529969745</c:v>
                </c:pt>
                <c:pt idx="8">
                  <c:v>827.66715307936329</c:v>
                </c:pt>
              </c:numCache>
            </c:numRef>
          </c:val>
        </c:ser>
        <c:dLbls>
          <c:showLegendKey val="0"/>
          <c:showVal val="0"/>
          <c:showCatName val="0"/>
          <c:showSerName val="0"/>
          <c:showPercent val="0"/>
          <c:showBubbleSize val="0"/>
        </c:dLbls>
        <c:gapWidth val="219"/>
        <c:overlap val="-27"/>
        <c:axId val="403835664"/>
        <c:axId val="403839584"/>
      </c:barChart>
      <c:catAx>
        <c:axId val="403835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839584"/>
        <c:crosses val="autoZero"/>
        <c:auto val="1"/>
        <c:lblAlgn val="ctr"/>
        <c:lblOffset val="100"/>
        <c:noMultiLvlLbl val="0"/>
      </c:catAx>
      <c:valAx>
        <c:axId val="40383958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8356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0" i="0" u="none" strike="noStrike" kern="1200" spc="0" baseline="0">
                <a:solidFill>
                  <a:sysClr val="windowText" lastClr="000000">
                    <a:lumMod val="65000"/>
                    <a:lumOff val="35000"/>
                  </a:sysClr>
                </a:solidFill>
                <a:latin typeface="+mn-lt"/>
                <a:ea typeface="+mn-ea"/>
                <a:cs typeface="+mn-cs"/>
              </a:defRPr>
            </a:pPr>
            <a:r>
              <a:rPr lang="en-US" sz="1400" b="0" i="0" u="none" strike="noStrike" kern="1200" spc="0" baseline="0">
                <a:solidFill>
                  <a:sysClr val="windowText" lastClr="000000">
                    <a:lumMod val="65000"/>
                    <a:lumOff val="35000"/>
                  </a:sysClr>
                </a:solidFill>
                <a:latin typeface="+mn-lt"/>
                <a:ea typeface="+mn-ea"/>
                <a:cs typeface="+mn-cs"/>
              </a:rPr>
              <a:t>FY2008-FY2016    </a:t>
            </a:r>
          </a:p>
          <a:p>
            <a:pPr algn="ctr" rtl="0">
              <a:defRPr lang="en-US">
                <a:solidFill>
                  <a:sysClr val="windowText" lastClr="000000">
                    <a:lumMod val="65000"/>
                    <a:lumOff val="35000"/>
                  </a:sysClr>
                </a:solidFill>
              </a:defRPr>
            </a:pPr>
            <a:r>
              <a:rPr lang="en-US" sz="1400" b="0" i="0" u="none" strike="noStrike" kern="1200" spc="0" baseline="0">
                <a:solidFill>
                  <a:sysClr val="windowText" lastClr="000000">
                    <a:lumMod val="65000"/>
                    <a:lumOff val="35000"/>
                  </a:sysClr>
                </a:solidFill>
                <a:latin typeface="+mn-lt"/>
                <a:ea typeface="+mn-ea"/>
                <a:cs typeface="+mn-cs"/>
              </a:rPr>
              <a:t> % of Operating Expense</a:t>
            </a:r>
          </a:p>
        </c:rich>
      </c:tx>
      <c:layout>
        <c:manualLayout>
          <c:xMode val="edge"/>
          <c:yMode val="edge"/>
          <c:x val="0.28953008489001641"/>
          <c:y val="3.2407407407407503E-2"/>
        </c:manualLayout>
      </c:layout>
      <c:overlay val="0"/>
      <c:spPr>
        <a:noFill/>
        <a:ln>
          <a:noFill/>
        </a:ln>
        <a:effectLst/>
      </c:spPr>
      <c:txPr>
        <a:bodyPr rot="0" spcFirstLastPara="1" vertOverflow="ellipsis" vert="horz" wrap="square" anchor="ctr" anchorCtr="1"/>
        <a:lstStyle/>
        <a:p>
          <a:pPr algn="ctr" rtl="0">
            <a:defRPr lang="en-US"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Charts!$B$65</c:f>
              <c:strCache>
                <c:ptCount val="1"/>
                <c:pt idx="0">
                  <c:v>% of Operating Expense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Charts!$A$66:$A$74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Charts!$B$66:$B$74</c:f>
              <c:numCache>
                <c:formatCode>0.0%</c:formatCode>
                <c:ptCount val="9"/>
                <c:pt idx="0">
                  <c:v>7.2237367452969423E-2</c:v>
                </c:pt>
                <c:pt idx="1">
                  <c:v>7.6047485522008823E-2</c:v>
                </c:pt>
                <c:pt idx="2">
                  <c:v>8.3101643398462613E-2</c:v>
                </c:pt>
                <c:pt idx="3">
                  <c:v>9.2258868211991238E-2</c:v>
                </c:pt>
                <c:pt idx="4">
                  <c:v>0.10185384603002651</c:v>
                </c:pt>
                <c:pt idx="5">
                  <c:v>0.1104988049791147</c:v>
                </c:pt>
                <c:pt idx="6">
                  <c:v>0.10620841479725308</c:v>
                </c:pt>
                <c:pt idx="7">
                  <c:v>0.10054156065587122</c:v>
                </c:pt>
                <c:pt idx="8">
                  <c:v>9.3308531422878357E-2</c:v>
                </c:pt>
              </c:numCache>
            </c:numRef>
          </c:val>
        </c:ser>
        <c:ser>
          <c:idx val="1"/>
          <c:order val="1"/>
          <c:tx>
            <c:strRef>
              <c:f>Charts!$C$65</c:f>
              <c:strCache>
                <c:ptCount val="1"/>
                <c:pt idx="0">
                  <c:v>% of Operating Expense less Rate Support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Charts!$A$66:$A$74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Charts!$C$66:$C$74</c:f>
              <c:numCache>
                <c:formatCode>0.0%</c:formatCode>
                <c:ptCount val="9"/>
                <c:pt idx="0">
                  <c:v>3.4895338876388064E-2</c:v>
                </c:pt>
                <c:pt idx="1">
                  <c:v>3.6403824182493001E-2</c:v>
                </c:pt>
                <c:pt idx="2">
                  <c:v>4.0755166688468646E-2</c:v>
                </c:pt>
                <c:pt idx="3">
                  <c:v>4.4511793617010624E-2</c:v>
                </c:pt>
                <c:pt idx="4">
                  <c:v>4.8158394901093353E-2</c:v>
                </c:pt>
                <c:pt idx="5">
                  <c:v>5.2362750719338144E-2</c:v>
                </c:pt>
                <c:pt idx="6">
                  <c:v>5.1374802377152994E-2</c:v>
                </c:pt>
                <c:pt idx="7">
                  <c:v>4.9763823052323575E-2</c:v>
                </c:pt>
                <c:pt idx="8">
                  <c:v>5.0685687355920786E-2</c:v>
                </c:pt>
              </c:numCache>
            </c:numRef>
          </c:val>
        </c:ser>
        <c:dLbls>
          <c:showLegendKey val="0"/>
          <c:showVal val="1"/>
          <c:showCatName val="0"/>
          <c:showSerName val="0"/>
          <c:showPercent val="0"/>
          <c:showBubbleSize val="0"/>
        </c:dLbls>
        <c:gapWidth val="219"/>
        <c:overlap val="-27"/>
        <c:axId val="403836840"/>
        <c:axId val="403839976"/>
      </c:barChart>
      <c:catAx>
        <c:axId val="403836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839976"/>
        <c:crosses val="autoZero"/>
        <c:auto val="1"/>
        <c:lblAlgn val="ctr"/>
        <c:lblOffset val="100"/>
        <c:noMultiLvlLbl val="0"/>
      </c:catAx>
      <c:valAx>
        <c:axId val="4038399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836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t>COMMUNITY BENEFIT expenditures with and without rate support</a:t>
            </a: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8642923204464371E-2"/>
          <c:y val="0.19968425809503534"/>
          <c:w val="0.90858596445359274"/>
          <c:h val="0.36858281992286868"/>
        </c:manualLayout>
      </c:layout>
      <c:bar3DChart>
        <c:barDir val="col"/>
        <c:grouping val="clustered"/>
        <c:varyColors val="0"/>
        <c:ser>
          <c:idx val="0"/>
          <c:order val="0"/>
          <c:tx>
            <c:strRef>
              <c:f>Charts!$B$2</c:f>
              <c:strCache>
                <c:ptCount val="1"/>
                <c:pt idx="0">
                  <c:v>Percent of Total CB Expenditures</c:v>
                </c:pt>
              </c:strCache>
            </c:strRef>
          </c:tx>
          <c:spPr>
            <a:gradFill>
              <a:gsLst>
                <a:gs pos="100000">
                  <a:schemeClr val="accent1">
                    <a:alpha val="0"/>
                  </a:schemeClr>
                </a:gs>
                <a:gs pos="50000">
                  <a:schemeClr val="accent1"/>
                </a:gs>
              </a:gsLst>
              <a:lin ang="5400000" scaled="0"/>
            </a:gradFill>
            <a:ln>
              <a:noFill/>
            </a:ln>
            <a:effectLst/>
            <a:sp3d/>
          </c:spPr>
          <c:invertIfNegative val="0"/>
          <c:dLbls>
            <c:dLbl>
              <c:idx val="1"/>
              <c:layout>
                <c:manualLayout>
                  <c:x val="-6.782273273811373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0867049553584304E-3"/>
                  <c:y val="-1.0954643248457215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0867049553586256E-3"/>
                  <c:y val="-5.4773216242285858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Charts!$A$3:$A$11</c:f>
              <c:strCache>
                <c:ptCount val="9"/>
                <c:pt idx="0">
                  <c:v>ACA Expansion Expense + Charity Care *</c:v>
                </c:pt>
                <c:pt idx="1">
                  <c:v>Mission Driven Health Services</c:v>
                </c:pt>
                <c:pt idx="2">
                  <c:v>Health Professions Education *</c:v>
                </c:pt>
                <c:pt idx="3">
                  <c:v>Community Health Services</c:v>
                </c:pt>
                <c:pt idx="4">
                  <c:v>Unreimbursed Medicaid Cost</c:v>
                </c:pt>
                <c:pt idx="5">
                  <c:v>Community Building</c:v>
                </c:pt>
                <c:pt idx="6">
                  <c:v>Financial Contributions</c:v>
                </c:pt>
                <c:pt idx="7">
                  <c:v>Research</c:v>
                </c:pt>
                <c:pt idx="8">
                  <c:v>Community Benefit Operations</c:v>
                </c:pt>
              </c:strCache>
            </c:strRef>
          </c:cat>
          <c:val>
            <c:numRef>
              <c:f>Charts!$B$3:$B$11</c:f>
              <c:numCache>
                <c:formatCode>0%</c:formatCode>
                <c:ptCount val="9"/>
                <c:pt idx="0">
                  <c:v>0.21498149825816612</c:v>
                </c:pt>
                <c:pt idx="1">
                  <c:v>0.32339509330760979</c:v>
                </c:pt>
                <c:pt idx="2">
                  <c:v>0.30799491427857278</c:v>
                </c:pt>
                <c:pt idx="3">
                  <c:v>7.0373539504900814E-2</c:v>
                </c:pt>
                <c:pt idx="4">
                  <c:v>3.7065622386951408E-2</c:v>
                </c:pt>
                <c:pt idx="5">
                  <c:v>1.6236779121699688E-2</c:v>
                </c:pt>
                <c:pt idx="6">
                  <c:v>1.3669201063690576E-2</c:v>
                </c:pt>
                <c:pt idx="7">
                  <c:v>6.3333619189097331E-3</c:v>
                </c:pt>
                <c:pt idx="8">
                  <c:v>8.8060876265154929E-3</c:v>
                </c:pt>
              </c:numCache>
            </c:numRef>
          </c:val>
        </c:ser>
        <c:ser>
          <c:idx val="1"/>
          <c:order val="1"/>
          <c:tx>
            <c:strRef>
              <c:f>Charts!$C$2</c:f>
              <c:strCache>
                <c:ptCount val="1"/>
                <c:pt idx="0">
                  <c:v>Percent of Total CB Expenditures w/o Rate Support</c:v>
                </c:pt>
              </c:strCache>
            </c:strRef>
          </c:tx>
          <c:spPr>
            <a:gradFill>
              <a:gsLst>
                <a:gs pos="100000">
                  <a:schemeClr val="accent2">
                    <a:alpha val="0"/>
                  </a:schemeClr>
                </a:gs>
                <a:gs pos="50000">
                  <a:schemeClr val="accent2"/>
                </a:gs>
              </a:gsLst>
              <a:lin ang="5400000" scaled="0"/>
            </a:gradFill>
            <a:ln>
              <a:noFill/>
            </a:ln>
            <a:effectLst/>
            <a:sp3d/>
          </c:spPr>
          <c:invertIfNegative val="0"/>
          <c:dLbls>
            <c:dLbl>
              <c:idx val="0"/>
              <c:layout>
                <c:manualLayout>
                  <c:x val="6.7822732738113071E-3"/>
                  <c:y val="1.9192189943162163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3911366369056002E-3"/>
                  <c:y val="-2.5104100773000218E-1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868978229169857E-2"/>
                  <c:y val="-8.2159824363428526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4778415922641195E-3"/>
                  <c:y val="-5.4773216242285858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Charts!$A$3:$A$11</c:f>
              <c:strCache>
                <c:ptCount val="9"/>
                <c:pt idx="0">
                  <c:v>ACA Expansion Expense + Charity Care *</c:v>
                </c:pt>
                <c:pt idx="1">
                  <c:v>Mission Driven Health Services</c:v>
                </c:pt>
                <c:pt idx="2">
                  <c:v>Health Professions Education *</c:v>
                </c:pt>
                <c:pt idx="3">
                  <c:v>Community Health Services</c:v>
                </c:pt>
                <c:pt idx="4">
                  <c:v>Unreimbursed Medicaid Cost</c:v>
                </c:pt>
                <c:pt idx="5">
                  <c:v>Community Building</c:v>
                </c:pt>
                <c:pt idx="6">
                  <c:v>Financial Contributions</c:v>
                </c:pt>
                <c:pt idx="7">
                  <c:v>Research</c:v>
                </c:pt>
                <c:pt idx="8">
                  <c:v>Community Benefit Operations</c:v>
                </c:pt>
              </c:strCache>
            </c:strRef>
          </c:cat>
          <c:val>
            <c:numRef>
              <c:f>Charts!$C$3:$C$11</c:f>
              <c:numCache>
                <c:formatCode>0%</c:formatCode>
                <c:ptCount val="9"/>
                <c:pt idx="0">
                  <c:v>-1.9715997501986542E-2</c:v>
                </c:pt>
                <c:pt idx="1">
                  <c:v>0.5953459999360422</c:v>
                </c:pt>
                <c:pt idx="2">
                  <c:v>0.14155151526829565</c:v>
                </c:pt>
                <c:pt idx="3">
                  <c:v>0.12955238379492717</c:v>
                </c:pt>
                <c:pt idx="4">
                  <c:v>6.8235018031710143E-2</c:v>
                </c:pt>
                <c:pt idx="5">
                  <c:v>2.9890686970795464E-2</c:v>
                </c:pt>
                <c:pt idx="6">
                  <c:v>2.5163969225250413E-2</c:v>
                </c:pt>
                <c:pt idx="7">
                  <c:v>1.1659242093026035E-2</c:v>
                </c:pt>
                <c:pt idx="8">
                  <c:v>1.6211343808316556E-2</c:v>
                </c:pt>
              </c:numCache>
            </c:numRef>
          </c:val>
        </c:ser>
        <c:dLbls>
          <c:showLegendKey val="0"/>
          <c:showVal val="1"/>
          <c:showCatName val="0"/>
          <c:showSerName val="0"/>
          <c:showPercent val="0"/>
          <c:showBubbleSize val="0"/>
        </c:dLbls>
        <c:gapWidth val="150"/>
        <c:gapDepth val="0"/>
        <c:shape val="box"/>
        <c:axId val="403837232"/>
        <c:axId val="403839192"/>
        <c:axId val="0"/>
      </c:bar3DChart>
      <c:catAx>
        <c:axId val="403837232"/>
        <c:scaling>
          <c:orientation val="minMax"/>
        </c:scaling>
        <c:delete val="0"/>
        <c:axPos val="b"/>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03839192"/>
        <c:crosses val="autoZero"/>
        <c:auto val="1"/>
        <c:lblAlgn val="ctr"/>
        <c:lblOffset val="300"/>
        <c:noMultiLvlLbl val="0"/>
      </c:catAx>
      <c:valAx>
        <c:axId val="403839192"/>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837232"/>
        <c:crosses val="autoZero"/>
        <c:crossBetween val="between"/>
      </c:valAx>
      <c:spPr>
        <a:noFill/>
        <a:ln>
          <a:noFill/>
        </a:ln>
        <a:effectLst/>
      </c:spPr>
    </c:plotArea>
    <c:legend>
      <c:legendPos val="b"/>
      <c:layout>
        <c:manualLayout>
          <c:xMode val="edge"/>
          <c:yMode val="edge"/>
          <c:x val="0.16269381118004569"/>
          <c:y val="0.92857230666647661"/>
          <c:w val="0.71808433820171169"/>
          <c:h val="5.2692657390283421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tx1"/>
    </cs:fontRef>
    <cs:spPr>
      <a:gradFill>
        <a:gsLst>
          <a:gs pos="100000">
            <a:schemeClr val="phClr">
              <a:alpha val="0"/>
            </a:schemeClr>
          </a:gs>
          <a:gs pos="50000">
            <a:schemeClr val="phClr"/>
          </a:gs>
        </a:gsLst>
        <a:lin ang="5400000" scaled="0"/>
      </a:gradFill>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tx1">
            <a:lumMod val="5000"/>
            <a:lumOff val="9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129887</xdr:colOff>
      <xdr:row>16</xdr:row>
      <xdr:rowOff>189057</xdr:rowOff>
    </xdr:from>
    <xdr:to>
      <xdr:col>14</xdr:col>
      <xdr:colOff>590264</xdr:colOff>
      <xdr:row>34</xdr:row>
      <xdr:rowOff>189057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115454</xdr:colOff>
      <xdr:row>38</xdr:row>
      <xdr:rowOff>134216</xdr:rowOff>
    </xdr:from>
    <xdr:to>
      <xdr:col>14</xdr:col>
      <xdr:colOff>525318</xdr:colOff>
      <xdr:row>58</xdr:row>
      <xdr:rowOff>134215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620402</xdr:colOff>
      <xdr:row>63</xdr:row>
      <xdr:rowOff>367855</xdr:rowOff>
    </xdr:from>
    <xdr:to>
      <xdr:col>13</xdr:col>
      <xdr:colOff>166501</xdr:colOff>
      <xdr:row>82</xdr:row>
      <xdr:rowOff>71787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8659</xdr:colOff>
      <xdr:row>1</xdr:row>
      <xdr:rowOff>3969</xdr:rowOff>
    </xdr:from>
    <xdr:to>
      <xdr:col>14</xdr:col>
      <xdr:colOff>554182</xdr:colOff>
      <xdr:row>16</xdr:row>
      <xdr:rowOff>17317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0.04846</cdr:x>
      <cdr:y>0.87404</cdr:y>
    </cdr:from>
    <cdr:to>
      <cdr:x>0.19751</cdr:x>
      <cdr:y>1</cdr:y>
    </cdr:to>
    <cdr:sp macro="" textlink="">
      <cdr:nvSpPr>
        <cdr:cNvPr id="2" name="TextBox 1"/>
        <cdr:cNvSpPr txBox="1"/>
      </cdr:nvSpPr>
      <cdr:spPr>
        <a:xfrm xmlns:a="http://schemas.openxmlformats.org/drawingml/2006/main">
          <a:off x="297296" y="3554916"/>
          <a:ext cx="914400" cy="5123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0.03576</cdr:x>
      <cdr:y>0.94428</cdr:y>
    </cdr:from>
    <cdr:to>
      <cdr:x>0.1848</cdr:x>
      <cdr:y>1</cdr:y>
    </cdr:to>
    <cdr:sp macro="" textlink="">
      <cdr:nvSpPr>
        <cdr:cNvPr id="3" name="TextBox 2"/>
        <cdr:cNvSpPr txBox="1"/>
      </cdr:nvSpPr>
      <cdr:spPr>
        <a:xfrm xmlns:a="http://schemas.openxmlformats.org/drawingml/2006/main">
          <a:off x="271988" y="4127500"/>
          <a:ext cx="1133588" cy="2435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waugustin\Local%20Settings\Temp\DOCUME~1\GHEMIN~1\LOCALS~1\Temp\UMMS_BudBk_FY06_draft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ATES\ANU_FILE\FY%202011\UMMC\UMH\Annual%20Filing%20Model\UMH%20AF_2011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fs\CLIENTS%20-%20DATA%20FILES\2015\UMMS\Annual%20Filings%20FY%2014\SJMC\SJMC%20Annual%20Filing%202014_Final2%20(unlink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MAS\MASTER\FY03\Control%20Structure\Control%20Structure%20FY03%20060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09%20HSCRC\Annual%20Report%202009\Submission%202009\0010%20DGH%20AF_2009%20Submission%201103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ATES\ANU_FILE\FY%202008\JLK\JLK%20-%20AF_2008%20(Volume%20Adjustmen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VP%20&amp;%20DirF&amp;A\Sherry%20Fluke\EBCA%20Budget%20FY2014\EBCA_JHHS_FY2014_MasterBook_JUN2014_071414_S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6 BUD IS"/>
      <sheetName val="p7 CONS IS"/>
      <sheetName val="p8 CONS BS"/>
      <sheetName val="p9 NARF"/>
      <sheetName val="p10 CF"/>
      <sheetName val="p11 EBIDA"/>
      <sheetName val="p12 RATIOS"/>
      <sheetName val="p13 SRCS"/>
      <sheetName val="p14 USES"/>
      <sheetName val="p26 UMSH IS"/>
      <sheetName val="p27 JLK IS"/>
      <sheetName val="p28 MGHS IS"/>
      <sheetName val="p29 NAHS IS"/>
      <sheetName val="is fy01"/>
      <sheetName val="is fy02"/>
      <sheetName val="is fy03"/>
      <sheetName val="is fy04"/>
      <sheetName val="proj bs"/>
      <sheetName val="bud bs"/>
      <sheetName val="proj is"/>
      <sheetName val="bud is"/>
      <sheetName val="GAAP JE"/>
      <sheetName val="ELIMS"/>
      <sheetName val="Ummcsh"/>
      <sheetName val="UMMCSH ratios for hank"/>
      <sheetName val="UCare"/>
      <sheetName val="Kernan"/>
      <sheetName val="Kern End"/>
      <sheetName val="MGHS"/>
      <sheetName val="NAHS"/>
      <sheetName val="Fdtn"/>
      <sheetName val="Shiple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6"/>
      <sheetName val="E_I"/>
      <sheetName val="E_II"/>
      <sheetName val="E_II (b)"/>
      <sheetName val="E_III"/>
      <sheetName val="E_IV"/>
      <sheetName val="E_V"/>
      <sheetName val="E_VI"/>
      <sheetName val="E_VII"/>
      <sheetName val="E_VIII"/>
      <sheetName val="E_IX"/>
      <sheetName val="E_X"/>
      <sheetName val="E_XI"/>
      <sheetName val="E_XII"/>
      <sheetName val="E_XIII"/>
      <sheetName val="E_XIV"/>
      <sheetName val="Hospital Phys Cost"/>
      <sheetName val="Med Ed Cost"/>
      <sheetName val="RR"/>
      <sheetName val="PY_M"/>
      <sheetName val="EC"/>
      <sheetName val="Instructions"/>
      <sheetName val="Rct (DON'T HIDE)"/>
      <sheetName val="Cvr (DON'T HIDE)"/>
      <sheetName val="Sig (DON'T HIDE)"/>
      <sheetName val="Sch"/>
      <sheetName val="cdefhpv"/>
      <sheetName val="rev5pda"/>
      <sheetName val="Pr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7"/>
      <sheetName val="E_I"/>
      <sheetName val="E_II (a)"/>
      <sheetName val="E_II (b)"/>
      <sheetName val="E_III"/>
      <sheetName val="E_IV"/>
      <sheetName val="E_V"/>
      <sheetName val="E_VI"/>
      <sheetName val="E_VII"/>
      <sheetName val="E_VIII"/>
      <sheetName val="E_IX"/>
      <sheetName val="E_X"/>
      <sheetName val="E_XI"/>
      <sheetName val="E_XII"/>
      <sheetName val="E_XIII"/>
      <sheetName val="E_XIV"/>
      <sheetName val="E_XV"/>
      <sheetName val="E_XVI"/>
      <sheetName val="E_XVII"/>
      <sheetName val="E_XVIII"/>
      <sheetName val="E_XIX"/>
      <sheetName val="Exhibits Formatting"/>
      <sheetName val="cdef2013 - D"/>
      <sheetName val="rev5pda2013 - M"/>
      <sheetName val="HSCRC Rates By Center 2014"/>
      <sheetName val="FY 2013 - RE"/>
      <sheetName val="FY 2013 - UA"/>
      <sheetName val="cdef2013 - C"/>
      <sheetName val="RR (a)"/>
      <sheetName val="RR (b)"/>
      <sheetName val="Provider IDs"/>
      <sheetName val="PY_M"/>
      <sheetName val="EC"/>
      <sheetName val="Instructions"/>
      <sheetName val="Rct (DON'T HIDE)"/>
      <sheetName val="Cvr (DON'T HIDE)"/>
      <sheetName val="Sig (DON'T HIDE)"/>
      <sheetName val="Sch"/>
      <sheetName val="cdefhpv"/>
      <sheetName val="rev5pda"/>
      <sheetName val="Print"/>
    </sheetNames>
    <sheetDataSet>
      <sheetData sheetId="0">
        <row r="4">
          <cell r="B4">
            <v>210063</v>
          </cell>
        </row>
      </sheetData>
      <sheetData sheetId="1" refreshError="1"/>
      <sheetData sheetId="2">
        <row r="5">
          <cell r="B5" t="str">
            <v>UNITS</v>
          </cell>
          <cell r="D5" t="str">
            <v>PAT CARE</v>
          </cell>
          <cell r="E5" t="str">
            <v>OTHER</v>
          </cell>
          <cell r="G5" t="str">
            <v>PHYSICIAN</v>
          </cell>
          <cell r="H5" t="str">
            <v>RESIDENT</v>
          </cell>
        </row>
        <row r="6">
          <cell r="B6" t="str">
            <v>OF</v>
          </cell>
          <cell r="C6" t="str">
            <v>DIRECT</v>
          </cell>
          <cell r="D6" t="str">
            <v>OVERHEAD</v>
          </cell>
          <cell r="E6" t="str">
            <v>OVERHEAD</v>
          </cell>
          <cell r="F6" t="str">
            <v>N/A</v>
          </cell>
          <cell r="G6" t="str">
            <v>SUPPORT</v>
          </cell>
          <cell r="H6" t="str">
            <v>INTERN</v>
          </cell>
          <cell r="I6" t="str">
            <v>LEVEL</v>
          </cell>
        </row>
        <row r="7">
          <cell r="B7" t="str">
            <v>MEASURE</v>
          </cell>
          <cell r="C7" t="str">
            <v>EXPENSES</v>
          </cell>
          <cell r="D7" t="str">
            <v>EXPENSES</v>
          </cell>
          <cell r="E7" t="str">
            <v>EXPENSES</v>
          </cell>
          <cell r="G7" t="str">
            <v>EXPENSES</v>
          </cell>
          <cell r="H7" t="str">
            <v>EXPENSES</v>
          </cell>
          <cell r="I7" t="str">
            <v>I</v>
          </cell>
        </row>
        <row r="9">
          <cell r="A9" t="str">
            <v>CODE</v>
          </cell>
          <cell r="B9" t="str">
            <v>COL 1</v>
          </cell>
          <cell r="C9" t="str">
            <v>COL 2</v>
          </cell>
          <cell r="D9" t="str">
            <v>COL 3</v>
          </cell>
          <cell r="E9" t="str">
            <v>COL 4</v>
          </cell>
          <cell r="F9" t="str">
            <v>COL 5</v>
          </cell>
          <cell r="G9" t="str">
            <v>COL 6</v>
          </cell>
          <cell r="H9" t="str">
            <v>COL 7</v>
          </cell>
          <cell r="I9" t="str">
            <v>COL 8</v>
          </cell>
        </row>
        <row r="10">
          <cell r="A10" t="str">
            <v>MSG</v>
          </cell>
          <cell r="B10">
            <v>43801</v>
          </cell>
          <cell r="C10">
            <v>27547.702819874721</v>
          </cell>
          <cell r="D10">
            <v>7621.1544327530046</v>
          </cell>
          <cell r="E10">
            <v>8637.2075233668711</v>
          </cell>
          <cell r="F10" t="str">
            <v xml:space="preserve"> /////////</v>
          </cell>
          <cell r="G10">
            <v>466.72997993071078</v>
          </cell>
          <cell r="H10">
            <v>0</v>
          </cell>
          <cell r="I10">
            <v>44272.794755925308</v>
          </cell>
        </row>
        <row r="11">
          <cell r="A11" t="str">
            <v>PED</v>
          </cell>
          <cell r="B11">
            <v>0</v>
          </cell>
          <cell r="C11">
            <v>0</v>
          </cell>
          <cell r="D11">
            <v>0</v>
          </cell>
          <cell r="E11">
            <v>0</v>
          </cell>
          <cell r="F11" t="str">
            <v xml:space="preserve"> /////////</v>
          </cell>
          <cell r="G11">
            <v>0</v>
          </cell>
          <cell r="H11">
            <v>0</v>
          </cell>
          <cell r="I11">
            <v>0</v>
          </cell>
        </row>
        <row r="12">
          <cell r="A12" t="str">
            <v>PSY</v>
          </cell>
          <cell r="B12">
            <v>5490</v>
          </cell>
          <cell r="C12">
            <v>3239.0422893270052</v>
          </cell>
          <cell r="D12">
            <v>890.01961784726507</v>
          </cell>
          <cell r="E12">
            <v>1015.3528015196043</v>
          </cell>
          <cell r="F12" t="str">
            <v xml:space="preserve"> /////////</v>
          </cell>
          <cell r="G12">
            <v>0</v>
          </cell>
          <cell r="H12">
            <v>0</v>
          </cell>
          <cell r="I12">
            <v>5144.4147086938747</v>
          </cell>
        </row>
        <row r="13">
          <cell r="A13" t="str">
            <v>OBS</v>
          </cell>
          <cell r="B13">
            <v>5563</v>
          </cell>
          <cell r="C13">
            <v>1937.8835006195845</v>
          </cell>
          <cell r="D13">
            <v>784.08116274256099</v>
          </cell>
          <cell r="E13">
            <v>615.96367050484162</v>
          </cell>
          <cell r="F13" t="str">
            <v xml:space="preserve"> /////////</v>
          </cell>
          <cell r="G13">
            <v>0</v>
          </cell>
          <cell r="H13">
            <v>0</v>
          </cell>
          <cell r="I13">
            <v>3337.928333866987</v>
          </cell>
        </row>
        <row r="14">
          <cell r="A14" t="str">
            <v>DEF</v>
          </cell>
          <cell r="B14">
            <v>0</v>
          </cell>
          <cell r="C14">
            <v>0</v>
          </cell>
          <cell r="D14">
            <v>0</v>
          </cell>
          <cell r="E14">
            <v>0</v>
          </cell>
          <cell r="F14" t="str">
            <v xml:space="preserve"> /////////</v>
          </cell>
          <cell r="G14">
            <v>0</v>
          </cell>
          <cell r="H14">
            <v>0</v>
          </cell>
          <cell r="I14">
            <v>0</v>
          </cell>
        </row>
        <row r="15">
          <cell r="A15" t="str">
            <v>MIS</v>
          </cell>
          <cell r="B15">
            <v>5436</v>
          </cell>
          <cell r="C15">
            <v>7789.4403556329953</v>
          </cell>
          <cell r="D15">
            <v>1488.7581337189581</v>
          </cell>
          <cell r="E15">
            <v>2419.7937001470655</v>
          </cell>
          <cell r="F15" t="str">
            <v xml:space="preserve"> /////////</v>
          </cell>
          <cell r="G15">
            <v>0</v>
          </cell>
          <cell r="H15">
            <v>0</v>
          </cell>
          <cell r="I15">
            <v>11697.992189499018</v>
          </cell>
        </row>
        <row r="16">
          <cell r="A16" t="str">
            <v>CCU</v>
          </cell>
          <cell r="B16">
            <v>0</v>
          </cell>
          <cell r="C16">
            <v>0</v>
          </cell>
          <cell r="D16">
            <v>0</v>
          </cell>
          <cell r="E16">
            <v>0</v>
          </cell>
          <cell r="F16" t="str">
            <v xml:space="preserve"> /////////</v>
          </cell>
          <cell r="G16">
            <v>0</v>
          </cell>
          <cell r="H16">
            <v>0</v>
          </cell>
          <cell r="I16">
            <v>0</v>
          </cell>
        </row>
        <row r="17">
          <cell r="A17" t="str">
            <v>PIC</v>
          </cell>
          <cell r="B17">
            <v>0</v>
          </cell>
          <cell r="C17">
            <v>0</v>
          </cell>
          <cell r="D17">
            <v>0</v>
          </cell>
          <cell r="E17">
            <v>0</v>
          </cell>
          <cell r="F17" t="str">
            <v xml:space="preserve"> /////////</v>
          </cell>
          <cell r="G17">
            <v>0</v>
          </cell>
          <cell r="H17">
            <v>0</v>
          </cell>
          <cell r="I17">
            <v>0</v>
          </cell>
        </row>
        <row r="18">
          <cell r="A18" t="str">
            <v>NEO</v>
          </cell>
          <cell r="B18">
            <v>3221</v>
          </cell>
          <cell r="C18">
            <v>3949.5717497429428</v>
          </cell>
          <cell r="D18">
            <v>297.98910124194708</v>
          </cell>
          <cell r="E18">
            <v>1211.5207041412007</v>
          </cell>
          <cell r="F18" t="str">
            <v xml:space="preserve"> /////////</v>
          </cell>
          <cell r="G18">
            <v>2.0318942785368561</v>
          </cell>
          <cell r="H18">
            <v>0</v>
          </cell>
          <cell r="I18">
            <v>5461.1134494046273</v>
          </cell>
        </row>
        <row r="19">
          <cell r="A19" t="str">
            <v>BUR</v>
          </cell>
          <cell r="B19">
            <v>0</v>
          </cell>
          <cell r="C19">
            <v>0</v>
          </cell>
          <cell r="D19">
            <v>0</v>
          </cell>
          <cell r="E19">
            <v>0</v>
          </cell>
          <cell r="F19" t="str">
            <v xml:space="preserve"> /////////</v>
          </cell>
          <cell r="G19">
            <v>0</v>
          </cell>
          <cell r="H19">
            <v>0</v>
          </cell>
          <cell r="I19">
            <v>0</v>
          </cell>
        </row>
        <row r="20">
          <cell r="A20" t="str">
            <v>TRM</v>
          </cell>
          <cell r="B20">
            <v>0</v>
          </cell>
          <cell r="C20">
            <v>0</v>
          </cell>
          <cell r="D20">
            <v>0</v>
          </cell>
          <cell r="E20">
            <v>0</v>
          </cell>
          <cell r="F20" t="str">
            <v xml:space="preserve"> /////////</v>
          </cell>
          <cell r="G20">
            <v>0</v>
          </cell>
          <cell r="H20">
            <v>0</v>
          </cell>
          <cell r="I20">
            <v>0</v>
          </cell>
        </row>
        <row r="21">
          <cell r="A21" t="str">
            <v>ONC</v>
          </cell>
          <cell r="B21">
            <v>0</v>
          </cell>
          <cell r="C21">
            <v>0</v>
          </cell>
          <cell r="D21">
            <v>0</v>
          </cell>
          <cell r="E21">
            <v>0</v>
          </cell>
          <cell r="F21" t="str">
            <v xml:space="preserve"> /////////</v>
          </cell>
          <cell r="G21">
            <v>0</v>
          </cell>
          <cell r="H21">
            <v>0</v>
          </cell>
          <cell r="I21">
            <v>0</v>
          </cell>
        </row>
        <row r="22">
          <cell r="A22" t="str">
            <v>NUR</v>
          </cell>
          <cell r="B22">
            <v>4384</v>
          </cell>
          <cell r="C22">
            <v>1216.09121</v>
          </cell>
          <cell r="D22">
            <v>16.676014187722195</v>
          </cell>
          <cell r="E22">
            <v>370.49954787797304</v>
          </cell>
          <cell r="F22" t="str">
            <v xml:space="preserve"> /////////</v>
          </cell>
          <cell r="G22">
            <v>0</v>
          </cell>
          <cell r="H22">
            <v>0</v>
          </cell>
          <cell r="I22">
            <v>1603.2667720656952</v>
          </cell>
        </row>
        <row r="23">
          <cell r="A23" t="str">
            <v>PRE</v>
          </cell>
          <cell r="B23">
            <v>0</v>
          </cell>
          <cell r="C23">
            <v>0</v>
          </cell>
          <cell r="D23">
            <v>0</v>
          </cell>
          <cell r="E23">
            <v>0</v>
          </cell>
          <cell r="F23" t="str">
            <v xml:space="preserve"> /////////</v>
          </cell>
          <cell r="G23">
            <v>0</v>
          </cell>
          <cell r="H23">
            <v>0</v>
          </cell>
          <cell r="I23">
            <v>0</v>
          </cell>
        </row>
        <row r="24">
          <cell r="A24" t="str">
            <v>CHR</v>
          </cell>
          <cell r="B24">
            <v>0</v>
          </cell>
          <cell r="C24">
            <v>0</v>
          </cell>
          <cell r="D24">
            <v>0</v>
          </cell>
          <cell r="E24">
            <v>0</v>
          </cell>
          <cell r="F24" t="str">
            <v xml:space="preserve"> /////////</v>
          </cell>
          <cell r="G24">
            <v>0</v>
          </cell>
          <cell r="H24">
            <v>0</v>
          </cell>
          <cell r="I24">
            <v>0</v>
          </cell>
        </row>
        <row r="25">
          <cell r="A25" t="str">
            <v>EMG</v>
          </cell>
          <cell r="B25">
            <v>486997</v>
          </cell>
          <cell r="C25">
            <v>9472.0940932641788</v>
          </cell>
          <cell r="D25">
            <v>1242.2166772502644</v>
          </cell>
          <cell r="E25">
            <v>3077.2870134523064</v>
          </cell>
          <cell r="F25" t="str">
            <v xml:space="preserve"> /////////</v>
          </cell>
          <cell r="G25">
            <v>0</v>
          </cell>
          <cell r="H25">
            <v>0</v>
          </cell>
          <cell r="I25">
            <v>13791.59778396675</v>
          </cell>
        </row>
        <row r="26">
          <cell r="A26" t="str">
            <v>CL</v>
          </cell>
          <cell r="B26">
            <v>257863</v>
          </cell>
          <cell r="C26">
            <v>6276.5276017304577</v>
          </cell>
          <cell r="D26">
            <v>822.16894701876913</v>
          </cell>
          <cell r="E26">
            <v>2072.1915038225407</v>
          </cell>
          <cell r="F26" t="str">
            <v xml:space="preserve"> /////////</v>
          </cell>
          <cell r="G26">
            <v>0</v>
          </cell>
          <cell r="H26">
            <v>0</v>
          </cell>
          <cell r="I26">
            <v>9170.8880525717686</v>
          </cell>
        </row>
        <row r="27">
          <cell r="A27" t="str">
            <v>PDC</v>
          </cell>
          <cell r="B27">
            <v>1736</v>
          </cell>
          <cell r="C27">
            <v>234.61896250000001</v>
          </cell>
          <cell r="D27">
            <v>14.260386978501545</v>
          </cell>
          <cell r="E27">
            <v>77.552275900601984</v>
          </cell>
          <cell r="F27" t="str">
            <v xml:space="preserve"> /////////</v>
          </cell>
          <cell r="G27">
            <v>0</v>
          </cell>
          <cell r="H27">
            <v>0</v>
          </cell>
          <cell r="I27">
            <v>326.43162537910354</v>
          </cell>
        </row>
        <row r="28">
          <cell r="A28" t="str">
            <v>SDS</v>
          </cell>
          <cell r="B28">
            <v>5523</v>
          </cell>
          <cell r="C28">
            <v>1868.32448</v>
          </cell>
          <cell r="D28">
            <v>214.0682834360467</v>
          </cell>
          <cell r="E28">
            <v>575.57034416671445</v>
          </cell>
          <cell r="F28" t="str">
            <v xml:space="preserve"> /////////</v>
          </cell>
          <cell r="G28">
            <v>0</v>
          </cell>
          <cell r="H28">
            <v>0</v>
          </cell>
          <cell r="I28">
            <v>2657.9631076027608</v>
          </cell>
        </row>
        <row r="29">
          <cell r="A29" t="str">
            <v>DEL</v>
          </cell>
          <cell r="B29">
            <v>97296</v>
          </cell>
          <cell r="C29">
            <v>4211.2879685443313</v>
          </cell>
          <cell r="D29">
            <v>579.16378101559064</v>
          </cell>
          <cell r="E29">
            <v>1408.2553519949056</v>
          </cell>
          <cell r="F29" t="str">
            <v xml:space="preserve"> /////////</v>
          </cell>
          <cell r="G29">
            <v>0</v>
          </cell>
          <cell r="H29">
            <v>0</v>
          </cell>
          <cell r="I29">
            <v>6198.7071015548281</v>
          </cell>
        </row>
        <row r="30">
          <cell r="A30" t="str">
            <v>OR</v>
          </cell>
          <cell r="B30">
            <v>1190372</v>
          </cell>
          <cell r="C30">
            <v>15891.246628009467</v>
          </cell>
          <cell r="D30">
            <v>3272.2986088437638</v>
          </cell>
          <cell r="E30">
            <v>5754.2755295842599</v>
          </cell>
          <cell r="F30" t="str">
            <v xml:space="preserve"> /////////</v>
          </cell>
          <cell r="G30">
            <v>389.00670070521306</v>
          </cell>
          <cell r="H30">
            <v>0</v>
          </cell>
          <cell r="I30">
            <v>25306.827467142706</v>
          </cell>
        </row>
        <row r="31">
          <cell r="A31" t="str">
            <v>ORC</v>
          </cell>
          <cell r="B31">
            <v>4194</v>
          </cell>
          <cell r="C31">
            <v>11.43825</v>
          </cell>
          <cell r="D31">
            <v>2.5538971847254448</v>
          </cell>
          <cell r="E31">
            <v>4.8335195059979874</v>
          </cell>
          <cell r="F31" t="str">
            <v xml:space="preserve"> /////////</v>
          </cell>
          <cell r="G31">
            <v>0</v>
          </cell>
          <cell r="H31">
            <v>0</v>
          </cell>
          <cell r="I31">
            <v>18.82566669072343</v>
          </cell>
        </row>
        <row r="32">
          <cell r="A32" t="str">
            <v>ANS</v>
          </cell>
          <cell r="B32">
            <v>1142348</v>
          </cell>
          <cell r="C32">
            <v>1283.6281209672156</v>
          </cell>
          <cell r="D32">
            <v>93.132725593592113</v>
          </cell>
          <cell r="E32">
            <v>451.5306629353687</v>
          </cell>
          <cell r="F32" t="str">
            <v xml:space="preserve"> /////////</v>
          </cell>
          <cell r="G32">
            <v>0</v>
          </cell>
          <cell r="H32">
            <v>0</v>
          </cell>
          <cell r="I32">
            <v>1828.2915094961763</v>
          </cell>
        </row>
        <row r="33">
          <cell r="A33" t="str">
            <v>LAB</v>
          </cell>
          <cell r="B33">
            <v>11691696</v>
          </cell>
          <cell r="C33">
            <v>10543.677055394794</v>
          </cell>
          <cell r="D33">
            <v>1394.7923830741233</v>
          </cell>
          <cell r="E33">
            <v>3733.8139409373548</v>
          </cell>
          <cell r="F33" t="str">
            <v xml:space="preserve"> /////////</v>
          </cell>
          <cell r="G33">
            <v>0</v>
          </cell>
          <cell r="H33">
            <v>0</v>
          </cell>
          <cell r="I33">
            <v>15672.283379406272</v>
          </cell>
        </row>
        <row r="34">
          <cell r="A34" t="str">
            <v>EKG</v>
          </cell>
          <cell r="B34">
            <v>752547</v>
          </cell>
          <cell r="C34">
            <v>989.82997607410675</v>
          </cell>
          <cell r="D34">
            <v>301.20026624583488</v>
          </cell>
          <cell r="E34">
            <v>363.7701946117291</v>
          </cell>
          <cell r="F34" t="str">
            <v xml:space="preserve"> /////////</v>
          </cell>
          <cell r="G34">
            <v>0.70195985556695129</v>
          </cell>
          <cell r="H34">
            <v>0</v>
          </cell>
          <cell r="I34">
            <v>1655.5023967872376</v>
          </cell>
        </row>
        <row r="35">
          <cell r="A35" t="str">
            <v>IRC</v>
          </cell>
          <cell r="B35">
            <v>130721</v>
          </cell>
          <cell r="C35">
            <v>5618.5887744248394</v>
          </cell>
          <cell r="D35">
            <v>1209.036140238318</v>
          </cell>
          <cell r="E35">
            <v>1977.9599831598819</v>
          </cell>
          <cell r="F35" t="str">
            <v xml:space="preserve"> /////////</v>
          </cell>
          <cell r="G35">
            <v>5.7069947415211528</v>
          </cell>
          <cell r="H35">
            <v>0</v>
          </cell>
          <cell r="I35">
            <v>8811.291892564559</v>
          </cell>
        </row>
        <row r="36">
          <cell r="A36" t="str">
            <v>RAD</v>
          </cell>
          <cell r="B36">
            <v>389100</v>
          </cell>
          <cell r="C36">
            <v>4565.8630791335709</v>
          </cell>
          <cell r="D36">
            <v>997.72531576129109</v>
          </cell>
          <cell r="E36">
            <v>1760.8725485749678</v>
          </cell>
          <cell r="F36" t="str">
            <v xml:space="preserve"> /////////</v>
          </cell>
          <cell r="G36">
            <v>0</v>
          </cell>
          <cell r="H36">
            <v>0</v>
          </cell>
          <cell r="I36">
            <v>7324.4609434698305</v>
          </cell>
        </row>
        <row r="37">
          <cell r="A37" t="str">
            <v>CAT</v>
          </cell>
          <cell r="B37">
            <v>583451</v>
          </cell>
          <cell r="C37">
            <v>1626.2420468019409</v>
          </cell>
          <cell r="D37">
            <v>90.81438948918597</v>
          </cell>
          <cell r="E37">
            <v>618.0990090960729</v>
          </cell>
          <cell r="F37" t="str">
            <v xml:space="preserve"> /////////</v>
          </cell>
          <cell r="G37">
            <v>0</v>
          </cell>
          <cell r="H37">
            <v>0</v>
          </cell>
          <cell r="I37">
            <v>2335.1554453871995</v>
          </cell>
        </row>
        <row r="38">
          <cell r="A38" t="str">
            <v>RAT</v>
          </cell>
          <cell r="B38">
            <v>226184</v>
          </cell>
          <cell r="C38">
            <v>3686.3</v>
          </cell>
          <cell r="D38">
            <v>343.66845530824463</v>
          </cell>
          <cell r="E38">
            <v>1542.353398332504</v>
          </cell>
          <cell r="F38" t="str">
            <v xml:space="preserve"> /////////</v>
          </cell>
          <cell r="G38">
            <v>0</v>
          </cell>
          <cell r="H38">
            <v>0</v>
          </cell>
          <cell r="I38">
            <v>5572.3218536407485</v>
          </cell>
        </row>
        <row r="39">
          <cell r="A39" t="str">
            <v>NUC</v>
          </cell>
          <cell r="B39">
            <v>181014</v>
          </cell>
          <cell r="C39">
            <v>2145.9086124702253</v>
          </cell>
          <cell r="D39">
            <v>804.33673879542664</v>
          </cell>
          <cell r="E39">
            <v>890.9790804922294</v>
          </cell>
          <cell r="F39" t="str">
            <v xml:space="preserve"> /////////</v>
          </cell>
          <cell r="G39">
            <v>0</v>
          </cell>
          <cell r="H39">
            <v>0</v>
          </cell>
          <cell r="I39">
            <v>3841.2244317578816</v>
          </cell>
        </row>
        <row r="40">
          <cell r="A40" t="str">
            <v>RES</v>
          </cell>
          <cell r="B40">
            <v>3110049</v>
          </cell>
          <cell r="C40">
            <v>2967.3818536038821</v>
          </cell>
          <cell r="D40">
            <v>114.05317309133237</v>
          </cell>
          <cell r="E40">
            <v>920.78052567927625</v>
          </cell>
          <cell r="F40" t="str">
            <v xml:space="preserve"> /////////</v>
          </cell>
          <cell r="G40">
            <v>0</v>
          </cell>
          <cell r="H40">
            <v>0</v>
          </cell>
          <cell r="I40">
            <v>4002.2155523744905</v>
          </cell>
        </row>
        <row r="41">
          <cell r="A41" t="str">
            <v>PUL</v>
          </cell>
          <cell r="B41">
            <v>98026</v>
          </cell>
          <cell r="C41">
            <v>178.44825020291134</v>
          </cell>
          <cell r="D41">
            <v>52.275328692645409</v>
          </cell>
          <cell r="E41">
            <v>74.008925345313997</v>
          </cell>
          <cell r="F41" t="str">
            <v xml:space="preserve"> /////////</v>
          </cell>
          <cell r="G41">
            <v>0</v>
          </cell>
          <cell r="H41">
            <v>0</v>
          </cell>
          <cell r="I41">
            <v>304.73250424087075</v>
          </cell>
        </row>
        <row r="42">
          <cell r="A42" t="str">
            <v>EEG</v>
          </cell>
          <cell r="B42">
            <v>110342</v>
          </cell>
          <cell r="C42">
            <v>444.25234473753869</v>
          </cell>
          <cell r="D42">
            <v>211.49230819620132</v>
          </cell>
          <cell r="E42">
            <v>189.60418977308797</v>
          </cell>
          <cell r="F42" t="str">
            <v xml:space="preserve"> /////////</v>
          </cell>
          <cell r="G42">
            <v>0</v>
          </cell>
          <cell r="H42">
            <v>0</v>
          </cell>
          <cell r="I42">
            <v>845.34884270682801</v>
          </cell>
        </row>
        <row r="43">
          <cell r="A43" t="str">
            <v>PTH</v>
          </cell>
          <cell r="B43">
            <v>347704</v>
          </cell>
          <cell r="C43">
            <v>1387.9268313365683</v>
          </cell>
          <cell r="D43">
            <v>204.78326245041714</v>
          </cell>
          <cell r="E43">
            <v>459.40068669380344</v>
          </cell>
          <cell r="F43" t="str">
            <v xml:space="preserve"> /////////</v>
          </cell>
          <cell r="G43">
            <v>0</v>
          </cell>
          <cell r="H43">
            <v>0</v>
          </cell>
          <cell r="I43">
            <v>2052.1107804807889</v>
          </cell>
        </row>
        <row r="44">
          <cell r="A44" t="str">
            <v>OTH</v>
          </cell>
          <cell r="B44">
            <v>317989</v>
          </cell>
          <cell r="C44">
            <v>1348.4180368019411</v>
          </cell>
          <cell r="D44">
            <v>17.955823142989935</v>
          </cell>
          <cell r="E44">
            <v>413.83202996046526</v>
          </cell>
          <cell r="F44" t="str">
            <v xml:space="preserve"> /////////</v>
          </cell>
          <cell r="G44">
            <v>0</v>
          </cell>
          <cell r="H44">
            <v>0</v>
          </cell>
          <cell r="I44">
            <v>1780.2058899053961</v>
          </cell>
        </row>
        <row r="45">
          <cell r="A45" t="str">
            <v>STH</v>
          </cell>
          <cell r="B45">
            <v>35670</v>
          </cell>
          <cell r="C45">
            <v>166.16693999999998</v>
          </cell>
          <cell r="D45">
            <v>4.55791767411612</v>
          </cell>
          <cell r="E45">
            <v>54.992562479579369</v>
          </cell>
          <cell r="F45" t="str">
            <v xml:space="preserve"> /////////</v>
          </cell>
          <cell r="G45">
            <v>0</v>
          </cell>
          <cell r="H45">
            <v>0</v>
          </cell>
          <cell r="I45">
            <v>225.71742015369546</v>
          </cell>
        </row>
        <row r="46">
          <cell r="A46" t="str">
            <v>REC</v>
          </cell>
          <cell r="B46">
            <v>0</v>
          </cell>
          <cell r="C46">
            <v>0</v>
          </cell>
          <cell r="D46">
            <v>0</v>
          </cell>
          <cell r="E46">
            <v>0</v>
          </cell>
          <cell r="F46" t="str">
            <v xml:space="preserve"> /////////</v>
          </cell>
          <cell r="G46">
            <v>0</v>
          </cell>
          <cell r="H46">
            <v>0</v>
          </cell>
          <cell r="I46">
            <v>0</v>
          </cell>
        </row>
        <row r="47">
          <cell r="A47" t="str">
            <v>AUD</v>
          </cell>
          <cell r="B47">
            <v>8456</v>
          </cell>
          <cell r="C47">
            <v>100.5</v>
          </cell>
          <cell r="D47">
            <v>9.3694706775028038</v>
          </cell>
          <cell r="E47">
            <v>30.888403159085748</v>
          </cell>
          <cell r="F47" t="str">
            <v xml:space="preserve"> /////////</v>
          </cell>
          <cell r="G47">
            <v>0</v>
          </cell>
          <cell r="H47">
            <v>0</v>
          </cell>
          <cell r="I47">
            <v>140.75787383658854</v>
          </cell>
        </row>
        <row r="48">
          <cell r="A48" t="str">
            <v>OPM</v>
          </cell>
          <cell r="B48">
            <v>0</v>
          </cell>
          <cell r="C48">
            <v>0</v>
          </cell>
          <cell r="D48">
            <v>0</v>
          </cell>
          <cell r="E48">
            <v>0</v>
          </cell>
          <cell r="F48" t="str">
            <v xml:space="preserve"> /////////</v>
          </cell>
          <cell r="G48">
            <v>0</v>
          </cell>
          <cell r="H48">
            <v>0</v>
          </cell>
          <cell r="I48">
            <v>0</v>
          </cell>
        </row>
        <row r="49">
          <cell r="A49" t="str">
            <v>RDL</v>
          </cell>
          <cell r="B49">
            <v>0</v>
          </cell>
          <cell r="C49">
            <v>0</v>
          </cell>
          <cell r="D49">
            <v>0</v>
          </cell>
          <cell r="E49">
            <v>0</v>
          </cell>
          <cell r="F49" t="str">
            <v xml:space="preserve"> /////////</v>
          </cell>
          <cell r="G49">
            <v>0</v>
          </cell>
          <cell r="H49">
            <v>0</v>
          </cell>
          <cell r="I49">
            <v>0</v>
          </cell>
        </row>
        <row r="50">
          <cell r="A50" t="str">
            <v>OA</v>
          </cell>
          <cell r="B50">
            <v>0</v>
          </cell>
          <cell r="C50">
            <v>0</v>
          </cell>
          <cell r="D50">
            <v>0</v>
          </cell>
          <cell r="E50">
            <v>0</v>
          </cell>
          <cell r="F50" t="str">
            <v xml:space="preserve"> /////////</v>
          </cell>
          <cell r="G50">
            <v>0</v>
          </cell>
          <cell r="H50">
            <v>0</v>
          </cell>
          <cell r="I50">
            <v>0</v>
          </cell>
        </row>
        <row r="51">
          <cell r="A51" t="str">
            <v>LEU</v>
          </cell>
          <cell r="B51">
            <v>0</v>
          </cell>
          <cell r="C51">
            <v>0</v>
          </cell>
          <cell r="D51">
            <v>0</v>
          </cell>
          <cell r="E51">
            <v>0</v>
          </cell>
          <cell r="F51" t="str">
            <v xml:space="preserve"> /////////</v>
          </cell>
          <cell r="G51">
            <v>0</v>
          </cell>
          <cell r="H51">
            <v>0</v>
          </cell>
          <cell r="I51">
            <v>0</v>
          </cell>
        </row>
        <row r="52">
          <cell r="A52" t="str">
            <v>HYP</v>
          </cell>
          <cell r="B52">
            <v>0</v>
          </cell>
          <cell r="C52">
            <v>0</v>
          </cell>
          <cell r="D52">
            <v>0</v>
          </cell>
          <cell r="E52">
            <v>0</v>
          </cell>
          <cell r="F52" t="str">
            <v xml:space="preserve"> /////////</v>
          </cell>
          <cell r="G52">
            <v>0</v>
          </cell>
          <cell r="H52">
            <v>0</v>
          </cell>
          <cell r="I52">
            <v>0</v>
          </cell>
        </row>
        <row r="53">
          <cell r="A53" t="str">
            <v>FSE</v>
          </cell>
          <cell r="B53">
            <v>0</v>
          </cell>
          <cell r="C53">
            <v>0</v>
          </cell>
          <cell r="D53">
            <v>0</v>
          </cell>
          <cell r="E53">
            <v>0</v>
          </cell>
          <cell r="F53" t="str">
            <v xml:space="preserve"> /////////</v>
          </cell>
          <cell r="G53">
            <v>0</v>
          </cell>
          <cell r="H53">
            <v>0</v>
          </cell>
          <cell r="I53">
            <v>0</v>
          </cell>
        </row>
        <row r="54">
          <cell r="A54" t="str">
            <v>MRI</v>
          </cell>
          <cell r="B54">
            <v>28018</v>
          </cell>
          <cell r="C54">
            <v>804.04016999999999</v>
          </cell>
          <cell r="D54">
            <v>76.118059183590418</v>
          </cell>
          <cell r="E54">
            <v>256.34139181605684</v>
          </cell>
          <cell r="F54" t="str">
            <v xml:space="preserve"> /////////</v>
          </cell>
          <cell r="G54">
            <v>0</v>
          </cell>
          <cell r="H54">
            <v>0</v>
          </cell>
          <cell r="I54">
            <v>1136.4996209996473</v>
          </cell>
        </row>
        <row r="55">
          <cell r="A55" t="str">
            <v>LIT</v>
          </cell>
          <cell r="B55">
            <v>21</v>
          </cell>
          <cell r="C55">
            <v>24</v>
          </cell>
          <cell r="D55">
            <v>2.2374855349260425</v>
          </cell>
          <cell r="E55">
            <v>10.124963146745504</v>
          </cell>
          <cell r="F55" t="str">
            <v xml:space="preserve"> /////////</v>
          </cell>
          <cell r="G55">
            <v>0</v>
          </cell>
          <cell r="H55">
            <v>0</v>
          </cell>
          <cell r="I55">
            <v>36.362448681671552</v>
          </cell>
        </row>
        <row r="56">
          <cell r="A56" t="str">
            <v>RHB</v>
          </cell>
          <cell r="B56">
            <v>0</v>
          </cell>
          <cell r="C56">
            <v>0</v>
          </cell>
          <cell r="D56">
            <v>0</v>
          </cell>
          <cell r="E56">
            <v>0</v>
          </cell>
          <cell r="F56" t="str">
            <v xml:space="preserve"> /////////</v>
          </cell>
          <cell r="G56">
            <v>0</v>
          </cell>
          <cell r="H56">
            <v>0</v>
          </cell>
          <cell r="I56">
            <v>0</v>
          </cell>
        </row>
        <row r="57">
          <cell r="A57" t="str">
            <v>OBV</v>
          </cell>
          <cell r="B57">
            <v>45365</v>
          </cell>
          <cell r="C57">
            <v>1330.7675948963388</v>
          </cell>
          <cell r="D57">
            <v>382.08891531883728</v>
          </cell>
          <cell r="E57">
            <v>698.31216084028574</v>
          </cell>
          <cell r="F57" t="str">
            <v xml:space="preserve"> /////////</v>
          </cell>
          <cell r="G57">
            <v>0</v>
          </cell>
          <cell r="H57">
            <v>0</v>
          </cell>
          <cell r="I57">
            <v>2411.1686710554618</v>
          </cell>
        </row>
        <row r="58">
          <cell r="A58" t="str">
            <v>AMR</v>
          </cell>
          <cell r="B58">
            <v>0</v>
          </cell>
          <cell r="C58">
            <v>161.36261906925449</v>
          </cell>
          <cell r="D58">
            <v>15.016567840301065</v>
          </cell>
          <cell r="E58">
            <v>5.9513827699848854</v>
          </cell>
          <cell r="F58" t="str">
            <v xml:space="preserve"> /////////</v>
          </cell>
          <cell r="G58" t="str">
            <v>////////////</v>
          </cell>
          <cell r="H58" t="str">
            <v>////////////</v>
          </cell>
          <cell r="I58">
            <v>182.33056967954045</v>
          </cell>
        </row>
        <row r="59">
          <cell r="A59" t="str">
            <v>TMT</v>
          </cell>
          <cell r="B59">
            <v>0</v>
          </cell>
          <cell r="C59">
            <v>0</v>
          </cell>
          <cell r="D59">
            <v>0</v>
          </cell>
          <cell r="E59">
            <v>0</v>
          </cell>
          <cell r="F59" t="str">
            <v xml:space="preserve"> /////////</v>
          </cell>
          <cell r="G59">
            <v>0</v>
          </cell>
          <cell r="H59">
            <v>0</v>
          </cell>
          <cell r="I59">
            <v>0</v>
          </cell>
        </row>
        <row r="60">
          <cell r="A60" t="str">
            <v>OCL</v>
          </cell>
          <cell r="B60">
            <v>0</v>
          </cell>
          <cell r="C60">
            <v>0</v>
          </cell>
          <cell r="D60">
            <v>0</v>
          </cell>
          <cell r="E60">
            <v>0</v>
          </cell>
          <cell r="F60" t="str">
            <v xml:space="preserve"> /////////</v>
          </cell>
          <cell r="G60">
            <v>0</v>
          </cell>
          <cell r="H60">
            <v>0</v>
          </cell>
          <cell r="I60">
            <v>0</v>
          </cell>
        </row>
        <row r="61">
          <cell r="A61" t="str">
            <v>TNA</v>
          </cell>
          <cell r="B61">
            <v>0</v>
          </cell>
          <cell r="C61">
            <v>5.7203311336568143</v>
          </cell>
          <cell r="D61">
            <v>0.52991823088424495</v>
          </cell>
          <cell r="E61">
            <v>0.21089578100455236</v>
          </cell>
          <cell r="F61" t="str">
            <v xml:space="preserve"> /////////</v>
          </cell>
          <cell r="G61">
            <v>0</v>
          </cell>
          <cell r="H61">
            <v>0</v>
          </cell>
          <cell r="I61">
            <v>6.4611451455456113</v>
          </cell>
        </row>
        <row r="62">
          <cell r="A62" t="str">
            <v>ADM</v>
          </cell>
          <cell r="B62">
            <v>15176</v>
          </cell>
          <cell r="C62" t="str">
            <v>////////////</v>
          </cell>
          <cell r="D62">
            <v>548.58057793559772</v>
          </cell>
          <cell r="E62">
            <v>670.77846475290551</v>
          </cell>
          <cell r="F62" t="str">
            <v xml:space="preserve"> /////////</v>
          </cell>
          <cell r="G62" t="str">
            <v>////////////</v>
          </cell>
          <cell r="H62" t="str">
            <v>////////////</v>
          </cell>
          <cell r="I62">
            <v>1219.3590426885032</v>
          </cell>
        </row>
        <row r="63">
          <cell r="A63" t="str">
            <v>MSS</v>
          </cell>
          <cell r="B63">
            <v>24887.001029999999</v>
          </cell>
          <cell r="C63">
            <v>39859.699999999997</v>
          </cell>
          <cell r="D63">
            <v>2664.2860083889332</v>
          </cell>
          <cell r="E63">
            <v>876.7513168352923</v>
          </cell>
          <cell r="F63" t="str">
            <v xml:space="preserve"> /////////</v>
          </cell>
          <cell r="G63" t="str">
            <v>////////////</v>
          </cell>
          <cell r="H63" t="str">
            <v>////////////</v>
          </cell>
          <cell r="I63">
            <v>43400.737325224218</v>
          </cell>
        </row>
        <row r="64">
          <cell r="A64" t="str">
            <v>CDS</v>
          </cell>
          <cell r="B64">
            <v>24887.001029999999</v>
          </cell>
          <cell r="C64">
            <v>19398.3</v>
          </cell>
          <cell r="D64">
            <v>5010.36520494045</v>
          </cell>
          <cell r="E64">
            <v>1924.1198952707871</v>
          </cell>
          <cell r="F64" t="str">
            <v xml:space="preserve"> /////////</v>
          </cell>
          <cell r="G64" t="str">
            <v>////////////</v>
          </cell>
          <cell r="H64" t="str">
            <v>////////////</v>
          </cell>
          <cell r="I64">
            <v>26332.785100211237</v>
          </cell>
        </row>
        <row r="65">
          <cell r="F65" t="str">
            <v xml:space="preserve"> /////////</v>
          </cell>
        </row>
        <row r="67">
          <cell r="B67">
            <v>21375527.002060004</v>
          </cell>
          <cell r="C67">
            <v>182282.29254629445</v>
          </cell>
          <cell r="D67">
            <v>31793.825480023865</v>
          </cell>
          <cell r="E67">
            <v>45165.780098428666</v>
          </cell>
          <cell r="G67">
            <v>864.17752951154887</v>
          </cell>
          <cell r="H67">
            <v>0</v>
          </cell>
          <cell r="I67">
            <v>260106.07565425851</v>
          </cell>
        </row>
      </sheetData>
      <sheetData sheetId="3">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cell r="AH4">
            <v>33</v>
          </cell>
          <cell r="AI4">
            <v>34</v>
          </cell>
          <cell r="AJ4">
            <v>35</v>
          </cell>
          <cell r="AK4">
            <v>36</v>
          </cell>
          <cell r="AL4">
            <v>37</v>
          </cell>
          <cell r="AM4">
            <v>38</v>
          </cell>
          <cell r="AN4">
            <v>39</v>
          </cell>
          <cell r="AO4">
            <v>40</v>
          </cell>
          <cell r="AP4">
            <v>41</v>
          </cell>
          <cell r="AQ4">
            <v>42</v>
          </cell>
          <cell r="AR4">
            <v>43</v>
          </cell>
          <cell r="AS4">
            <v>44</v>
          </cell>
          <cell r="AT4">
            <v>45</v>
          </cell>
          <cell r="AU4">
            <v>46</v>
          </cell>
          <cell r="AV4">
            <v>47</v>
          </cell>
          <cell r="AW4">
            <v>48</v>
          </cell>
          <cell r="AX4">
            <v>49</v>
          </cell>
          <cell r="AY4">
            <v>50</v>
          </cell>
          <cell r="AZ4">
            <v>51</v>
          </cell>
          <cell r="BA4">
            <v>52</v>
          </cell>
          <cell r="BB4">
            <v>53</v>
          </cell>
          <cell r="BC4">
            <v>54</v>
          </cell>
          <cell r="BD4">
            <v>55</v>
          </cell>
          <cell r="BE4">
            <v>56</v>
          </cell>
          <cell r="BF4">
            <v>57</v>
          </cell>
          <cell r="BG4">
            <v>58</v>
          </cell>
          <cell r="BH4">
            <v>59</v>
          </cell>
          <cell r="BI4">
            <v>60</v>
          </cell>
          <cell r="BJ4">
            <v>61</v>
          </cell>
          <cell r="BK4">
            <v>62</v>
          </cell>
          <cell r="BL4">
            <v>63</v>
          </cell>
          <cell r="BM4">
            <v>64</v>
          </cell>
          <cell r="BN4">
            <v>65</v>
          </cell>
          <cell r="BO4">
            <v>66</v>
          </cell>
          <cell r="BP4">
            <v>67</v>
          </cell>
          <cell r="BQ4">
            <v>68</v>
          </cell>
          <cell r="BR4">
            <v>69</v>
          </cell>
          <cell r="BS4">
            <v>70</v>
          </cell>
          <cell r="BT4">
            <v>71</v>
          </cell>
          <cell r="BU4">
            <v>72</v>
          </cell>
          <cell r="BV4">
            <v>73</v>
          </cell>
          <cell r="BW4">
            <v>74</v>
          </cell>
          <cell r="BX4">
            <v>75</v>
          </cell>
          <cell r="BY4">
            <v>76</v>
          </cell>
          <cell r="BZ4">
            <v>77</v>
          </cell>
          <cell r="CA4">
            <v>78</v>
          </cell>
          <cell r="CB4">
            <v>79</v>
          </cell>
          <cell r="CC4">
            <v>80</v>
          </cell>
          <cell r="CD4">
            <v>81</v>
          </cell>
          <cell r="CE4">
            <v>82</v>
          </cell>
          <cell r="CF4">
            <v>83</v>
          </cell>
          <cell r="CG4">
            <v>84</v>
          </cell>
          <cell r="CH4">
            <v>85</v>
          </cell>
          <cell r="CI4">
            <v>86</v>
          </cell>
          <cell r="CJ4">
            <v>87</v>
          </cell>
          <cell r="CK4">
            <v>88</v>
          </cell>
          <cell r="CL4">
            <v>89</v>
          </cell>
          <cell r="CM4">
            <v>90</v>
          </cell>
          <cell r="CN4">
            <v>91</v>
          </cell>
          <cell r="CO4">
            <v>92</v>
          </cell>
          <cell r="CP4">
            <v>93</v>
          </cell>
          <cell r="CQ4">
            <v>94</v>
          </cell>
          <cell r="CR4">
            <v>95</v>
          </cell>
          <cell r="CS4">
            <v>96</v>
          </cell>
          <cell r="CT4">
            <v>97</v>
          </cell>
          <cell r="CU4">
            <v>98</v>
          </cell>
          <cell r="CV4">
            <v>99</v>
          </cell>
        </row>
        <row r="5">
          <cell r="AD5" t="str">
            <v>HSCRC TRIAL BALANCE</v>
          </cell>
          <cell r="BB5" t="str">
            <v>HSCRC TRIAL BALANCE</v>
          </cell>
          <cell r="BR5" t="str">
            <v>HSCRC TRIAL BALANCE</v>
          </cell>
          <cell r="CH5" t="str">
            <v>OVERHEAD ALLOCATION</v>
          </cell>
          <cell r="CP5" t="str">
            <v>FINAL HSCRC TRIAL BALANCE FOR</v>
          </cell>
        </row>
        <row r="6">
          <cell r="F6" t="str">
            <v>HSCRC</v>
          </cell>
          <cell r="H6" t="str">
            <v>RECLASSED TRIAL BALANCE</v>
          </cell>
          <cell r="P6" t="str">
            <v>HSCRC TRIAL BALANCE</v>
          </cell>
          <cell r="V6" t="str">
            <v>PHYSICIAN PART B OVERHEAD ALLOCATION</v>
          </cell>
          <cell r="AD6" t="str">
            <v>ADJUSTED FOR PART B ALLOCATIONS</v>
          </cell>
          <cell r="AL6" t="str">
            <v>DONATED SERVICES</v>
          </cell>
          <cell r="AT6" t="str">
            <v>DATA PROCESSING ALLOCATION</v>
          </cell>
          <cell r="BB6" t="str">
            <v>ADJUSTED FOR DONATED SERVICES &amp; D/P</v>
          </cell>
          <cell r="BJ6" t="str">
            <v>PHYSICIAN COST ALLOCATION</v>
          </cell>
          <cell r="BR6" t="str">
            <v>ADJUSTED FOR PHYSICIAN COST ALLOCATION</v>
          </cell>
          <cell r="BZ6" t="str">
            <v>CAFETERIA, PARKING ALLOCATION</v>
          </cell>
          <cell r="CH6" t="str">
            <v>AUXILIARY ENTERPRISES, OIP'S and URs</v>
          </cell>
          <cell r="CP6" t="str">
            <v>J &amp; M SCHEDULE USE</v>
          </cell>
        </row>
        <row r="7">
          <cell r="F7" t="str">
            <v>SCHD</v>
          </cell>
          <cell r="BZ7" t="str">
            <v>Yes, Salary &amp; Other are Reversed Here</v>
          </cell>
        </row>
        <row r="8">
          <cell r="B8" t="str">
            <v>CODE</v>
          </cell>
          <cell r="D8" t="str">
            <v>DESCRIPTION</v>
          </cell>
          <cell r="F8" t="str">
            <v>#</v>
          </cell>
          <cell r="H8" t="str">
            <v>SALARIES</v>
          </cell>
          <cell r="J8" t="str">
            <v>OTHER</v>
          </cell>
          <cell r="L8" t="str">
            <v>TOTAL</v>
          </cell>
          <cell r="N8" t="str">
            <v>FTES</v>
          </cell>
          <cell r="P8" t="str">
            <v>SALARIES</v>
          </cell>
          <cell r="R8" t="str">
            <v>OTHER</v>
          </cell>
          <cell r="T8" t="str">
            <v>TOTAL</v>
          </cell>
          <cell r="V8" t="str">
            <v>SALARIES</v>
          </cell>
          <cell r="X8" t="str">
            <v>OTHER</v>
          </cell>
          <cell r="Z8" t="str">
            <v>TOTAL</v>
          </cell>
          <cell r="AB8" t="str">
            <v>FTES</v>
          </cell>
          <cell r="AD8" t="str">
            <v>SALARIES</v>
          </cell>
          <cell r="AF8" t="str">
            <v>OTHER</v>
          </cell>
          <cell r="AH8" t="str">
            <v>TOTAL</v>
          </cell>
          <cell r="AJ8" t="str">
            <v>FTES</v>
          </cell>
          <cell r="AL8" t="str">
            <v>SALARIES</v>
          </cell>
          <cell r="AN8" t="str">
            <v>OTHER</v>
          </cell>
          <cell r="AP8" t="str">
            <v>TOTAL</v>
          </cell>
          <cell r="AR8" t="str">
            <v>FTES</v>
          </cell>
          <cell r="AT8" t="str">
            <v>SALARIES</v>
          </cell>
          <cell r="AV8" t="str">
            <v>OTHER</v>
          </cell>
          <cell r="AX8" t="str">
            <v>TOTAL</v>
          </cell>
          <cell r="AZ8" t="str">
            <v>FTES</v>
          </cell>
          <cell r="BB8" t="str">
            <v>SALARIES</v>
          </cell>
          <cell r="BD8" t="str">
            <v>OTHER</v>
          </cell>
          <cell r="BF8" t="str">
            <v>TOTAL</v>
          </cell>
          <cell r="BH8" t="str">
            <v>FTES</v>
          </cell>
          <cell r="BJ8" t="str">
            <v>SALARIES</v>
          </cell>
          <cell r="BL8" t="str">
            <v>OTHER</v>
          </cell>
          <cell r="BN8" t="str">
            <v>TOTAL</v>
          </cell>
          <cell r="BP8" t="str">
            <v>FTES</v>
          </cell>
          <cell r="BR8" t="str">
            <v>SALARIES</v>
          </cell>
          <cell r="BT8" t="str">
            <v>OTHER</v>
          </cell>
          <cell r="BV8" t="str">
            <v>TOTAL</v>
          </cell>
          <cell r="BX8" t="str">
            <v>FTES</v>
          </cell>
          <cell r="BZ8" t="str">
            <v>OTHER</v>
          </cell>
          <cell r="CB8" t="str">
            <v>SALARIES</v>
          </cell>
          <cell r="CD8" t="str">
            <v>TOTAL</v>
          </cell>
          <cell r="CF8" t="str">
            <v>FTES</v>
          </cell>
          <cell r="CH8" t="str">
            <v>SALARIES</v>
          </cell>
          <cell r="CJ8" t="str">
            <v>OTHER</v>
          </cell>
          <cell r="CL8" t="str">
            <v>TOTAL</v>
          </cell>
          <cell r="CN8" t="str">
            <v>FTES</v>
          </cell>
          <cell r="CP8" t="str">
            <v>SALARIES</v>
          </cell>
          <cell r="CR8" t="str">
            <v>OTHER</v>
          </cell>
          <cell r="CT8" t="str">
            <v>TOTAL</v>
          </cell>
          <cell r="CV8" t="str">
            <v>FTES</v>
          </cell>
        </row>
        <row r="9">
          <cell r="B9" t="str">
            <v>DTY</v>
          </cell>
          <cell r="D9" t="str">
            <v>DIETARY</v>
          </cell>
          <cell r="F9" t="str">
            <v>C1</v>
          </cell>
          <cell r="H9">
            <v>0</v>
          </cell>
          <cell r="J9">
            <v>3300518.06</v>
          </cell>
          <cell r="L9">
            <v>3300518.06</v>
          </cell>
          <cell r="N9">
            <v>0</v>
          </cell>
          <cell r="O9" t="str">
            <v>DTY</v>
          </cell>
          <cell r="P9">
            <v>0</v>
          </cell>
          <cell r="R9">
            <v>3300.5</v>
          </cell>
          <cell r="T9">
            <v>3300.5</v>
          </cell>
          <cell r="X9">
            <v>0</v>
          </cell>
          <cell r="Z9">
            <v>0</v>
          </cell>
          <cell r="AD9">
            <v>0</v>
          </cell>
          <cell r="AF9">
            <v>3300.5</v>
          </cell>
          <cell r="AH9">
            <v>3300.5</v>
          </cell>
          <cell r="AJ9">
            <v>0</v>
          </cell>
          <cell r="AL9">
            <v>0</v>
          </cell>
          <cell r="AN9">
            <v>0</v>
          </cell>
          <cell r="AP9">
            <v>0</v>
          </cell>
          <cell r="AR9">
            <v>0</v>
          </cell>
          <cell r="AT9">
            <v>0.6880899867666519</v>
          </cell>
          <cell r="AV9">
            <v>107.99744155271283</v>
          </cell>
          <cell r="AX9">
            <v>108.68553153947948</v>
          </cell>
          <cell r="AZ9">
            <v>2.0257732177394725E-3</v>
          </cell>
          <cell r="BB9">
            <v>0.6880899867666519</v>
          </cell>
          <cell r="BD9">
            <v>3408.4974415527126</v>
          </cell>
          <cell r="BF9">
            <v>3409.1855315394791</v>
          </cell>
          <cell r="BH9">
            <v>2.0257732177394725E-3</v>
          </cell>
          <cell r="BN9">
            <v>0</v>
          </cell>
          <cell r="BR9">
            <v>0.6880899867666519</v>
          </cell>
          <cell r="BT9">
            <v>3408.4974415527126</v>
          </cell>
          <cell r="BV9">
            <v>3409.1855315394791</v>
          </cell>
          <cell r="BX9">
            <v>2.0257732177394725E-3</v>
          </cell>
          <cell r="CB9">
            <v>6.8000000000000005E-4</v>
          </cell>
          <cell r="CD9">
            <v>6.8000000000000005E-4</v>
          </cell>
          <cell r="CG9" t="str">
            <v>DTY</v>
          </cell>
          <cell r="CH9">
            <v>0</v>
          </cell>
          <cell r="CJ9">
            <v>0</v>
          </cell>
          <cell r="CL9">
            <v>0</v>
          </cell>
          <cell r="CN9">
            <v>0</v>
          </cell>
          <cell r="CO9" t="str">
            <v>DTY</v>
          </cell>
          <cell r="CP9">
            <v>0.68876998676665191</v>
          </cell>
          <cell r="CR9">
            <v>3408.4974415527126</v>
          </cell>
          <cell r="CT9">
            <v>3409.1862115394792</v>
          </cell>
          <cell r="CV9">
            <v>2.0257732177394725E-3</v>
          </cell>
        </row>
        <row r="10">
          <cell r="B10" t="str">
            <v>LL</v>
          </cell>
          <cell r="D10" t="str">
            <v>LAUNDRY &amp; LINEN</v>
          </cell>
          <cell r="F10" t="str">
            <v>C2</v>
          </cell>
          <cell r="H10">
            <v>99751.093438422497</v>
          </cell>
          <cell r="J10">
            <v>1000541.8800000001</v>
          </cell>
          <cell r="L10">
            <v>1100292.9734384227</v>
          </cell>
          <cell r="N10">
            <v>2.5787259615384617</v>
          </cell>
          <cell r="O10" t="str">
            <v>LL</v>
          </cell>
          <cell r="P10">
            <v>99.8</v>
          </cell>
          <cell r="R10">
            <v>1000.5</v>
          </cell>
          <cell r="T10">
            <v>1100.3</v>
          </cell>
          <cell r="X10">
            <v>0</v>
          </cell>
          <cell r="Z10">
            <v>0</v>
          </cell>
          <cell r="AD10">
            <v>99.8</v>
          </cell>
          <cell r="AF10">
            <v>1000.5</v>
          </cell>
          <cell r="AH10">
            <v>1100.3</v>
          </cell>
          <cell r="AJ10">
            <v>2.5787259615384617</v>
          </cell>
          <cell r="AL10">
            <v>0</v>
          </cell>
          <cell r="AN10">
            <v>0</v>
          </cell>
          <cell r="AP10">
            <v>0</v>
          </cell>
          <cell r="AR10">
            <v>0</v>
          </cell>
          <cell r="AT10">
            <v>3.6215262461402734E-2</v>
          </cell>
          <cell r="AV10">
            <v>5.6840758711954118</v>
          </cell>
          <cell r="AX10">
            <v>5.720291133656815</v>
          </cell>
          <cell r="AZ10">
            <v>1.0661964303891961E-4</v>
          </cell>
          <cell r="BB10">
            <v>99.836215262461394</v>
          </cell>
          <cell r="BD10">
            <v>1006.1840758711954</v>
          </cell>
          <cell r="BF10">
            <v>1106.0202911336569</v>
          </cell>
          <cell r="BH10">
            <v>2.5788325811815005</v>
          </cell>
          <cell r="BN10">
            <v>0</v>
          </cell>
          <cell r="BR10">
            <v>99.836215262461394</v>
          </cell>
          <cell r="BT10">
            <v>1006.1840758711954</v>
          </cell>
          <cell r="BV10">
            <v>1106.0202911336569</v>
          </cell>
          <cell r="BX10">
            <v>2.5788325811815005</v>
          </cell>
          <cell r="CB10">
            <v>0.86241000000000001</v>
          </cell>
          <cell r="CD10">
            <v>0.86241000000000001</v>
          </cell>
          <cell r="CG10" t="str">
            <v>LL</v>
          </cell>
          <cell r="CH10">
            <v>-0.7465321409117267</v>
          </cell>
          <cell r="CJ10">
            <v>-7.4880048528925318</v>
          </cell>
          <cell r="CL10">
            <v>-8.2345369938042587</v>
          </cell>
          <cell r="CN10">
            <v>-1.9299054742496095E-2</v>
          </cell>
          <cell r="CO10" t="str">
            <v>LL</v>
          </cell>
          <cell r="CP10">
            <v>99.952093121549666</v>
          </cell>
          <cell r="CR10">
            <v>998.69607101830286</v>
          </cell>
          <cell r="CT10">
            <v>1098.6481641398525</v>
          </cell>
          <cell r="CV10">
            <v>2.5595335264390044</v>
          </cell>
        </row>
        <row r="11">
          <cell r="B11" t="str">
            <v>SSS</v>
          </cell>
          <cell r="D11" t="str">
            <v>SOCIAL SERVICES</v>
          </cell>
          <cell r="F11" t="str">
            <v>C3</v>
          </cell>
          <cell r="H11">
            <v>505192.30529228889</v>
          </cell>
          <cell r="J11">
            <v>1599.28</v>
          </cell>
          <cell r="L11">
            <v>506791.58529228892</v>
          </cell>
          <cell r="N11">
            <v>5.1590144230769228</v>
          </cell>
          <cell r="O11" t="str">
            <v>SSS</v>
          </cell>
          <cell r="P11">
            <v>505.2</v>
          </cell>
          <cell r="R11">
            <v>1.6</v>
          </cell>
          <cell r="T11">
            <v>506.8</v>
          </cell>
          <cell r="X11">
            <v>0</v>
          </cell>
          <cell r="Z11">
            <v>0</v>
          </cell>
          <cell r="AD11">
            <v>505.2</v>
          </cell>
          <cell r="AF11">
            <v>1.6</v>
          </cell>
          <cell r="AH11">
            <v>506.8</v>
          </cell>
          <cell r="AJ11">
            <v>5.1590144230769228</v>
          </cell>
          <cell r="AL11">
            <v>0</v>
          </cell>
          <cell r="AN11">
            <v>0</v>
          </cell>
          <cell r="AP11">
            <v>0</v>
          </cell>
          <cell r="AR11">
            <v>0</v>
          </cell>
          <cell r="AT11">
            <v>0.25350683722981909</v>
          </cell>
          <cell r="AV11">
            <v>39.788531098367883</v>
          </cell>
          <cell r="AX11">
            <v>40.042037935597705</v>
          </cell>
          <cell r="AZ11">
            <v>7.4633750127243732E-4</v>
          </cell>
          <cell r="BB11">
            <v>505.45350683722978</v>
          </cell>
          <cell r="BD11">
            <v>41.388531098367885</v>
          </cell>
          <cell r="BF11">
            <v>546.84203793559766</v>
          </cell>
          <cell r="BH11">
            <v>5.1597607605781954</v>
          </cell>
          <cell r="BN11">
            <v>0</v>
          </cell>
          <cell r="BR11">
            <v>505.45350683722978</v>
          </cell>
          <cell r="BT11">
            <v>41.388531098367885</v>
          </cell>
          <cell r="BV11">
            <v>546.84203793559766</v>
          </cell>
          <cell r="BX11">
            <v>5.1597607605781954</v>
          </cell>
          <cell r="CB11">
            <v>1.73854</v>
          </cell>
          <cell r="CD11">
            <v>1.73854</v>
          </cell>
          <cell r="CG11" t="str">
            <v>SSS</v>
          </cell>
          <cell r="CH11">
            <v>0</v>
          </cell>
          <cell r="CJ11">
            <v>0</v>
          </cell>
          <cell r="CL11">
            <v>0</v>
          </cell>
          <cell r="CN11">
            <v>0</v>
          </cell>
          <cell r="CO11" t="str">
            <v>SSS</v>
          </cell>
          <cell r="CP11">
            <v>507.19204683722978</v>
          </cell>
          <cell r="CR11">
            <v>41.388531098367885</v>
          </cell>
          <cell r="CT11">
            <v>548.58057793559772</v>
          </cell>
          <cell r="CV11">
            <v>5.1597607605781954</v>
          </cell>
        </row>
        <row r="12">
          <cell r="B12" t="str">
            <v>PUR</v>
          </cell>
          <cell r="D12" t="str">
            <v>PURCHASING &amp; STORES</v>
          </cell>
          <cell r="F12" t="str">
            <v>C4</v>
          </cell>
          <cell r="H12">
            <v>1196840.4079845827</v>
          </cell>
          <cell r="J12">
            <v>1283411.8700000001</v>
          </cell>
          <cell r="L12">
            <v>2480252.2779845828</v>
          </cell>
          <cell r="N12">
            <v>20.308173076923076</v>
          </cell>
          <cell r="O12" t="str">
            <v>PUR</v>
          </cell>
          <cell r="P12">
            <v>1196.8</v>
          </cell>
          <cell r="R12">
            <v>1283.4000000000001</v>
          </cell>
          <cell r="T12">
            <v>2480.1999999999998</v>
          </cell>
          <cell r="X12">
            <v>0</v>
          </cell>
          <cell r="Z12">
            <v>0</v>
          </cell>
          <cell r="AD12">
            <v>1196.8</v>
          </cell>
          <cell r="AF12">
            <v>1283.4000000000001</v>
          </cell>
          <cell r="AH12">
            <v>2480.1999999999998</v>
          </cell>
          <cell r="AJ12">
            <v>20.308173076923076</v>
          </cell>
          <cell r="AL12">
            <v>0</v>
          </cell>
          <cell r="AN12">
            <v>0</v>
          </cell>
          <cell r="AP12">
            <v>0</v>
          </cell>
          <cell r="AR12">
            <v>0</v>
          </cell>
          <cell r="AT12">
            <v>0.76052051168945745</v>
          </cell>
          <cell r="AV12">
            <v>119.36559329510366</v>
          </cell>
          <cell r="AX12">
            <v>120.12611380679313</v>
          </cell>
          <cell r="AZ12">
            <v>2.2390125038173119E-3</v>
          </cell>
          <cell r="BB12">
            <v>1197.5605205116894</v>
          </cell>
          <cell r="BD12">
            <v>1402.7655932951038</v>
          </cell>
          <cell r="BF12">
            <v>2600.3261138067933</v>
          </cell>
          <cell r="BH12">
            <v>20.310412089426894</v>
          </cell>
          <cell r="BN12">
            <v>0</v>
          </cell>
          <cell r="BR12">
            <v>1197.5605205116894</v>
          </cell>
          <cell r="BT12">
            <v>1402.7655932951038</v>
          </cell>
          <cell r="BV12">
            <v>2600.3261138067933</v>
          </cell>
          <cell r="BX12">
            <v>20.310412089426894</v>
          </cell>
          <cell r="CB12">
            <v>6.7582500000000003</v>
          </cell>
          <cell r="CD12">
            <v>6.7582500000000003</v>
          </cell>
          <cell r="CG12" t="str">
            <v>PUR</v>
          </cell>
          <cell r="CH12">
            <v>-14.896809208674396</v>
          </cell>
          <cell r="CJ12">
            <v>-15.974345147431144</v>
          </cell>
          <cell r="CL12">
            <v>-30.871154356105542</v>
          </cell>
          <cell r="CN12">
            <v>-0.25277136173326648</v>
          </cell>
          <cell r="CO12" t="str">
            <v>PUR</v>
          </cell>
          <cell r="CP12">
            <v>1189.4219613030152</v>
          </cell>
          <cell r="CR12">
            <v>1386.7912481476726</v>
          </cell>
          <cell r="CT12">
            <v>2576.2132094506878</v>
          </cell>
          <cell r="CV12">
            <v>20.057640727693627</v>
          </cell>
        </row>
        <row r="13">
          <cell r="B13" t="str">
            <v>POP</v>
          </cell>
          <cell r="D13" t="str">
            <v>PLANT OPERATIONS</v>
          </cell>
          <cell r="F13" t="str">
            <v>C5</v>
          </cell>
          <cell r="H13">
            <v>3230654.4345939183</v>
          </cell>
          <cell r="J13">
            <v>8976277.0500000026</v>
          </cell>
          <cell r="L13">
            <v>12206931.48459392</v>
          </cell>
          <cell r="N13">
            <v>46.156129807692309</v>
          </cell>
          <cell r="O13" t="str">
            <v>POP</v>
          </cell>
          <cell r="P13">
            <v>3230.7</v>
          </cell>
          <cell r="R13">
            <v>8976.2999999999993</v>
          </cell>
          <cell r="T13">
            <v>12207</v>
          </cell>
          <cell r="X13">
            <v>0</v>
          </cell>
          <cell r="Z13">
            <v>0</v>
          </cell>
          <cell r="AD13">
            <v>3230.7</v>
          </cell>
          <cell r="AF13">
            <v>8976.2999999999993</v>
          </cell>
          <cell r="AH13">
            <v>12207</v>
          </cell>
          <cell r="AJ13">
            <v>46.156129807692309</v>
          </cell>
          <cell r="AL13">
            <v>0</v>
          </cell>
          <cell r="AN13">
            <v>0</v>
          </cell>
          <cell r="AP13">
            <v>0</v>
          </cell>
          <cell r="AR13">
            <v>0</v>
          </cell>
          <cell r="AT13">
            <v>1.8469783855315394</v>
          </cell>
          <cell r="AV13">
            <v>289.88786943096602</v>
          </cell>
          <cell r="AX13">
            <v>291.73484781649756</v>
          </cell>
          <cell r="AZ13">
            <v>5.4376017949849011E-3</v>
          </cell>
          <cell r="BB13">
            <v>3232.5469783855315</v>
          </cell>
          <cell r="BD13">
            <v>9266.1878694309653</v>
          </cell>
          <cell r="BF13">
            <v>12498.734847816497</v>
          </cell>
          <cell r="BH13">
            <v>46.161567409487297</v>
          </cell>
          <cell r="BN13">
            <v>0</v>
          </cell>
          <cell r="BR13">
            <v>3232.5469783855315</v>
          </cell>
          <cell r="BT13">
            <v>9266.1878694309653</v>
          </cell>
          <cell r="BV13">
            <v>12498.734847816497</v>
          </cell>
          <cell r="BX13">
            <v>46.161567409487297</v>
          </cell>
          <cell r="CB13">
            <v>15.19537</v>
          </cell>
          <cell r="CD13">
            <v>15.19537</v>
          </cell>
          <cell r="CG13" t="str">
            <v>POP</v>
          </cell>
          <cell r="CH13">
            <v>-74.445502264154484</v>
          </cell>
          <cell r="CJ13">
            <v>-206.84460903459296</v>
          </cell>
          <cell r="CL13">
            <v>-281.29011129874743</v>
          </cell>
          <cell r="CN13">
            <v>-1.0635975885595059</v>
          </cell>
          <cell r="CO13" t="str">
            <v>POP</v>
          </cell>
          <cell r="CP13">
            <v>3173.2968461213768</v>
          </cell>
          <cell r="CR13">
            <v>9059.343260396372</v>
          </cell>
          <cell r="CT13">
            <v>12232.640106517749</v>
          </cell>
          <cell r="CV13">
            <v>45.097969820927794</v>
          </cell>
        </row>
        <row r="14">
          <cell r="B14" t="str">
            <v>HKP</v>
          </cell>
          <cell r="D14" t="str">
            <v>HOUSEKEEPING</v>
          </cell>
          <cell r="F14" t="str">
            <v>C6</v>
          </cell>
          <cell r="H14">
            <v>0</v>
          </cell>
          <cell r="J14">
            <v>4307363.5899999989</v>
          </cell>
          <cell r="L14">
            <v>4307363.5899999989</v>
          </cell>
          <cell r="N14">
            <v>0</v>
          </cell>
          <cell r="O14" t="str">
            <v>HKP</v>
          </cell>
          <cell r="P14">
            <v>0</v>
          </cell>
          <cell r="R14">
            <v>4307.3999999999996</v>
          </cell>
          <cell r="T14">
            <v>4307.3999999999996</v>
          </cell>
          <cell r="X14">
            <v>0</v>
          </cell>
          <cell r="Z14">
            <v>0</v>
          </cell>
          <cell r="AD14">
            <v>0</v>
          </cell>
          <cell r="AF14">
            <v>4307.3999999999996</v>
          </cell>
          <cell r="AH14">
            <v>4307.3999999999996</v>
          </cell>
          <cell r="AJ14">
            <v>0</v>
          </cell>
          <cell r="AL14">
            <v>0</v>
          </cell>
          <cell r="AN14">
            <v>0</v>
          </cell>
          <cell r="AP14">
            <v>0</v>
          </cell>
          <cell r="AR14">
            <v>0</v>
          </cell>
          <cell r="AT14">
            <v>0.28972209969122187</v>
          </cell>
          <cell r="AV14">
            <v>45.472606969563294</v>
          </cell>
          <cell r="AX14">
            <v>45.76232906925452</v>
          </cell>
          <cell r="AZ14">
            <v>8.5295714431135692E-4</v>
          </cell>
          <cell r="BB14">
            <v>0.28972209969122187</v>
          </cell>
          <cell r="BD14">
            <v>4352.8726069695631</v>
          </cell>
          <cell r="BF14">
            <v>4353.1623290692542</v>
          </cell>
          <cell r="BH14">
            <v>8.5295714431135692E-4</v>
          </cell>
          <cell r="BN14">
            <v>0</v>
          </cell>
          <cell r="BR14">
            <v>0.28972209969122187</v>
          </cell>
          <cell r="BT14">
            <v>4352.8726069695631</v>
          </cell>
          <cell r="BV14">
            <v>4353.1623290692542</v>
          </cell>
          <cell r="BX14">
            <v>8.5295714431135692E-4</v>
          </cell>
          <cell r="CB14">
            <v>2.9E-4</v>
          </cell>
          <cell r="CD14">
            <v>2.9E-4</v>
          </cell>
          <cell r="CG14" t="str">
            <v>HKP</v>
          </cell>
          <cell r="CH14">
            <v>0</v>
          </cell>
          <cell r="CJ14">
            <v>-99.256621958141366</v>
          </cell>
          <cell r="CL14">
            <v>-99.256621958141366</v>
          </cell>
          <cell r="CN14">
            <v>0</v>
          </cell>
          <cell r="CO14" t="str">
            <v>HKP</v>
          </cell>
          <cell r="CP14">
            <v>0.29001209969122188</v>
          </cell>
          <cell r="CR14">
            <v>4253.6159850114218</v>
          </cell>
          <cell r="CT14">
            <v>4253.9059971111128</v>
          </cell>
          <cell r="CV14">
            <v>8.5295714431135692E-4</v>
          </cell>
        </row>
        <row r="15">
          <cell r="B15" t="str">
            <v>CSS</v>
          </cell>
          <cell r="D15" t="str">
            <v>CENTRAL SVCS &amp; SUPPLY</v>
          </cell>
          <cell r="F15" t="str">
            <v>C7</v>
          </cell>
          <cell r="H15">
            <v>937464.79110080563</v>
          </cell>
          <cell r="J15">
            <v>1632441.2820899966</v>
          </cell>
          <cell r="L15">
            <v>2569906.0731908022</v>
          </cell>
          <cell r="N15">
            <v>18.771569437643187</v>
          </cell>
          <cell r="O15" t="str">
            <v>CSS</v>
          </cell>
          <cell r="P15">
            <v>937.5</v>
          </cell>
          <cell r="R15">
            <v>1632.4</v>
          </cell>
          <cell r="T15">
            <v>2569.9</v>
          </cell>
          <cell r="X15">
            <v>0</v>
          </cell>
          <cell r="Z15">
            <v>0</v>
          </cell>
          <cell r="AD15">
            <v>937.5</v>
          </cell>
          <cell r="AF15">
            <v>1632.4</v>
          </cell>
          <cell r="AH15">
            <v>2569.9</v>
          </cell>
          <cell r="AJ15">
            <v>18.771569437643187</v>
          </cell>
          <cell r="AL15">
            <v>0</v>
          </cell>
          <cell r="AN15">
            <v>0</v>
          </cell>
          <cell r="AP15">
            <v>0</v>
          </cell>
          <cell r="AR15">
            <v>0</v>
          </cell>
          <cell r="AT15">
            <v>0.76052051168945745</v>
          </cell>
          <cell r="AV15">
            <v>119.36559329510366</v>
          </cell>
          <cell r="AX15">
            <v>120.12611380679313</v>
          </cell>
          <cell r="AZ15">
            <v>2.2390125038173119E-3</v>
          </cell>
          <cell r="BB15">
            <v>938.26052051168949</v>
          </cell>
          <cell r="BD15">
            <v>1751.7655932951038</v>
          </cell>
          <cell r="BF15">
            <v>2690.0261138067935</v>
          </cell>
          <cell r="BH15">
            <v>18.773808450147005</v>
          </cell>
          <cell r="BN15">
            <v>0</v>
          </cell>
          <cell r="BR15">
            <v>938.26052051168949</v>
          </cell>
          <cell r="BT15">
            <v>1751.7655932951038</v>
          </cell>
          <cell r="BV15">
            <v>2690.0261138067935</v>
          </cell>
          <cell r="BX15">
            <v>18.773808450147005</v>
          </cell>
          <cell r="CB15">
            <v>6.24695</v>
          </cell>
          <cell r="CD15">
            <v>6.24695</v>
          </cell>
          <cell r="CG15" t="str">
            <v>CSS</v>
          </cell>
          <cell r="CH15">
            <v>-11.668417977627637</v>
          </cell>
          <cell r="CJ15">
            <v>-20.318637440232344</v>
          </cell>
          <cell r="CL15">
            <v>-31.987055417859981</v>
          </cell>
          <cell r="CN15">
            <v>-0.2336455943452371</v>
          </cell>
          <cell r="CO15" t="str">
            <v>CSS</v>
          </cell>
          <cell r="CP15">
            <v>932.83905253406181</v>
          </cell>
          <cell r="CR15">
            <v>1731.4469558548715</v>
          </cell>
          <cell r="CT15">
            <v>2664.2860083889332</v>
          </cell>
          <cell r="CV15">
            <v>18.540162855801768</v>
          </cell>
        </row>
        <row r="16">
          <cell r="B16" t="str">
            <v>PHM</v>
          </cell>
          <cell r="D16" t="str">
            <v>PHARMACY</v>
          </cell>
          <cell r="F16" t="str">
            <v>C8</v>
          </cell>
          <cell r="H16">
            <v>4175589.7868170217</v>
          </cell>
          <cell r="J16">
            <v>696734.90000000154</v>
          </cell>
          <cell r="L16">
            <v>4872324.686817023</v>
          </cell>
          <cell r="N16">
            <v>36.261538461538464</v>
          </cell>
          <cell r="O16" t="str">
            <v>PHM</v>
          </cell>
          <cell r="P16">
            <v>4175.6000000000004</v>
          </cell>
          <cell r="R16">
            <v>696.7</v>
          </cell>
          <cell r="T16">
            <v>4872.3</v>
          </cell>
          <cell r="X16">
            <v>0</v>
          </cell>
          <cell r="Z16">
            <v>0</v>
          </cell>
          <cell r="AD16">
            <v>4175.6000000000004</v>
          </cell>
          <cell r="AF16">
            <v>696.7</v>
          </cell>
          <cell r="AH16">
            <v>4872.3</v>
          </cell>
          <cell r="AJ16">
            <v>36.261538461538464</v>
          </cell>
          <cell r="AL16">
            <v>0</v>
          </cell>
          <cell r="AN16">
            <v>0</v>
          </cell>
          <cell r="AP16">
            <v>0</v>
          </cell>
          <cell r="AR16">
            <v>0</v>
          </cell>
          <cell r="AT16">
            <v>0.79673577415086005</v>
          </cell>
          <cell r="AV16">
            <v>125.04966916629907</v>
          </cell>
          <cell r="AX16">
            <v>125.84640494044993</v>
          </cell>
          <cell r="AZ16">
            <v>2.3456321468562314E-3</v>
          </cell>
          <cell r="BB16">
            <v>4176.3967357741512</v>
          </cell>
          <cell r="BD16">
            <v>821.7496691662991</v>
          </cell>
          <cell r="BF16">
            <v>4998.1464049404503</v>
          </cell>
          <cell r="BH16">
            <v>36.26388409368532</v>
          </cell>
          <cell r="BN16">
            <v>0</v>
          </cell>
          <cell r="BR16">
            <v>4176.3967357741512</v>
          </cell>
          <cell r="BT16">
            <v>821.7496691662991</v>
          </cell>
          <cell r="BV16">
            <v>4998.1464049404503</v>
          </cell>
          <cell r="BX16">
            <v>36.26388409368532</v>
          </cell>
          <cell r="CB16">
            <v>12.2188</v>
          </cell>
          <cell r="CD16">
            <v>12.2188</v>
          </cell>
          <cell r="CG16" t="str">
            <v>PHM</v>
          </cell>
          <cell r="CH16">
            <v>0</v>
          </cell>
          <cell r="CJ16">
            <v>0</v>
          </cell>
          <cell r="CL16">
            <v>0</v>
          </cell>
          <cell r="CN16">
            <v>0</v>
          </cell>
          <cell r="CO16" t="str">
            <v>PHM</v>
          </cell>
          <cell r="CP16">
            <v>4188.6155357741509</v>
          </cell>
          <cell r="CR16">
            <v>821.7496691662991</v>
          </cell>
          <cell r="CT16">
            <v>5010.36520494045</v>
          </cell>
          <cell r="CV16">
            <v>36.26388409368532</v>
          </cell>
        </row>
        <row r="17">
          <cell r="B17" t="str">
            <v>FIS</v>
          </cell>
          <cell r="D17" t="str">
            <v>GENERAL ACCOUNTING</v>
          </cell>
          <cell r="F17" t="str">
            <v>C9</v>
          </cell>
          <cell r="H17">
            <v>626548.3932811406</v>
          </cell>
          <cell r="J17">
            <v>1360973.3</v>
          </cell>
          <cell r="L17">
            <v>1987521.6932811406</v>
          </cell>
          <cell r="N17">
            <v>7.2557692307692312</v>
          </cell>
          <cell r="O17" t="str">
            <v>FIS</v>
          </cell>
          <cell r="P17">
            <v>626.5</v>
          </cell>
          <cell r="R17">
            <v>1361</v>
          </cell>
          <cell r="T17">
            <v>1987.5</v>
          </cell>
          <cell r="X17">
            <v>0</v>
          </cell>
          <cell r="Z17">
            <v>0</v>
          </cell>
          <cell r="AD17">
            <v>626.5</v>
          </cell>
          <cell r="AF17">
            <v>1361</v>
          </cell>
          <cell r="AH17">
            <v>1987.5</v>
          </cell>
          <cell r="AJ17">
            <v>7.2557692307692312</v>
          </cell>
          <cell r="AL17">
            <v>0</v>
          </cell>
          <cell r="AN17">
            <v>0</v>
          </cell>
          <cell r="AP17">
            <v>0</v>
          </cell>
          <cell r="AR17">
            <v>0</v>
          </cell>
          <cell r="AT17">
            <v>1.2675341861490956</v>
          </cell>
          <cell r="AV17">
            <v>198.94265549183942</v>
          </cell>
          <cell r="AX17">
            <v>200.21018967798852</v>
          </cell>
          <cell r="AZ17">
            <v>3.7316875063621866E-3</v>
          </cell>
          <cell r="BB17">
            <v>627.76753418614908</v>
          </cell>
          <cell r="BD17">
            <v>1559.9426554918393</v>
          </cell>
          <cell r="BF17">
            <v>2187.7101896779886</v>
          </cell>
          <cell r="BH17">
            <v>7.2595009182755934</v>
          </cell>
          <cell r="BN17">
            <v>0</v>
          </cell>
          <cell r="BR17">
            <v>627.76753418614908</v>
          </cell>
          <cell r="BT17">
            <v>1559.9426554918393</v>
          </cell>
          <cell r="BV17">
            <v>2187.7101896779886</v>
          </cell>
          <cell r="BX17">
            <v>7.2595009182755934</v>
          </cell>
          <cell r="CB17">
            <v>2.0626500000000001</v>
          </cell>
          <cell r="CD17">
            <v>2.0626500000000001</v>
          </cell>
          <cell r="CG17" t="str">
            <v>FIS</v>
          </cell>
          <cell r="CH17">
            <v>-46.630683412520824</v>
          </cell>
          <cell r="CJ17">
            <v>-101.29004521557681</v>
          </cell>
          <cell r="CL17">
            <v>-147.92072862809763</v>
          </cell>
          <cell r="CN17">
            <v>-1.1378022146232296</v>
          </cell>
          <cell r="CO17" t="str">
            <v>FIS</v>
          </cell>
          <cell r="CP17">
            <v>583.19950077362819</v>
          </cell>
          <cell r="CR17">
            <v>1458.6526102762625</v>
          </cell>
          <cell r="CT17">
            <v>2041.8521110498907</v>
          </cell>
          <cell r="CV17">
            <v>6.1216987036523633</v>
          </cell>
        </row>
        <row r="18">
          <cell r="B18" t="str">
            <v>PAC</v>
          </cell>
          <cell r="D18" t="str">
            <v>PATIENT ACCOUNTS</v>
          </cell>
          <cell r="F18" t="str">
            <v>C10</v>
          </cell>
          <cell r="H18">
            <v>2063997.8161338044</v>
          </cell>
          <cell r="J18">
            <v>1839675.7916799195</v>
          </cell>
          <cell r="L18">
            <v>3903673.6078137239</v>
          </cell>
          <cell r="N18">
            <v>41.834535940821986</v>
          </cell>
          <cell r="O18" t="str">
            <v>PAC</v>
          </cell>
          <cell r="P18">
            <v>2064</v>
          </cell>
          <cell r="R18">
            <v>1839.7</v>
          </cell>
          <cell r="T18">
            <v>3903.7</v>
          </cell>
          <cell r="X18">
            <v>0</v>
          </cell>
          <cell r="Z18">
            <v>0</v>
          </cell>
          <cell r="AD18">
            <v>2064</v>
          </cell>
          <cell r="AF18">
            <v>1839.7</v>
          </cell>
          <cell r="AH18">
            <v>3903.7</v>
          </cell>
          <cell r="AJ18">
            <v>41.834535940821986</v>
          </cell>
          <cell r="AL18">
            <v>0</v>
          </cell>
          <cell r="AN18">
            <v>0</v>
          </cell>
          <cell r="AP18">
            <v>0</v>
          </cell>
          <cell r="AR18">
            <v>0</v>
          </cell>
          <cell r="AT18">
            <v>1.6296868107631231</v>
          </cell>
          <cell r="AV18">
            <v>255.78341420379357</v>
          </cell>
          <cell r="AX18">
            <v>257.41310101455667</v>
          </cell>
          <cell r="AZ18">
            <v>4.7978839367513832E-3</v>
          </cell>
          <cell r="BB18">
            <v>2065.6296868107629</v>
          </cell>
          <cell r="BD18">
            <v>2095.4834142037935</v>
          </cell>
          <cell r="BF18">
            <v>4161.1131010145564</v>
          </cell>
          <cell r="BH18">
            <v>41.839333824758739</v>
          </cell>
          <cell r="BN18">
            <v>0</v>
          </cell>
          <cell r="BR18">
            <v>2065.6296868107629</v>
          </cell>
          <cell r="BT18">
            <v>2095.4834142037935</v>
          </cell>
          <cell r="BV18">
            <v>4161.1131010145564</v>
          </cell>
          <cell r="BX18">
            <v>41.839333824758739</v>
          </cell>
          <cell r="CB18">
            <v>13.86509</v>
          </cell>
          <cell r="CD18">
            <v>13.86509</v>
          </cell>
          <cell r="CG18" t="str">
            <v>PAC</v>
          </cell>
          <cell r="CH18">
            <v>-34.016264477645606</v>
          </cell>
          <cell r="CJ18">
            <v>-30.319265744246966</v>
          </cell>
          <cell r="CL18">
            <v>-64.335530221892569</v>
          </cell>
          <cell r="CN18">
            <v>-0.68946518631893661</v>
          </cell>
          <cell r="CO18" t="str">
            <v>PAC</v>
          </cell>
          <cell r="CP18">
            <v>2045.4785123331171</v>
          </cell>
          <cell r="CR18">
            <v>2065.1641484595466</v>
          </cell>
          <cell r="CT18">
            <v>4110.6426607926642</v>
          </cell>
          <cell r="CV18">
            <v>41.149868638439806</v>
          </cell>
        </row>
        <row r="19">
          <cell r="B19" t="str">
            <v>MGT</v>
          </cell>
          <cell r="D19" t="str">
            <v>HOSPITAL ADMIN</v>
          </cell>
          <cell r="F19" t="str">
            <v>C11</v>
          </cell>
          <cell r="H19">
            <v>7567683.2097787801</v>
          </cell>
          <cell r="J19">
            <v>16064168.598713309</v>
          </cell>
          <cell r="L19">
            <v>23631851.808492087</v>
          </cell>
          <cell r="N19">
            <v>52.141689834654663</v>
          </cell>
          <cell r="O19" t="str">
            <v>MGT</v>
          </cell>
          <cell r="P19">
            <v>7567.7</v>
          </cell>
          <cell r="R19">
            <v>16064.2</v>
          </cell>
          <cell r="T19">
            <v>23631.9</v>
          </cell>
          <cell r="X19">
            <v>0</v>
          </cell>
          <cell r="Z19">
            <v>0</v>
          </cell>
          <cell r="AD19">
            <v>7567.7</v>
          </cell>
          <cell r="AF19">
            <v>16064.2</v>
          </cell>
          <cell r="AH19">
            <v>23631.9</v>
          </cell>
          <cell r="AJ19">
            <v>52.141689834654663</v>
          </cell>
          <cell r="AL19">
            <v>0</v>
          </cell>
          <cell r="AN19">
            <v>0</v>
          </cell>
          <cell r="AP19">
            <v>0</v>
          </cell>
          <cell r="AR19">
            <v>0</v>
          </cell>
          <cell r="AT19">
            <v>13.182355535950595</v>
          </cell>
          <cell r="AV19">
            <v>2069.0036171151301</v>
          </cell>
          <cell r="AX19">
            <v>2082.1859726510806</v>
          </cell>
          <cell r="AZ19">
            <v>3.8809550066166744E-2</v>
          </cell>
          <cell r="BB19">
            <v>7580.8823555359504</v>
          </cell>
          <cell r="BD19">
            <v>18133.20361711513</v>
          </cell>
          <cell r="BF19">
            <v>25714.085972651083</v>
          </cell>
          <cell r="BH19">
            <v>52.180499384720832</v>
          </cell>
          <cell r="BN19">
            <v>0</v>
          </cell>
          <cell r="BR19">
            <v>7580.8823555359504</v>
          </cell>
          <cell r="BT19">
            <v>18133.20361711513</v>
          </cell>
          <cell r="BV19">
            <v>25714.085972651083</v>
          </cell>
          <cell r="BX19">
            <v>52.180499384720832</v>
          </cell>
          <cell r="CB19">
            <v>16.27422</v>
          </cell>
          <cell r="CD19">
            <v>16.27422</v>
          </cell>
          <cell r="CG19" t="str">
            <v>MGT</v>
          </cell>
          <cell r="CH19">
            <v>-563.22263963272007</v>
          </cell>
          <cell r="CJ19">
            <v>-1195.571113492322</v>
          </cell>
          <cell r="CL19">
            <v>-1758.793753125042</v>
          </cell>
          <cell r="CN19">
            <v>-3.8806302232150709</v>
          </cell>
          <cell r="CO19" t="str">
            <v>MGT</v>
          </cell>
          <cell r="CP19">
            <v>7033.933935903231</v>
          </cell>
          <cell r="CR19">
            <v>16937.632503622808</v>
          </cell>
          <cell r="CT19">
            <v>23971.566439526039</v>
          </cell>
          <cell r="CV19">
            <v>48.299869161505761</v>
          </cell>
        </row>
        <row r="20">
          <cell r="B20" t="str">
            <v>MRD</v>
          </cell>
          <cell r="D20" t="str">
            <v>MEDICAL RECORDS</v>
          </cell>
          <cell r="F20" t="str">
            <v>C12</v>
          </cell>
          <cell r="H20">
            <v>2165684.0751297451</v>
          </cell>
          <cell r="J20">
            <v>1138448.8</v>
          </cell>
          <cell r="L20">
            <v>3304132.8751297453</v>
          </cell>
          <cell r="N20">
            <v>33.092067307692311</v>
          </cell>
          <cell r="O20" t="str">
            <v>MRD</v>
          </cell>
          <cell r="P20">
            <v>2165.6999999999998</v>
          </cell>
          <cell r="R20">
            <v>1138.4000000000001</v>
          </cell>
          <cell r="T20">
            <v>3304.1</v>
          </cell>
          <cell r="X20">
            <v>0</v>
          </cell>
          <cell r="Z20">
            <v>0</v>
          </cell>
          <cell r="AD20">
            <v>2165.6999999999998</v>
          </cell>
          <cell r="AF20">
            <v>1138.4000000000001</v>
          </cell>
          <cell r="AH20">
            <v>3304.1</v>
          </cell>
          <cell r="AJ20">
            <v>33.092067307692311</v>
          </cell>
          <cell r="AL20">
            <v>0</v>
          </cell>
          <cell r="AN20">
            <v>0</v>
          </cell>
          <cell r="AP20">
            <v>0</v>
          </cell>
          <cell r="AR20">
            <v>0</v>
          </cell>
          <cell r="AT20">
            <v>1.9194089104543448</v>
          </cell>
          <cell r="AV20">
            <v>301.25602117335683</v>
          </cell>
          <cell r="AX20">
            <v>303.17543008381119</v>
          </cell>
          <cell r="AZ20">
            <v>5.6508410810627392E-3</v>
          </cell>
          <cell r="BB20">
            <v>2167.6194089104542</v>
          </cell>
          <cell r="BD20">
            <v>1439.656021173357</v>
          </cell>
          <cell r="BF20">
            <v>3607.2754300838114</v>
          </cell>
          <cell r="BH20">
            <v>33.097718148773374</v>
          </cell>
          <cell r="BN20">
            <v>0</v>
          </cell>
          <cell r="BR20">
            <v>2167.6194089104542</v>
          </cell>
          <cell r="BT20">
            <v>1439.656021173357</v>
          </cell>
          <cell r="BV20">
            <v>3607.2754300838114</v>
          </cell>
          <cell r="BX20">
            <v>33.097718148773374</v>
          </cell>
          <cell r="CB20">
            <v>11.15199</v>
          </cell>
          <cell r="CD20">
            <v>11.15199</v>
          </cell>
          <cell r="CG20" t="str">
            <v>MRD</v>
          </cell>
          <cell r="CH20">
            <v>0</v>
          </cell>
          <cell r="CJ20">
            <v>0</v>
          </cell>
          <cell r="CL20">
            <v>0</v>
          </cell>
          <cell r="CN20">
            <v>0</v>
          </cell>
          <cell r="CO20" t="str">
            <v>MRD</v>
          </cell>
          <cell r="CP20">
            <v>2178.7713989104541</v>
          </cell>
          <cell r="CR20">
            <v>1439.656021173357</v>
          </cell>
          <cell r="CT20">
            <v>3618.4274200838108</v>
          </cell>
          <cell r="CV20">
            <v>33.097718148773374</v>
          </cell>
        </row>
        <row r="21">
          <cell r="B21" t="str">
            <v>MSA</v>
          </cell>
          <cell r="D21" t="str">
            <v>MEDICAL STAFF ADMIN</v>
          </cell>
          <cell r="F21" t="str">
            <v>C13</v>
          </cell>
          <cell r="H21">
            <v>1010539.0321373952</v>
          </cell>
          <cell r="J21">
            <v>132766.52999999997</v>
          </cell>
          <cell r="L21">
            <v>1143305.5621373951</v>
          </cell>
          <cell r="N21">
            <v>10.087259615384616</v>
          </cell>
          <cell r="O21" t="str">
            <v>MSA</v>
          </cell>
          <cell r="P21">
            <v>1010.5</v>
          </cell>
          <cell r="R21">
            <v>132.80000000000001</v>
          </cell>
          <cell r="T21">
            <v>1143.3</v>
          </cell>
          <cell r="X21">
            <v>0</v>
          </cell>
          <cell r="Z21">
            <v>0</v>
          </cell>
          <cell r="AD21">
            <v>1010.5</v>
          </cell>
          <cell r="AF21">
            <v>132.80000000000001</v>
          </cell>
          <cell r="AH21">
            <v>1143.3</v>
          </cell>
          <cell r="AJ21">
            <v>10.087259615384616</v>
          </cell>
          <cell r="AL21">
            <v>0</v>
          </cell>
          <cell r="AN21">
            <v>0</v>
          </cell>
          <cell r="AP21">
            <v>0</v>
          </cell>
          <cell r="AR21">
            <v>0</v>
          </cell>
          <cell r="AT21">
            <v>0.2172915747684164</v>
          </cell>
          <cell r="AV21">
            <v>34.104455227172473</v>
          </cell>
          <cell r="AX21">
            <v>34.32174680194089</v>
          </cell>
          <cell r="AZ21">
            <v>6.3971785823351772E-4</v>
          </cell>
          <cell r="BB21">
            <v>1010.7172915747684</v>
          </cell>
          <cell r="BD21">
            <v>166.90445522717249</v>
          </cell>
          <cell r="BF21">
            <v>1177.6217468019408</v>
          </cell>
          <cell r="BH21">
            <v>10.087899333242849</v>
          </cell>
          <cell r="BJ21">
            <v>0</v>
          </cell>
          <cell r="BN21">
            <v>0</v>
          </cell>
          <cell r="BP21">
            <v>3.5524999422426848</v>
          </cell>
          <cell r="BR21">
            <v>1010.7172915747684</v>
          </cell>
          <cell r="BT21">
            <v>166.90445522717249</v>
          </cell>
          <cell r="BV21">
            <v>1177.6217468019408</v>
          </cell>
          <cell r="BX21">
            <v>13.640399275485533</v>
          </cell>
          <cell r="CB21">
            <v>4.3523300000000003</v>
          </cell>
          <cell r="CD21">
            <v>4.3523300000000003</v>
          </cell>
          <cell r="CG21" t="str">
            <v>MSA</v>
          </cell>
          <cell r="CH21">
            <v>-72.451077377226383</v>
          </cell>
          <cell r="CJ21">
            <v>-9.5187596245446304</v>
          </cell>
          <cell r="CL21">
            <v>-81.969837001771012</v>
          </cell>
          <cell r="CN21">
            <v>-0.72321088416804047</v>
          </cell>
          <cell r="CO21" t="str">
            <v>MSA</v>
          </cell>
          <cell r="CP21">
            <v>942.61854419754206</v>
          </cell>
          <cell r="CR21">
            <v>157.38569560262786</v>
          </cell>
          <cell r="CT21">
            <v>1100.0042398001699</v>
          </cell>
          <cell r="CV21">
            <v>12.917188391317493</v>
          </cell>
        </row>
        <row r="22">
          <cell r="B22" t="str">
            <v>NAD</v>
          </cell>
          <cell r="D22" t="str">
            <v>NURSING ADMIN</v>
          </cell>
          <cell r="F22" t="str">
            <v>C14</v>
          </cell>
          <cell r="H22">
            <v>3493932.9802738382</v>
          </cell>
          <cell r="J22">
            <v>114606.89</v>
          </cell>
          <cell r="L22">
            <v>3608539.8702738383</v>
          </cell>
          <cell r="N22">
            <v>28.542329545454546</v>
          </cell>
          <cell r="O22" t="str">
            <v>NAD</v>
          </cell>
          <cell r="P22">
            <v>3493.9</v>
          </cell>
          <cell r="R22">
            <v>114.6</v>
          </cell>
          <cell r="T22">
            <v>3608.5</v>
          </cell>
          <cell r="X22">
            <v>0</v>
          </cell>
          <cell r="Z22">
            <v>0</v>
          </cell>
          <cell r="AD22">
            <v>3493.9</v>
          </cell>
          <cell r="AF22">
            <v>114.6</v>
          </cell>
          <cell r="AH22">
            <v>3608.5</v>
          </cell>
          <cell r="AJ22">
            <v>28.542329545454546</v>
          </cell>
          <cell r="AL22">
            <v>0</v>
          </cell>
          <cell r="AN22">
            <v>0</v>
          </cell>
          <cell r="AP22">
            <v>0</v>
          </cell>
          <cell r="AR22">
            <v>0</v>
          </cell>
          <cell r="AT22">
            <v>1.3761799735333038</v>
          </cell>
          <cell r="AV22">
            <v>215.99488310542566</v>
          </cell>
          <cell r="AX22">
            <v>217.37106307895897</v>
          </cell>
          <cell r="AZ22">
            <v>4.0515464354789451E-3</v>
          </cell>
          <cell r="BB22">
            <v>3495.2761799735335</v>
          </cell>
          <cell r="BD22">
            <v>330.59488310542565</v>
          </cell>
          <cell r="BF22">
            <v>3825.8710630789592</v>
          </cell>
          <cell r="BH22">
            <v>28.546381091890026</v>
          </cell>
          <cell r="BN22">
            <v>0</v>
          </cell>
          <cell r="BR22">
            <v>3495.2761799735335</v>
          </cell>
          <cell r="BT22">
            <v>330.59488310542565</v>
          </cell>
          <cell r="BV22">
            <v>3825.8710630789592</v>
          </cell>
          <cell r="BX22">
            <v>28.546381091890026</v>
          </cell>
          <cell r="CB22">
            <v>9.6184499999999993</v>
          </cell>
          <cell r="CD22">
            <v>9.6184499999999993</v>
          </cell>
          <cell r="CG22" t="str">
            <v>NAD</v>
          </cell>
          <cell r="CH22">
            <v>0</v>
          </cell>
          <cell r="CJ22">
            <v>0</v>
          </cell>
          <cell r="CL22">
            <v>0</v>
          </cell>
          <cell r="CN22">
            <v>0</v>
          </cell>
          <cell r="CO22" t="str">
            <v>NAD</v>
          </cell>
          <cell r="CP22">
            <v>3504.8946299735335</v>
          </cell>
          <cell r="CR22">
            <v>330.59488310542565</v>
          </cell>
          <cell r="CT22">
            <v>3835.4895130789591</v>
          </cell>
          <cell r="CV22">
            <v>28.546381091890026</v>
          </cell>
        </row>
        <row r="23">
          <cell r="B23" t="str">
            <v>OAO</v>
          </cell>
          <cell r="D23" t="str">
            <v>ORGAN ACQUISITION OVERHEAD</v>
          </cell>
          <cell r="F23" t="str">
            <v>C15</v>
          </cell>
          <cell r="H23">
            <v>0</v>
          </cell>
          <cell r="J23">
            <v>0</v>
          </cell>
          <cell r="L23">
            <v>0</v>
          </cell>
          <cell r="N23">
            <v>0</v>
          </cell>
          <cell r="O23" t="str">
            <v>OAO</v>
          </cell>
          <cell r="P23">
            <v>0</v>
          </cell>
          <cell r="R23">
            <v>0</v>
          </cell>
          <cell r="T23">
            <v>0</v>
          </cell>
          <cell r="AD23">
            <v>0</v>
          </cell>
          <cell r="AF23">
            <v>0</v>
          </cell>
          <cell r="AH23">
            <v>0</v>
          </cell>
          <cell r="AJ23">
            <v>0</v>
          </cell>
          <cell r="AL23">
            <v>0</v>
          </cell>
          <cell r="AN23">
            <v>0</v>
          </cell>
          <cell r="AP23">
            <v>0</v>
          </cell>
          <cell r="AR23">
            <v>0</v>
          </cell>
          <cell r="AT23">
            <v>0</v>
          </cell>
          <cell r="AV23">
            <v>0</v>
          </cell>
          <cell r="AX23">
            <v>0</v>
          </cell>
          <cell r="AZ23">
            <v>0</v>
          </cell>
          <cell r="BB23">
            <v>0</v>
          </cell>
          <cell r="BD23">
            <v>0</v>
          </cell>
          <cell r="BF23">
            <v>0</v>
          </cell>
          <cell r="BH23">
            <v>0</v>
          </cell>
          <cell r="BN23">
            <v>0</v>
          </cell>
          <cell r="BR23">
            <v>0</v>
          </cell>
          <cell r="BT23">
            <v>0</v>
          </cell>
          <cell r="BV23">
            <v>0</v>
          </cell>
          <cell r="BX23">
            <v>0</v>
          </cell>
          <cell r="CB23">
            <v>0</v>
          </cell>
          <cell r="CD23">
            <v>0</v>
          </cell>
          <cell r="CG23" t="str">
            <v>OAO</v>
          </cell>
          <cell r="CH23">
            <v>0</v>
          </cell>
          <cell r="CJ23">
            <v>0</v>
          </cell>
          <cell r="CL23">
            <v>0</v>
          </cell>
          <cell r="CN23">
            <v>0</v>
          </cell>
          <cell r="CO23" t="str">
            <v>NAD</v>
          </cell>
          <cell r="CP23">
            <v>0</v>
          </cell>
          <cell r="CR23">
            <v>0</v>
          </cell>
          <cell r="CT23">
            <v>0</v>
          </cell>
          <cell r="CV23">
            <v>0</v>
          </cell>
        </row>
        <row r="24">
          <cell r="B24" t="str">
            <v>MSG</v>
          </cell>
          <cell r="D24" t="str">
            <v>MED/SURG ACUTE</v>
          </cell>
          <cell r="F24" t="str">
            <v>D1</v>
          </cell>
          <cell r="H24">
            <v>22816149.738658499</v>
          </cell>
          <cell r="J24">
            <v>1479263.6125219455</v>
          </cell>
          <cell r="L24">
            <v>24295413.351180445</v>
          </cell>
          <cell r="N24">
            <v>272.15276218659403</v>
          </cell>
          <cell r="O24" t="str">
            <v>MSG</v>
          </cell>
          <cell r="P24">
            <v>22816.1</v>
          </cell>
          <cell r="R24">
            <v>1479.3</v>
          </cell>
          <cell r="T24">
            <v>24295.399999999998</v>
          </cell>
          <cell r="AD24">
            <v>22816.1</v>
          </cell>
          <cell r="AF24">
            <v>1479.3</v>
          </cell>
          <cell r="AH24">
            <v>24295.399999999998</v>
          </cell>
          <cell r="AJ24">
            <v>272.15276218659403</v>
          </cell>
          <cell r="AL24">
            <v>0</v>
          </cell>
          <cell r="AN24">
            <v>0</v>
          </cell>
          <cell r="AP24">
            <v>0</v>
          </cell>
          <cell r="AR24">
            <v>0</v>
          </cell>
          <cell r="AT24">
            <v>14.962987560652845</v>
          </cell>
          <cell r="AV24">
            <v>2348.4782595500665</v>
          </cell>
          <cell r="AX24">
            <v>2363.4412471107194</v>
          </cell>
          <cell r="AZ24">
            <v>4.4051824675104344E-2</v>
          </cell>
          <cell r="BB24">
            <v>22831.06298756065</v>
          </cell>
          <cell r="BD24">
            <v>3827.7782595500667</v>
          </cell>
          <cell r="BF24">
            <v>26658.841247110715</v>
          </cell>
          <cell r="BH24">
            <v>272.19681401126911</v>
          </cell>
          <cell r="BJ24">
            <v>795.82601276400476</v>
          </cell>
          <cell r="BN24">
            <v>795.82601276400476</v>
          </cell>
          <cell r="BP24">
            <v>3.921194456900996</v>
          </cell>
          <cell r="BR24">
            <v>23626.889000324656</v>
          </cell>
          <cell r="BT24">
            <v>3827.7782595500667</v>
          </cell>
          <cell r="BV24">
            <v>27454.667259874725</v>
          </cell>
          <cell r="BX24">
            <v>276.1180084681701</v>
          </cell>
          <cell r="CB24">
            <v>93.035560000000004</v>
          </cell>
          <cell r="CD24">
            <v>93.035560000000004</v>
          </cell>
          <cell r="CG24" t="str">
            <v>MSG</v>
          </cell>
          <cell r="CO24" t="str">
            <v>MSG</v>
          </cell>
          <cell r="CP24">
            <v>23719.924560324656</v>
          </cell>
          <cell r="CR24">
            <v>3827.7782595500667</v>
          </cell>
          <cell r="CT24">
            <v>27547.702819874721</v>
          </cell>
          <cell r="CV24">
            <v>276.1180084681701</v>
          </cell>
        </row>
        <row r="25">
          <cell r="B25" t="str">
            <v>PED</v>
          </cell>
          <cell r="D25" t="str">
            <v>PEDIATRIC ACUTE</v>
          </cell>
          <cell r="F25" t="str">
            <v>D2</v>
          </cell>
          <cell r="H25">
            <v>0</v>
          </cell>
          <cell r="J25">
            <v>0</v>
          </cell>
          <cell r="L25">
            <v>0</v>
          </cell>
          <cell r="N25">
            <v>0</v>
          </cell>
          <cell r="O25" t="str">
            <v>PED</v>
          </cell>
          <cell r="P25">
            <v>0</v>
          </cell>
          <cell r="R25">
            <v>0</v>
          </cell>
          <cell r="T25">
            <v>0</v>
          </cell>
          <cell r="AD25">
            <v>0</v>
          </cell>
          <cell r="AF25">
            <v>0</v>
          </cell>
          <cell r="AH25">
            <v>0</v>
          </cell>
          <cell r="AJ25">
            <v>0</v>
          </cell>
          <cell r="AL25">
            <v>0</v>
          </cell>
          <cell r="AN25">
            <v>0</v>
          </cell>
          <cell r="AP25">
            <v>0</v>
          </cell>
          <cell r="AR25">
            <v>0</v>
          </cell>
          <cell r="AT25">
            <v>0</v>
          </cell>
          <cell r="AV25">
            <v>0</v>
          </cell>
          <cell r="AX25">
            <v>0</v>
          </cell>
          <cell r="AZ25">
            <v>0</v>
          </cell>
          <cell r="BB25">
            <v>0</v>
          </cell>
          <cell r="BD25">
            <v>0</v>
          </cell>
          <cell r="BF25">
            <v>0</v>
          </cell>
          <cell r="BH25">
            <v>0</v>
          </cell>
          <cell r="BJ25">
            <v>0</v>
          </cell>
          <cell r="BN25">
            <v>0</v>
          </cell>
          <cell r="BP25">
            <v>0</v>
          </cell>
          <cell r="BR25">
            <v>0</v>
          </cell>
          <cell r="BT25">
            <v>0</v>
          </cell>
          <cell r="BV25">
            <v>0</v>
          </cell>
          <cell r="BX25">
            <v>0</v>
          </cell>
          <cell r="CB25">
            <v>0</v>
          </cell>
          <cell r="CD25">
            <v>0</v>
          </cell>
          <cell r="CG25" t="str">
            <v>PED</v>
          </cell>
          <cell r="CO25" t="str">
            <v>PED</v>
          </cell>
          <cell r="CP25">
            <v>0</v>
          </cell>
          <cell r="CR25">
            <v>0</v>
          </cell>
          <cell r="CT25">
            <v>0</v>
          </cell>
          <cell r="CV25">
            <v>0</v>
          </cell>
        </row>
        <row r="26">
          <cell r="B26" t="str">
            <v>PSY</v>
          </cell>
          <cell r="D26" t="str">
            <v>PSYCHIATRIC ACUTE</v>
          </cell>
          <cell r="F26" t="str">
            <v>D3</v>
          </cell>
          <cell r="H26">
            <v>2210449.2960213041</v>
          </cell>
          <cell r="J26">
            <v>617618.15877720644</v>
          </cell>
          <cell r="L26">
            <v>2828067.4547985103</v>
          </cell>
          <cell r="N26">
            <v>25.304027887309399</v>
          </cell>
          <cell r="O26" t="str">
            <v>PSY</v>
          </cell>
          <cell r="P26">
            <v>2210.4</v>
          </cell>
          <cell r="R26">
            <v>617.6</v>
          </cell>
          <cell r="T26">
            <v>2828</v>
          </cell>
          <cell r="AD26">
            <v>2210.4</v>
          </cell>
          <cell r="AF26">
            <v>617.6</v>
          </cell>
          <cell r="AH26">
            <v>2828</v>
          </cell>
          <cell r="AJ26">
            <v>25.304027887309399</v>
          </cell>
          <cell r="AL26">
            <v>0</v>
          </cell>
          <cell r="AN26">
            <v>0</v>
          </cell>
          <cell r="AP26">
            <v>0</v>
          </cell>
          <cell r="AR26">
            <v>0</v>
          </cell>
          <cell r="AT26">
            <v>1.5210410233789149</v>
          </cell>
          <cell r="AV26">
            <v>238.73118659020733</v>
          </cell>
          <cell r="AX26">
            <v>240.25222761358626</v>
          </cell>
          <cell r="AZ26">
            <v>4.4780250076346239E-3</v>
          </cell>
          <cell r="BB26">
            <v>2211.9210410233791</v>
          </cell>
          <cell r="BD26">
            <v>856.33118659020738</v>
          </cell>
          <cell r="BF26">
            <v>3068.2522276135865</v>
          </cell>
          <cell r="BH26">
            <v>25.308505912317035</v>
          </cell>
          <cell r="BJ26">
            <v>161.95601171341869</v>
          </cell>
          <cell r="BN26">
            <v>161.95601171341869</v>
          </cell>
          <cell r="BP26">
            <v>0.90986523434504885</v>
          </cell>
          <cell r="BR26">
            <v>2373.8770527367979</v>
          </cell>
          <cell r="BT26">
            <v>856.33118659020738</v>
          </cell>
          <cell r="BV26">
            <v>3230.2082393270052</v>
          </cell>
          <cell r="BX26">
            <v>26.218371146662083</v>
          </cell>
          <cell r="CB26">
            <v>8.8340499999999995</v>
          </cell>
          <cell r="CD26">
            <v>8.8340499999999995</v>
          </cell>
          <cell r="CG26" t="str">
            <v>PSY</v>
          </cell>
          <cell r="CO26" t="str">
            <v>PSY</v>
          </cell>
          <cell r="CP26">
            <v>2382.7111027367978</v>
          </cell>
          <cell r="CR26">
            <v>856.33118659020738</v>
          </cell>
          <cell r="CT26">
            <v>3239.0422893270052</v>
          </cell>
          <cell r="CV26">
            <v>26.218371146662083</v>
          </cell>
        </row>
        <row r="27">
          <cell r="B27" t="str">
            <v>OBS</v>
          </cell>
          <cell r="D27" t="str">
            <v>OBSTETRICS ACUTE</v>
          </cell>
          <cell r="F27" t="str">
            <v>D4</v>
          </cell>
          <cell r="H27">
            <v>1589205.6215546136</v>
          </cell>
          <cell r="J27">
            <v>47139.153005748529</v>
          </cell>
          <cell r="L27">
            <v>1636344.7745603621</v>
          </cell>
          <cell r="N27">
            <v>17.130312206197871</v>
          </cell>
          <cell r="O27" t="str">
            <v>OBS</v>
          </cell>
          <cell r="P27">
            <v>1589.2</v>
          </cell>
          <cell r="R27">
            <v>47.1</v>
          </cell>
          <cell r="T27">
            <v>1636.3</v>
          </cell>
          <cell r="AD27">
            <v>1589.2</v>
          </cell>
          <cell r="AF27">
            <v>47.1</v>
          </cell>
          <cell r="AH27">
            <v>1636.3</v>
          </cell>
          <cell r="AJ27">
            <v>17.130312206197871</v>
          </cell>
          <cell r="AL27">
            <v>0</v>
          </cell>
          <cell r="AN27">
            <v>0</v>
          </cell>
          <cell r="AP27">
            <v>0</v>
          </cell>
          <cell r="AR27">
            <v>0</v>
          </cell>
          <cell r="AT27">
            <v>1.1588883987648875</v>
          </cell>
          <cell r="AV27">
            <v>181.89042787825318</v>
          </cell>
          <cell r="AX27">
            <v>183.04931627701808</v>
          </cell>
          <cell r="AZ27">
            <v>3.4118285772454277E-3</v>
          </cell>
          <cell r="BB27">
            <v>1590.358888398765</v>
          </cell>
          <cell r="BD27">
            <v>228.99042787825317</v>
          </cell>
          <cell r="BF27">
            <v>1819.3493162770183</v>
          </cell>
          <cell r="BH27">
            <v>17.133724034775117</v>
          </cell>
          <cell r="BJ27">
            <v>112.60127434256647</v>
          </cell>
          <cell r="BN27">
            <v>112.60127434256647</v>
          </cell>
          <cell r="BP27">
            <v>0.47441025634112688</v>
          </cell>
          <cell r="BR27">
            <v>1702.9601627413315</v>
          </cell>
          <cell r="BT27">
            <v>228.99042787825317</v>
          </cell>
          <cell r="BV27">
            <v>1931.9505906195845</v>
          </cell>
          <cell r="BX27">
            <v>17.608134291116244</v>
          </cell>
          <cell r="CB27">
            <v>5.9329099999999997</v>
          </cell>
          <cell r="CD27">
            <v>5.9329099999999997</v>
          </cell>
          <cell r="CG27" t="str">
            <v>OBS</v>
          </cell>
          <cell r="CO27" t="str">
            <v>OBS</v>
          </cell>
          <cell r="CP27">
            <v>1708.8930727413315</v>
          </cell>
          <cell r="CR27">
            <v>228.99042787825317</v>
          </cell>
          <cell r="CT27">
            <v>1937.8835006195845</v>
          </cell>
          <cell r="CV27">
            <v>17.608134291116244</v>
          </cell>
        </row>
        <row r="28">
          <cell r="B28" t="str">
            <v>DEF</v>
          </cell>
          <cell r="D28" t="str">
            <v>DEFINITIVE OBSERVATION</v>
          </cell>
          <cell r="F28" t="str">
            <v>D5</v>
          </cell>
          <cell r="H28">
            <v>0</v>
          </cell>
          <cell r="J28">
            <v>0</v>
          </cell>
          <cell r="L28">
            <v>0</v>
          </cell>
          <cell r="N28">
            <v>0</v>
          </cell>
          <cell r="O28" t="str">
            <v>DEF</v>
          </cell>
          <cell r="P28">
            <v>0</v>
          </cell>
          <cell r="R28">
            <v>0</v>
          </cell>
          <cell r="T28">
            <v>0</v>
          </cell>
          <cell r="AD28">
            <v>0</v>
          </cell>
          <cell r="AF28">
            <v>0</v>
          </cell>
          <cell r="AH28">
            <v>0</v>
          </cell>
          <cell r="AJ28">
            <v>0</v>
          </cell>
          <cell r="AL28">
            <v>0</v>
          </cell>
          <cell r="AN28">
            <v>0</v>
          </cell>
          <cell r="AP28">
            <v>0</v>
          </cell>
          <cell r="AR28">
            <v>0</v>
          </cell>
          <cell r="AT28">
            <v>0</v>
          </cell>
          <cell r="AV28">
            <v>0</v>
          </cell>
          <cell r="AX28">
            <v>0</v>
          </cell>
          <cell r="AZ28">
            <v>0</v>
          </cell>
          <cell r="BB28">
            <v>0</v>
          </cell>
          <cell r="BD28">
            <v>0</v>
          </cell>
          <cell r="BF28">
            <v>0</v>
          </cell>
          <cell r="BH28">
            <v>0</v>
          </cell>
          <cell r="BJ28">
            <v>0</v>
          </cell>
          <cell r="BN28">
            <v>0</v>
          </cell>
          <cell r="BP28">
            <v>0</v>
          </cell>
          <cell r="BR28">
            <v>0</v>
          </cell>
          <cell r="BT28">
            <v>0</v>
          </cell>
          <cell r="BV28">
            <v>0</v>
          </cell>
          <cell r="BX28">
            <v>0</v>
          </cell>
          <cell r="CB28">
            <v>0</v>
          </cell>
          <cell r="CD28">
            <v>0</v>
          </cell>
          <cell r="CG28" t="str">
            <v>DEF</v>
          </cell>
          <cell r="CO28" t="str">
            <v>DEF</v>
          </cell>
          <cell r="CP28">
            <v>0</v>
          </cell>
          <cell r="CR28">
            <v>0</v>
          </cell>
          <cell r="CT28">
            <v>0</v>
          </cell>
          <cell r="CV28">
            <v>0</v>
          </cell>
        </row>
        <row r="29">
          <cell r="B29" t="str">
            <v>MIS</v>
          </cell>
          <cell r="D29" t="str">
            <v>MED/SURG INTENSIVE CARE</v>
          </cell>
          <cell r="F29" t="str">
            <v>D6</v>
          </cell>
          <cell r="H29">
            <v>6831969.2489291634</v>
          </cell>
          <cell r="J29">
            <v>352802.09749182116</v>
          </cell>
          <cell r="L29">
            <v>7184771.3464209847</v>
          </cell>
          <cell r="N29">
            <v>62.821008117436271</v>
          </cell>
          <cell r="O29" t="str">
            <v>MIS</v>
          </cell>
          <cell r="P29">
            <v>6832</v>
          </cell>
          <cell r="R29">
            <v>352.8</v>
          </cell>
          <cell r="T29">
            <v>7184.8</v>
          </cell>
          <cell r="AD29">
            <v>6832</v>
          </cell>
          <cell r="AF29">
            <v>352.8</v>
          </cell>
          <cell r="AH29">
            <v>7184.8</v>
          </cell>
          <cell r="AJ29">
            <v>62.821008117436271</v>
          </cell>
          <cell r="AL29">
            <v>0</v>
          </cell>
          <cell r="AN29">
            <v>0</v>
          </cell>
          <cell r="AP29">
            <v>0</v>
          </cell>
          <cell r="AR29">
            <v>0</v>
          </cell>
          <cell r="AT29">
            <v>3.6939567710630787</v>
          </cell>
          <cell r="AV29">
            <v>579.77573886193204</v>
          </cell>
          <cell r="AX29">
            <v>583.46969563299513</v>
          </cell>
          <cell r="AZ29">
            <v>1.0875203589969802E-2</v>
          </cell>
          <cell r="BB29">
            <v>6835.6939567710633</v>
          </cell>
          <cell r="BD29">
            <v>932.575738861932</v>
          </cell>
          <cell r="BF29">
            <v>7768.2696956329955</v>
          </cell>
          <cell r="BH29">
            <v>62.83188332102624</v>
          </cell>
          <cell r="BJ29">
            <v>0</v>
          </cell>
          <cell r="BN29">
            <v>0</v>
          </cell>
          <cell r="BP29">
            <v>0</v>
          </cell>
          <cell r="BR29">
            <v>6835.6939567710633</v>
          </cell>
          <cell r="BT29">
            <v>932.575738861932</v>
          </cell>
          <cell r="BV29">
            <v>7768.2696956329955</v>
          </cell>
          <cell r="BX29">
            <v>62.83188332102624</v>
          </cell>
          <cell r="CB29">
            <v>21.170660000000002</v>
          </cell>
          <cell r="CD29">
            <v>21.170660000000002</v>
          </cell>
          <cell r="CG29" t="str">
            <v>MIS</v>
          </cell>
          <cell r="CO29" t="str">
            <v>MIS</v>
          </cell>
          <cell r="CP29">
            <v>6856.8646167710631</v>
          </cell>
          <cell r="CR29">
            <v>932.575738861932</v>
          </cell>
          <cell r="CT29">
            <v>7789.4403556329953</v>
          </cell>
          <cell r="CV29">
            <v>62.83188332102624</v>
          </cell>
        </row>
        <row r="30">
          <cell r="B30" t="str">
            <v>CCU</v>
          </cell>
          <cell r="D30" t="str">
            <v>CORONARY CARE</v>
          </cell>
          <cell r="F30" t="str">
            <v>D7</v>
          </cell>
          <cell r="H30">
            <v>0</v>
          </cell>
          <cell r="J30">
            <v>0</v>
          </cell>
          <cell r="L30">
            <v>0</v>
          </cell>
          <cell r="N30">
            <v>0</v>
          </cell>
          <cell r="O30" t="str">
            <v>CCU</v>
          </cell>
          <cell r="P30">
            <v>0</v>
          </cell>
          <cell r="R30">
            <v>0</v>
          </cell>
          <cell r="T30">
            <v>0</v>
          </cell>
          <cell r="AD30">
            <v>0</v>
          </cell>
          <cell r="AF30">
            <v>0</v>
          </cell>
          <cell r="AH30">
            <v>0</v>
          </cell>
          <cell r="AJ30">
            <v>0</v>
          </cell>
          <cell r="AL30">
            <v>0</v>
          </cell>
          <cell r="AN30">
            <v>0</v>
          </cell>
          <cell r="AP30">
            <v>0</v>
          </cell>
          <cell r="AR30">
            <v>0</v>
          </cell>
          <cell r="AT30">
            <v>0</v>
          </cell>
          <cell r="AV30">
            <v>0</v>
          </cell>
          <cell r="AX30">
            <v>0</v>
          </cell>
          <cell r="AZ30">
            <v>0</v>
          </cell>
          <cell r="BB30">
            <v>0</v>
          </cell>
          <cell r="BD30">
            <v>0</v>
          </cell>
          <cell r="BF30">
            <v>0</v>
          </cell>
          <cell r="BH30">
            <v>0</v>
          </cell>
          <cell r="BJ30">
            <v>0</v>
          </cell>
          <cell r="BN30">
            <v>0</v>
          </cell>
          <cell r="BP30">
            <v>0</v>
          </cell>
          <cell r="BR30">
            <v>0</v>
          </cell>
          <cell r="BT30">
            <v>0</v>
          </cell>
          <cell r="BV30">
            <v>0</v>
          </cell>
          <cell r="BX30">
            <v>0</v>
          </cell>
          <cell r="CB30">
            <v>0</v>
          </cell>
          <cell r="CD30">
            <v>0</v>
          </cell>
          <cell r="CG30" t="str">
            <v>CCU</v>
          </cell>
          <cell r="CO30" t="str">
            <v>CCU</v>
          </cell>
          <cell r="CP30">
            <v>0</v>
          </cell>
          <cell r="CR30">
            <v>0</v>
          </cell>
          <cell r="CT30">
            <v>0</v>
          </cell>
          <cell r="CV30">
            <v>0</v>
          </cell>
        </row>
        <row r="31">
          <cell r="B31" t="str">
            <v>PIC</v>
          </cell>
          <cell r="D31" t="str">
            <v>PEDIATRIC INTENSIVE CARE</v>
          </cell>
          <cell r="F31" t="str">
            <v>D8</v>
          </cell>
          <cell r="H31">
            <v>0</v>
          </cell>
          <cell r="J31">
            <v>0</v>
          </cell>
          <cell r="L31">
            <v>0</v>
          </cell>
          <cell r="N31">
            <v>0</v>
          </cell>
          <cell r="O31" t="str">
            <v>PIC</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PIC</v>
          </cell>
          <cell r="CO31" t="str">
            <v>PIC</v>
          </cell>
          <cell r="CP31">
            <v>0</v>
          </cell>
          <cell r="CR31">
            <v>0</v>
          </cell>
          <cell r="CT31">
            <v>0</v>
          </cell>
          <cell r="CV31">
            <v>0</v>
          </cell>
        </row>
        <row r="32">
          <cell r="B32" t="str">
            <v>NEO</v>
          </cell>
          <cell r="D32" t="str">
            <v>NEONATAL INTENSIVE CARE</v>
          </cell>
          <cell r="F32" t="str">
            <v>D9</v>
          </cell>
          <cell r="H32">
            <v>3589011.3784555392</v>
          </cell>
          <cell r="J32">
            <v>67347.72457021891</v>
          </cell>
          <cell r="L32">
            <v>3656359.1030257582</v>
          </cell>
          <cell r="N32">
            <v>32.716144492315678</v>
          </cell>
          <cell r="O32" t="str">
            <v>NEO</v>
          </cell>
          <cell r="P32">
            <v>3589</v>
          </cell>
          <cell r="R32">
            <v>67.3</v>
          </cell>
          <cell r="T32">
            <v>3656.3</v>
          </cell>
          <cell r="AD32">
            <v>3589</v>
          </cell>
          <cell r="AF32">
            <v>67.3</v>
          </cell>
          <cell r="AH32">
            <v>3656.3</v>
          </cell>
          <cell r="AJ32">
            <v>32.716144492315678</v>
          </cell>
          <cell r="AL32">
            <v>0</v>
          </cell>
          <cell r="AN32">
            <v>0</v>
          </cell>
          <cell r="AP32">
            <v>0</v>
          </cell>
          <cell r="AR32">
            <v>0</v>
          </cell>
          <cell r="AT32">
            <v>1.5572562858403176</v>
          </cell>
          <cell r="AV32">
            <v>244.41526246140273</v>
          </cell>
          <cell r="AX32">
            <v>245.97251874724304</v>
          </cell>
          <cell r="AZ32">
            <v>4.5846446506735434E-3</v>
          </cell>
          <cell r="BB32">
            <v>3590.5572562858401</v>
          </cell>
          <cell r="BD32">
            <v>311.71526246140274</v>
          </cell>
          <cell r="BF32">
            <v>3902.2725187472429</v>
          </cell>
          <cell r="BH32">
            <v>32.720729136966348</v>
          </cell>
          <cell r="BJ32">
            <v>36.222840995699734</v>
          </cell>
          <cell r="BN32">
            <v>36.222840995699734</v>
          </cell>
          <cell r="BP32">
            <v>0.15261361278997149</v>
          </cell>
          <cell r="BR32">
            <v>3626.7800972815398</v>
          </cell>
          <cell r="BT32">
            <v>311.71526246140274</v>
          </cell>
          <cell r="BV32">
            <v>3938.4953597429426</v>
          </cell>
          <cell r="BX32">
            <v>32.873342749756318</v>
          </cell>
          <cell r="CB32">
            <v>11.07639</v>
          </cell>
          <cell r="CD32">
            <v>11.07639</v>
          </cell>
          <cell r="CG32" t="str">
            <v>NEO</v>
          </cell>
          <cell r="CO32" t="str">
            <v>NEO</v>
          </cell>
          <cell r="CP32">
            <v>3637.85648728154</v>
          </cell>
          <cell r="CR32">
            <v>311.71526246140274</v>
          </cell>
          <cell r="CT32">
            <v>3949.5717497429428</v>
          </cell>
          <cell r="CV32">
            <v>32.873342749756318</v>
          </cell>
        </row>
        <row r="33">
          <cell r="B33" t="str">
            <v>BUR</v>
          </cell>
          <cell r="D33" t="str">
            <v>BURN CARE</v>
          </cell>
          <cell r="F33" t="str">
            <v>D10</v>
          </cell>
          <cell r="H33">
            <v>0</v>
          </cell>
          <cell r="J33">
            <v>0</v>
          </cell>
          <cell r="L33">
            <v>0</v>
          </cell>
          <cell r="N33">
            <v>0</v>
          </cell>
          <cell r="O33" t="str">
            <v>BUR</v>
          </cell>
          <cell r="P33">
            <v>0</v>
          </cell>
          <cell r="R33">
            <v>0</v>
          </cell>
          <cell r="T33">
            <v>0</v>
          </cell>
          <cell r="AD33">
            <v>0</v>
          </cell>
          <cell r="AF33">
            <v>0</v>
          </cell>
          <cell r="AH33">
            <v>0</v>
          </cell>
          <cell r="AJ33">
            <v>0</v>
          </cell>
          <cell r="AL33">
            <v>0</v>
          </cell>
          <cell r="AN33">
            <v>0</v>
          </cell>
          <cell r="AP33">
            <v>0</v>
          </cell>
          <cell r="AR33">
            <v>0</v>
          </cell>
          <cell r="AT33">
            <v>0</v>
          </cell>
          <cell r="AV33">
            <v>0</v>
          </cell>
          <cell r="AX33">
            <v>0</v>
          </cell>
          <cell r="AZ33">
            <v>0</v>
          </cell>
          <cell r="BB33">
            <v>0</v>
          </cell>
          <cell r="BD33">
            <v>0</v>
          </cell>
          <cell r="BF33">
            <v>0</v>
          </cell>
          <cell r="BH33">
            <v>0</v>
          </cell>
          <cell r="BJ33">
            <v>0</v>
          </cell>
          <cell r="BN33">
            <v>0</v>
          </cell>
          <cell r="BP33">
            <v>0</v>
          </cell>
          <cell r="BR33">
            <v>0</v>
          </cell>
          <cell r="BT33">
            <v>0</v>
          </cell>
          <cell r="BV33">
            <v>0</v>
          </cell>
          <cell r="BX33">
            <v>0</v>
          </cell>
          <cell r="CB33">
            <v>0</v>
          </cell>
          <cell r="CD33">
            <v>0</v>
          </cell>
          <cell r="CG33" t="str">
            <v>BUR</v>
          </cell>
          <cell r="CO33" t="str">
            <v>BUR</v>
          </cell>
          <cell r="CP33">
            <v>0</v>
          </cell>
          <cell r="CR33">
            <v>0</v>
          </cell>
          <cell r="CT33">
            <v>0</v>
          </cell>
          <cell r="CV33">
            <v>0</v>
          </cell>
        </row>
        <row r="34">
          <cell r="B34" t="str">
            <v>PSI</v>
          </cell>
          <cell r="D34" t="str">
            <v>PSYCHIATRIC - ICU</v>
          </cell>
          <cell r="F34" t="str">
            <v>D11</v>
          </cell>
          <cell r="H34">
            <v>0</v>
          </cell>
          <cell r="J34">
            <v>0</v>
          </cell>
          <cell r="L34">
            <v>0</v>
          </cell>
          <cell r="N34">
            <v>0</v>
          </cell>
          <cell r="O34" t="str">
            <v>PSI</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PSI</v>
          </cell>
          <cell r="CO34" t="str">
            <v>PSI</v>
          </cell>
          <cell r="CP34">
            <v>0</v>
          </cell>
          <cell r="CR34">
            <v>0</v>
          </cell>
          <cell r="CT34">
            <v>0</v>
          </cell>
          <cell r="CV34">
            <v>0</v>
          </cell>
        </row>
        <row r="35">
          <cell r="B35" t="str">
            <v>TRM</v>
          </cell>
          <cell r="D35" t="str">
            <v>SHOCK TRAUMA</v>
          </cell>
          <cell r="F35" t="str">
            <v>D12</v>
          </cell>
          <cell r="H35">
            <v>0</v>
          </cell>
          <cell r="J35">
            <v>0</v>
          </cell>
          <cell r="L35">
            <v>0</v>
          </cell>
          <cell r="N35">
            <v>0</v>
          </cell>
          <cell r="O35" t="str">
            <v>TRM</v>
          </cell>
          <cell r="P35">
            <v>0</v>
          </cell>
          <cell r="R35">
            <v>0</v>
          </cell>
          <cell r="T35">
            <v>0</v>
          </cell>
          <cell r="AD35">
            <v>0</v>
          </cell>
          <cell r="AF35">
            <v>0</v>
          </cell>
          <cell r="AH35">
            <v>0</v>
          </cell>
          <cell r="AJ35">
            <v>0</v>
          </cell>
          <cell r="AL35">
            <v>0</v>
          </cell>
          <cell r="AN35">
            <v>0</v>
          </cell>
          <cell r="AP35">
            <v>0</v>
          </cell>
          <cell r="AR35">
            <v>0</v>
          </cell>
          <cell r="AT35">
            <v>0</v>
          </cell>
          <cell r="AV35">
            <v>0</v>
          </cell>
          <cell r="AX35">
            <v>0</v>
          </cell>
          <cell r="AZ35">
            <v>0</v>
          </cell>
          <cell r="BB35">
            <v>0</v>
          </cell>
          <cell r="BD35">
            <v>0</v>
          </cell>
          <cell r="BF35">
            <v>0</v>
          </cell>
          <cell r="BH35">
            <v>0</v>
          </cell>
          <cell r="BJ35">
            <v>0</v>
          </cell>
          <cell r="BN35">
            <v>0</v>
          </cell>
          <cell r="BP35">
            <v>0</v>
          </cell>
          <cell r="BR35">
            <v>0</v>
          </cell>
          <cell r="BT35">
            <v>0</v>
          </cell>
          <cell r="BV35">
            <v>0</v>
          </cell>
          <cell r="BX35">
            <v>0</v>
          </cell>
          <cell r="CB35">
            <v>0</v>
          </cell>
          <cell r="CD35">
            <v>0</v>
          </cell>
          <cell r="CG35" t="str">
            <v>TRM</v>
          </cell>
          <cell r="CO35" t="str">
            <v>TRM</v>
          </cell>
          <cell r="CP35">
            <v>0</v>
          </cell>
          <cell r="CR35">
            <v>0</v>
          </cell>
          <cell r="CT35">
            <v>0</v>
          </cell>
          <cell r="CV35">
            <v>0</v>
          </cell>
        </row>
        <row r="36">
          <cell r="B36" t="str">
            <v>ONC</v>
          </cell>
          <cell r="D36" t="str">
            <v>ONCOLOGY</v>
          </cell>
          <cell r="F36" t="str">
            <v>D13</v>
          </cell>
          <cell r="H36">
            <v>0</v>
          </cell>
          <cell r="J36">
            <v>0</v>
          </cell>
          <cell r="L36">
            <v>0</v>
          </cell>
          <cell r="N36">
            <v>0</v>
          </cell>
          <cell r="O36" t="str">
            <v>ONC</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ONC</v>
          </cell>
          <cell r="CO36" t="str">
            <v>ONC</v>
          </cell>
          <cell r="CP36">
            <v>0</v>
          </cell>
          <cell r="CR36">
            <v>0</v>
          </cell>
          <cell r="CT36">
            <v>0</v>
          </cell>
          <cell r="CV36">
            <v>0</v>
          </cell>
        </row>
        <row r="37">
          <cell r="B37" t="str">
            <v>NUR</v>
          </cell>
          <cell r="D37" t="str">
            <v>NEWBORN NURSERY</v>
          </cell>
          <cell r="F37" t="str">
            <v>D14</v>
          </cell>
          <cell r="H37">
            <v>1194606.7824904532</v>
          </cell>
          <cell r="J37">
            <v>17214.704837734549</v>
          </cell>
          <cell r="L37">
            <v>1211821.4873281878</v>
          </cell>
          <cell r="N37">
            <v>12.735775507653214</v>
          </cell>
          <cell r="O37" t="str">
            <v>NUR</v>
          </cell>
          <cell r="P37">
            <v>1194.5999999999999</v>
          </cell>
          <cell r="R37">
            <v>17.2</v>
          </cell>
          <cell r="T37">
            <v>1211.8</v>
          </cell>
          <cell r="AD37">
            <v>1194.5999999999999</v>
          </cell>
          <cell r="AF37">
            <v>17.2</v>
          </cell>
          <cell r="AH37">
            <v>1211.8</v>
          </cell>
          <cell r="AJ37">
            <v>12.735775507653214</v>
          </cell>
          <cell r="AL37">
            <v>0</v>
          </cell>
          <cell r="AN37">
            <v>0</v>
          </cell>
          <cell r="AP37">
            <v>0</v>
          </cell>
          <cell r="AR37">
            <v>0</v>
          </cell>
          <cell r="AT37">
            <v>0</v>
          </cell>
          <cell r="AV37">
            <v>0</v>
          </cell>
          <cell r="AX37">
            <v>0</v>
          </cell>
          <cell r="AZ37">
            <v>0</v>
          </cell>
          <cell r="BB37">
            <v>1194.5999999999999</v>
          </cell>
          <cell r="BD37">
            <v>17.2</v>
          </cell>
          <cell r="BF37">
            <v>1211.8</v>
          </cell>
          <cell r="BH37">
            <v>12.735775507653214</v>
          </cell>
          <cell r="BJ37">
            <v>0</v>
          </cell>
          <cell r="BN37">
            <v>0</v>
          </cell>
          <cell r="BP37">
            <v>0</v>
          </cell>
          <cell r="BR37">
            <v>1194.5999999999999</v>
          </cell>
          <cell r="BT37">
            <v>17.2</v>
          </cell>
          <cell r="BV37">
            <v>1211.8</v>
          </cell>
          <cell r="BX37">
            <v>12.735775507653214</v>
          </cell>
          <cell r="CB37">
            <v>4.2912100000000004</v>
          </cell>
          <cell r="CD37">
            <v>4.2912100000000004</v>
          </cell>
          <cell r="CG37" t="str">
            <v>NUR</v>
          </cell>
          <cell r="CO37" t="str">
            <v>NUR</v>
          </cell>
          <cell r="CP37">
            <v>1198.89121</v>
          </cell>
          <cell r="CR37">
            <v>17.2</v>
          </cell>
          <cell r="CT37">
            <v>1216.09121</v>
          </cell>
          <cell r="CV37">
            <v>12.735775507653214</v>
          </cell>
        </row>
        <row r="38">
          <cell r="B38" t="str">
            <v>PRE</v>
          </cell>
          <cell r="D38" t="str">
            <v>PREMATURE NURSERY</v>
          </cell>
          <cell r="F38" t="str">
            <v>D15</v>
          </cell>
          <cell r="H38">
            <v>0</v>
          </cell>
          <cell r="J38">
            <v>0</v>
          </cell>
          <cell r="L38">
            <v>0</v>
          </cell>
          <cell r="N38">
            <v>0</v>
          </cell>
          <cell r="O38" t="str">
            <v>PRE</v>
          </cell>
          <cell r="P38">
            <v>0</v>
          </cell>
          <cell r="R38">
            <v>0</v>
          </cell>
          <cell r="T38">
            <v>0</v>
          </cell>
          <cell r="AD38">
            <v>0</v>
          </cell>
          <cell r="AF38">
            <v>0</v>
          </cell>
          <cell r="AH38">
            <v>0</v>
          </cell>
          <cell r="AJ38">
            <v>0</v>
          </cell>
          <cell r="AL38">
            <v>0</v>
          </cell>
          <cell r="AN38">
            <v>0</v>
          </cell>
          <cell r="AP38">
            <v>0</v>
          </cell>
          <cell r="AR38">
            <v>0</v>
          </cell>
          <cell r="AT38">
            <v>0</v>
          </cell>
          <cell r="AV38">
            <v>0</v>
          </cell>
          <cell r="AX38">
            <v>0</v>
          </cell>
          <cell r="AZ38">
            <v>0</v>
          </cell>
          <cell r="BB38">
            <v>0</v>
          </cell>
          <cell r="BD38">
            <v>0</v>
          </cell>
          <cell r="BF38">
            <v>0</v>
          </cell>
          <cell r="BH38">
            <v>0</v>
          </cell>
          <cell r="BJ38">
            <v>0</v>
          </cell>
          <cell r="BN38">
            <v>0</v>
          </cell>
          <cell r="BP38">
            <v>0</v>
          </cell>
          <cell r="BR38">
            <v>0</v>
          </cell>
          <cell r="BT38">
            <v>0</v>
          </cell>
          <cell r="BV38">
            <v>0</v>
          </cell>
          <cell r="BX38">
            <v>0</v>
          </cell>
          <cell r="CB38">
            <v>0</v>
          </cell>
          <cell r="CD38">
            <v>0</v>
          </cell>
          <cell r="CG38" t="str">
            <v>PRE</v>
          </cell>
          <cell r="CO38" t="str">
            <v>PRE</v>
          </cell>
          <cell r="CP38">
            <v>0</v>
          </cell>
          <cell r="CR38">
            <v>0</v>
          </cell>
          <cell r="CT38">
            <v>0</v>
          </cell>
          <cell r="CV38">
            <v>0</v>
          </cell>
        </row>
        <row r="39">
          <cell r="B39" t="str">
            <v>ECF</v>
          </cell>
          <cell r="D39" t="str">
            <v>SKILLED NURSING CARE</v>
          </cell>
          <cell r="F39" t="str">
            <v>D16</v>
          </cell>
          <cell r="H39">
            <v>0</v>
          </cell>
          <cell r="J39">
            <v>0</v>
          </cell>
          <cell r="L39">
            <v>0</v>
          </cell>
          <cell r="N39">
            <v>0</v>
          </cell>
          <cell r="O39" t="str">
            <v>ECF</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R39">
            <v>0</v>
          </cell>
          <cell r="BT39">
            <v>0</v>
          </cell>
          <cell r="BV39">
            <v>0</v>
          </cell>
          <cell r="BX39">
            <v>0</v>
          </cell>
          <cell r="CG39" t="str">
            <v>ECF</v>
          </cell>
          <cell r="CO39" t="str">
            <v>ECF</v>
          </cell>
          <cell r="CP39">
            <v>0</v>
          </cell>
          <cell r="CR39">
            <v>0</v>
          </cell>
          <cell r="CT39">
            <v>0</v>
          </cell>
          <cell r="CV39">
            <v>0</v>
          </cell>
        </row>
        <row r="40">
          <cell r="B40" t="str">
            <v>CHR</v>
          </cell>
          <cell r="D40" t="str">
            <v>CHRONIC CARE</v>
          </cell>
          <cell r="F40" t="str">
            <v>D17</v>
          </cell>
          <cell r="H40">
            <v>0</v>
          </cell>
          <cell r="J40">
            <v>0</v>
          </cell>
          <cell r="L40">
            <v>0</v>
          </cell>
          <cell r="N40">
            <v>0</v>
          </cell>
          <cell r="O40" t="str">
            <v>ICC</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ICC</v>
          </cell>
          <cell r="CO40" t="str">
            <v>ICC</v>
          </cell>
          <cell r="CP40">
            <v>0</v>
          </cell>
          <cell r="CR40">
            <v>0</v>
          </cell>
          <cell r="CT40">
            <v>0</v>
          </cell>
          <cell r="CV40">
            <v>0</v>
          </cell>
        </row>
        <row r="41">
          <cell r="B41" t="str">
            <v>EMG</v>
          </cell>
          <cell r="D41" t="str">
            <v>EMERGENCY SERVICES</v>
          </cell>
          <cell r="F41" t="str">
            <v>D18</v>
          </cell>
          <cell r="H41">
            <v>7079413.5498396112</v>
          </cell>
          <cell r="J41">
            <v>289021.27100307803</v>
          </cell>
          <cell r="L41">
            <v>7368434.8208426889</v>
          </cell>
          <cell r="N41">
            <v>77.866268045204308</v>
          </cell>
          <cell r="O41" t="str">
            <v>EMG</v>
          </cell>
          <cell r="P41">
            <v>7079.4</v>
          </cell>
          <cell r="R41">
            <v>289</v>
          </cell>
          <cell r="T41">
            <v>7368.4</v>
          </cell>
          <cell r="AD41">
            <v>7079.4</v>
          </cell>
          <cell r="AF41">
            <v>289</v>
          </cell>
          <cell r="AH41">
            <v>7368.4</v>
          </cell>
          <cell r="AJ41">
            <v>77.866268045204308</v>
          </cell>
          <cell r="AL41">
            <v>0</v>
          </cell>
          <cell r="AN41">
            <v>0</v>
          </cell>
          <cell r="AP41">
            <v>0</v>
          </cell>
          <cell r="AR41">
            <v>0</v>
          </cell>
          <cell r="AT41">
            <v>3.1869430966034402</v>
          </cell>
          <cell r="AV41">
            <v>500.19867666519627</v>
          </cell>
          <cell r="AX41">
            <v>503.38561976179972</v>
          </cell>
          <cell r="AZ41">
            <v>9.3825285874249258E-3</v>
          </cell>
          <cell r="BB41">
            <v>7082.5869430966031</v>
          </cell>
          <cell r="BD41">
            <v>789.19867666519622</v>
          </cell>
          <cell r="BF41">
            <v>7871.7856197617994</v>
          </cell>
          <cell r="BH41">
            <v>77.875650573791731</v>
          </cell>
          <cell r="BJ41">
            <v>1571.9131435023805</v>
          </cell>
          <cell r="BN41">
            <v>1571.9131435023805</v>
          </cell>
          <cell r="BP41">
            <v>6.3981809881066534</v>
          </cell>
          <cell r="BR41">
            <v>8654.5000865989841</v>
          </cell>
          <cell r="BT41">
            <v>789.19867666519622</v>
          </cell>
          <cell r="BV41">
            <v>9443.6987632641794</v>
          </cell>
          <cell r="BX41">
            <v>84.27383156189839</v>
          </cell>
          <cell r="CB41">
            <v>28.395330000000001</v>
          </cell>
          <cell r="CD41">
            <v>28.395330000000001</v>
          </cell>
          <cell r="CG41" t="str">
            <v>EMG</v>
          </cell>
          <cell r="CO41" t="str">
            <v>EMG</v>
          </cell>
          <cell r="CP41">
            <v>8682.8954165989835</v>
          </cell>
          <cell r="CR41">
            <v>789.19867666519622</v>
          </cell>
          <cell r="CT41">
            <v>9472.0940932641788</v>
          </cell>
          <cell r="CV41">
            <v>84.27383156189839</v>
          </cell>
        </row>
        <row r="42">
          <cell r="B42" t="str">
            <v>CL</v>
          </cell>
          <cell r="D42" t="str">
            <v>CLINIC SERVICES</v>
          </cell>
          <cell r="F42" t="str">
            <v>D19</v>
          </cell>
          <cell r="H42">
            <v>4516137.5106393443</v>
          </cell>
          <cell r="J42">
            <v>368443.22588849516</v>
          </cell>
          <cell r="L42">
            <v>4884580.7365278397</v>
          </cell>
          <cell r="N42">
            <v>43.559388020658474</v>
          </cell>
          <cell r="O42" t="str">
            <v>CL</v>
          </cell>
          <cell r="P42">
            <v>4516.1000000000004</v>
          </cell>
          <cell r="R42">
            <v>368.4</v>
          </cell>
          <cell r="T42">
            <v>4884.5</v>
          </cell>
          <cell r="AD42">
            <v>4516.1000000000004</v>
          </cell>
          <cell r="AF42">
            <v>368.4</v>
          </cell>
          <cell r="AH42">
            <v>4884.5</v>
          </cell>
          <cell r="AJ42">
            <v>43.559388020658474</v>
          </cell>
          <cell r="AL42">
            <v>0</v>
          </cell>
          <cell r="AN42">
            <v>0</v>
          </cell>
          <cell r="AP42">
            <v>0</v>
          </cell>
          <cell r="AR42">
            <v>0</v>
          </cell>
          <cell r="AT42">
            <v>6.0841640935156596</v>
          </cell>
          <cell r="AV42">
            <v>954.92474636082932</v>
          </cell>
          <cell r="AX42">
            <v>961.00891045434503</v>
          </cell>
          <cell r="AZ42">
            <v>1.7912100030538496E-2</v>
          </cell>
          <cell r="BB42">
            <v>4522.1841640935163</v>
          </cell>
          <cell r="BD42">
            <v>1323.3247463608293</v>
          </cell>
          <cell r="BF42">
            <v>5845.5089104543458</v>
          </cell>
          <cell r="BH42">
            <v>43.57730012068901</v>
          </cell>
          <cell r="BJ42">
            <v>415.68891127611147</v>
          </cell>
          <cell r="BN42">
            <v>415.68891127611147</v>
          </cell>
          <cell r="BP42">
            <v>1.9195978354934726</v>
          </cell>
          <cell r="BR42">
            <v>4937.8730753696282</v>
          </cell>
          <cell r="BT42">
            <v>1323.3247463608293</v>
          </cell>
          <cell r="BV42">
            <v>6261.1978217304577</v>
          </cell>
          <cell r="BX42">
            <v>45.49689795618248</v>
          </cell>
          <cell r="CB42">
            <v>15.32978</v>
          </cell>
          <cell r="CD42">
            <v>15.32978</v>
          </cell>
          <cell r="CG42" t="str">
            <v>CL</v>
          </cell>
          <cell r="CO42" t="str">
            <v>CL</v>
          </cell>
          <cell r="CP42">
            <v>4953.2028553696282</v>
          </cell>
          <cell r="CR42">
            <v>1323.3247463608293</v>
          </cell>
          <cell r="CT42">
            <v>6276.5276017304577</v>
          </cell>
          <cell r="CV42">
            <v>45.49689795618248</v>
          </cell>
        </row>
        <row r="43">
          <cell r="B43" t="str">
            <v>PDC</v>
          </cell>
          <cell r="D43" t="str">
            <v>PSYCH DAY &amp; NIGHT</v>
          </cell>
          <cell r="F43" t="str">
            <v>D20</v>
          </cell>
          <cell r="H43">
            <v>206447.95325074942</v>
          </cell>
          <cell r="J43">
            <v>1357.1825971445019</v>
          </cell>
          <cell r="L43">
            <v>207805.13584789392</v>
          </cell>
          <cell r="N43">
            <v>2.5468235060726627</v>
          </cell>
          <cell r="O43" t="str">
            <v>PDC</v>
          </cell>
          <cell r="P43">
            <v>206.4</v>
          </cell>
          <cell r="R43">
            <v>1.4</v>
          </cell>
          <cell r="T43">
            <v>207.8</v>
          </cell>
          <cell r="AD43">
            <v>206.4</v>
          </cell>
          <cell r="AF43">
            <v>1.4</v>
          </cell>
          <cell r="AH43">
            <v>207.8</v>
          </cell>
          <cell r="AJ43">
            <v>2.5468235060726627</v>
          </cell>
          <cell r="AL43">
            <v>0</v>
          </cell>
          <cell r="AN43">
            <v>0</v>
          </cell>
          <cell r="AP43">
            <v>0</v>
          </cell>
          <cell r="AR43">
            <v>0</v>
          </cell>
          <cell r="AT43">
            <v>0</v>
          </cell>
          <cell r="AV43">
            <v>0</v>
          </cell>
          <cell r="AX43">
            <v>0</v>
          </cell>
          <cell r="AZ43">
            <v>0</v>
          </cell>
          <cell r="BB43">
            <v>206.4</v>
          </cell>
          <cell r="BD43">
            <v>1.4</v>
          </cell>
          <cell r="BF43">
            <v>207.8</v>
          </cell>
          <cell r="BH43">
            <v>2.5468235060726627</v>
          </cell>
          <cell r="BJ43">
            <v>25.908562499999999</v>
          </cell>
          <cell r="BN43">
            <v>25.908562499999999</v>
          </cell>
          <cell r="BP43">
            <v>0.15514109281437125</v>
          </cell>
          <cell r="BR43">
            <v>232.30856249999999</v>
          </cell>
          <cell r="BT43">
            <v>1.4</v>
          </cell>
          <cell r="BV43">
            <v>233.7085625</v>
          </cell>
          <cell r="BX43">
            <v>2.701964598887034</v>
          </cell>
          <cell r="CB43">
            <v>0.91039999999999999</v>
          </cell>
          <cell r="CD43">
            <v>0.91039999999999999</v>
          </cell>
          <cell r="CG43" t="str">
            <v>PDC</v>
          </cell>
          <cell r="CO43" t="str">
            <v>PDC</v>
          </cell>
          <cell r="CP43">
            <v>233.2189625</v>
          </cell>
          <cell r="CR43">
            <v>1.4</v>
          </cell>
          <cell r="CT43">
            <v>234.61896250000001</v>
          </cell>
          <cell r="CV43">
            <v>2.701964598887034</v>
          </cell>
        </row>
        <row r="44">
          <cell r="B44" t="str">
            <v>AMS</v>
          </cell>
          <cell r="D44" t="str">
            <v>AMBULATORY SURGERY (PBP)</v>
          </cell>
          <cell r="F44" t="str">
            <v>D21</v>
          </cell>
          <cell r="H44">
            <v>0</v>
          </cell>
          <cell r="L44">
            <v>0</v>
          </cell>
          <cell r="N44">
            <v>0</v>
          </cell>
          <cell r="O44" t="str">
            <v>AMS</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AMS</v>
          </cell>
          <cell r="CO44" t="str">
            <v>FSC</v>
          </cell>
          <cell r="CP44">
            <v>0</v>
          </cell>
          <cell r="CR44">
            <v>0</v>
          </cell>
          <cell r="CT44">
            <v>0</v>
          </cell>
          <cell r="CV44">
            <v>0</v>
          </cell>
        </row>
        <row r="45">
          <cell r="B45" t="str">
            <v>SDS</v>
          </cell>
          <cell r="D45" t="str">
            <v>SAME DAY SURGERY</v>
          </cell>
          <cell r="F45" t="str">
            <v>D22</v>
          </cell>
          <cell r="H45">
            <v>1036822.5153078837</v>
          </cell>
          <cell r="J45">
            <v>827837.15973266331</v>
          </cell>
          <cell r="L45">
            <v>1864659.675040547</v>
          </cell>
          <cell r="N45">
            <v>11.053790619202736</v>
          </cell>
          <cell r="O45" t="str">
            <v>SDS</v>
          </cell>
          <cell r="P45">
            <v>1036.8</v>
          </cell>
          <cell r="R45">
            <v>827.8</v>
          </cell>
          <cell r="T45">
            <v>1864.6</v>
          </cell>
          <cell r="AD45">
            <v>1036.8</v>
          </cell>
          <cell r="AF45">
            <v>827.8</v>
          </cell>
          <cell r="AH45">
            <v>1864.6</v>
          </cell>
          <cell r="AJ45">
            <v>11.053790619202736</v>
          </cell>
          <cell r="AL45">
            <v>0</v>
          </cell>
          <cell r="AN45">
            <v>0</v>
          </cell>
          <cell r="AP45">
            <v>0</v>
          </cell>
          <cell r="AR45">
            <v>0</v>
          </cell>
          <cell r="AT45">
            <v>0</v>
          </cell>
          <cell r="AV45">
            <v>0</v>
          </cell>
          <cell r="AX45">
            <v>0</v>
          </cell>
          <cell r="AZ45">
            <v>0</v>
          </cell>
          <cell r="BB45">
            <v>1036.8</v>
          </cell>
          <cell r="BD45">
            <v>827.8</v>
          </cell>
          <cell r="BF45">
            <v>1864.6</v>
          </cell>
          <cell r="BH45">
            <v>11.053790619202736</v>
          </cell>
          <cell r="BJ45">
            <v>0</v>
          </cell>
          <cell r="BN45">
            <v>0</v>
          </cell>
          <cell r="BP45">
            <v>0</v>
          </cell>
          <cell r="BR45">
            <v>1036.8</v>
          </cell>
          <cell r="BT45">
            <v>827.8</v>
          </cell>
          <cell r="BV45">
            <v>1864.6</v>
          </cell>
          <cell r="BX45">
            <v>11.053790619202736</v>
          </cell>
          <cell r="CB45">
            <v>3.7244799999999998</v>
          </cell>
          <cell r="CD45">
            <v>3.7244799999999998</v>
          </cell>
          <cell r="CG45" t="str">
            <v>SDS</v>
          </cell>
          <cell r="CO45" t="str">
            <v>SDS</v>
          </cell>
          <cell r="CP45">
            <v>1040.52448</v>
          </cell>
          <cell r="CR45">
            <v>827.8</v>
          </cell>
          <cell r="CT45">
            <v>1868.32448</v>
          </cell>
          <cell r="CV45">
            <v>11.053790619202736</v>
          </cell>
        </row>
        <row r="46">
          <cell r="B46" t="str">
            <v>DEL</v>
          </cell>
          <cell r="D46" t="str">
            <v>LABOR &amp; DELIVERY</v>
          </cell>
          <cell r="F46" t="str">
            <v>D23</v>
          </cell>
          <cell r="H46">
            <v>3781374.9130327888</v>
          </cell>
          <cell r="J46">
            <v>223393.90267328231</v>
          </cell>
          <cell r="L46">
            <v>4004768.815706071</v>
          </cell>
          <cell r="N46">
            <v>35.605166638871999</v>
          </cell>
          <cell r="O46" t="str">
            <v>DEL</v>
          </cell>
          <cell r="P46">
            <v>3781.4</v>
          </cell>
          <cell r="R46">
            <v>223.4</v>
          </cell>
          <cell r="T46">
            <v>4004.8</v>
          </cell>
          <cell r="AD46">
            <v>3781.4</v>
          </cell>
          <cell r="AF46">
            <v>223.4</v>
          </cell>
          <cell r="AH46">
            <v>4004.8</v>
          </cell>
          <cell r="AJ46">
            <v>35.605166638871999</v>
          </cell>
          <cell r="AL46">
            <v>0</v>
          </cell>
          <cell r="AN46">
            <v>0</v>
          </cell>
          <cell r="AP46">
            <v>0</v>
          </cell>
          <cell r="AR46">
            <v>0</v>
          </cell>
          <cell r="AT46">
            <v>1.2313189236876929</v>
          </cell>
          <cell r="AV46">
            <v>193.25857962064401</v>
          </cell>
          <cell r="AX46">
            <v>194.48989854433171</v>
          </cell>
          <cell r="AZ46">
            <v>3.6250678633232671E-3</v>
          </cell>
          <cell r="BB46">
            <v>3782.6313189236876</v>
          </cell>
          <cell r="BD46">
            <v>416.65857962064399</v>
          </cell>
          <cell r="BF46">
            <v>4199.2898985443317</v>
          </cell>
          <cell r="BH46">
            <v>35.608791706735325</v>
          </cell>
          <cell r="BJ46">
            <v>0</v>
          </cell>
          <cell r="BN46">
            <v>0</v>
          </cell>
          <cell r="BP46">
            <v>0</v>
          </cell>
          <cell r="BR46">
            <v>3782.6313189236876</v>
          </cell>
          <cell r="BT46">
            <v>416.65857962064399</v>
          </cell>
          <cell r="BV46">
            <v>4199.2898985443317</v>
          </cell>
          <cell r="BX46">
            <v>35.608791706735325</v>
          </cell>
          <cell r="CB46">
            <v>11.99807</v>
          </cell>
          <cell r="CD46">
            <v>11.99807</v>
          </cell>
          <cell r="CG46" t="str">
            <v>DEL</v>
          </cell>
          <cell r="CO46" t="str">
            <v>DEL</v>
          </cell>
          <cell r="CP46">
            <v>3794.6293889236877</v>
          </cell>
          <cell r="CR46">
            <v>416.65857962064399</v>
          </cell>
          <cell r="CT46">
            <v>4211.2879685443313</v>
          </cell>
          <cell r="CV46">
            <v>35.608791706735325</v>
          </cell>
        </row>
        <row r="47">
          <cell r="B47" t="str">
            <v>OR</v>
          </cell>
          <cell r="D47" t="str">
            <v>OPERATING ROOM</v>
          </cell>
          <cell r="F47" t="str">
            <v>D24</v>
          </cell>
          <cell r="H47">
            <v>12598969.184747577</v>
          </cell>
          <cell r="J47">
            <v>1114737.2902705127</v>
          </cell>
          <cell r="L47">
            <v>13713706.47501809</v>
          </cell>
          <cell r="N47">
            <v>118.17592667822278</v>
          </cell>
          <cell r="O47" t="str">
            <v>OR</v>
          </cell>
          <cell r="P47">
            <v>12599</v>
          </cell>
          <cell r="R47">
            <v>1114.7</v>
          </cell>
          <cell r="T47">
            <v>13713.7</v>
          </cell>
          <cell r="AD47">
            <v>12599</v>
          </cell>
          <cell r="AF47">
            <v>1114.7</v>
          </cell>
          <cell r="AH47">
            <v>13713.7</v>
          </cell>
          <cell r="AJ47">
            <v>118.17592667822278</v>
          </cell>
          <cell r="AL47">
            <v>0</v>
          </cell>
          <cell r="AN47">
            <v>0</v>
          </cell>
          <cell r="AP47">
            <v>0</v>
          </cell>
          <cell r="AR47">
            <v>0</v>
          </cell>
          <cell r="AT47">
            <v>8.3295103661226282</v>
          </cell>
          <cell r="AV47">
            <v>1307.3374503749449</v>
          </cell>
          <cell r="AX47">
            <v>1315.6669607410674</v>
          </cell>
          <cell r="AZ47">
            <v>2.4522517898951511E-2</v>
          </cell>
          <cell r="BB47">
            <v>12607.329510366122</v>
          </cell>
          <cell r="BD47">
            <v>2422.0374503749449</v>
          </cell>
          <cell r="BF47">
            <v>15029.366960741067</v>
          </cell>
          <cell r="BH47">
            <v>118.20044919612174</v>
          </cell>
          <cell r="BJ47">
            <v>821.15759726840076</v>
          </cell>
          <cell r="BN47">
            <v>821.15759726840076</v>
          </cell>
          <cell r="BP47">
            <v>2.6576057467838683</v>
          </cell>
          <cell r="BR47">
            <v>13428.487107634523</v>
          </cell>
          <cell r="BT47">
            <v>2422.0374503749449</v>
          </cell>
          <cell r="BV47">
            <v>15850.524558009467</v>
          </cell>
          <cell r="BX47">
            <v>120.85805494290561</v>
          </cell>
          <cell r="CB47">
            <v>40.722070000000002</v>
          </cell>
          <cell r="CD47">
            <v>40.722070000000002</v>
          </cell>
          <cell r="CG47" t="str">
            <v>OR</v>
          </cell>
          <cell r="CO47" t="str">
            <v>OR</v>
          </cell>
          <cell r="CP47">
            <v>13469.209177634522</v>
          </cell>
          <cell r="CR47">
            <v>2422.0374503749449</v>
          </cell>
          <cell r="CT47">
            <v>15891.246628009467</v>
          </cell>
          <cell r="CV47">
            <v>120.85805494290561</v>
          </cell>
        </row>
        <row r="48">
          <cell r="B48" t="str">
            <v>ORC</v>
          </cell>
          <cell r="D48" t="str">
            <v>OPERATING ROOM CLINIC</v>
          </cell>
          <cell r="F48" t="str">
            <v>D24a</v>
          </cell>
          <cell r="H48">
            <v>9437.877399643472</v>
          </cell>
          <cell r="J48">
            <v>2015.3453021177916</v>
          </cell>
          <cell r="L48">
            <v>11453.222701761264</v>
          </cell>
          <cell r="N48">
            <v>0.11352586450944882</v>
          </cell>
          <cell r="O48" t="str">
            <v>ORC</v>
          </cell>
          <cell r="P48">
            <v>9.4</v>
          </cell>
          <cell r="R48">
            <v>2</v>
          </cell>
          <cell r="T48">
            <v>11.4</v>
          </cell>
          <cell r="AD48">
            <v>9.4</v>
          </cell>
          <cell r="AF48">
            <v>2</v>
          </cell>
          <cell r="AH48">
            <v>11.4</v>
          </cell>
          <cell r="AJ48">
            <v>0.11352586450944882</v>
          </cell>
          <cell r="AL48">
            <v>0</v>
          </cell>
          <cell r="AN48">
            <v>0</v>
          </cell>
          <cell r="AP48">
            <v>0</v>
          </cell>
          <cell r="AR48">
            <v>0</v>
          </cell>
          <cell r="AT48">
            <v>0</v>
          </cell>
          <cell r="AV48">
            <v>0</v>
          </cell>
          <cell r="AX48">
            <v>0</v>
          </cell>
          <cell r="AZ48">
            <v>0</v>
          </cell>
          <cell r="BB48">
            <v>9.4</v>
          </cell>
          <cell r="BD48">
            <v>2</v>
          </cell>
          <cell r="BF48">
            <v>11.4</v>
          </cell>
          <cell r="BH48">
            <v>0.11352586450944882</v>
          </cell>
          <cell r="BJ48">
            <v>0</v>
          </cell>
          <cell r="BN48">
            <v>0</v>
          </cell>
          <cell r="BP48">
            <v>0</v>
          </cell>
          <cell r="BR48">
            <v>9.4</v>
          </cell>
          <cell r="BT48">
            <v>2</v>
          </cell>
          <cell r="BV48">
            <v>11.4</v>
          </cell>
          <cell r="BX48">
            <v>0.11352586450944882</v>
          </cell>
          <cell r="CB48">
            <v>3.8249999999999999E-2</v>
          </cell>
          <cell r="CD48">
            <v>3.8249999999999999E-2</v>
          </cell>
          <cell r="CG48" t="str">
            <v>ORC</v>
          </cell>
          <cell r="CO48" t="str">
            <v>OR</v>
          </cell>
          <cell r="CP48">
            <v>9.43825</v>
          </cell>
          <cell r="CR48">
            <v>2</v>
          </cell>
          <cell r="CT48">
            <v>11.43825</v>
          </cell>
          <cell r="CV48">
            <v>0.11352586450944882</v>
          </cell>
        </row>
        <row r="49">
          <cell r="B49" t="str">
            <v>ANS</v>
          </cell>
          <cell r="D49" t="str">
            <v>ANESTHESIOLOGY</v>
          </cell>
          <cell r="F49" t="str">
            <v>D25</v>
          </cell>
          <cell r="H49">
            <v>794831.14063894982</v>
          </cell>
          <cell r="J49">
            <v>335003.34920000029</v>
          </cell>
          <cell r="L49">
            <v>1129834.4898389501</v>
          </cell>
          <cell r="N49">
            <v>11.277304347826085</v>
          </cell>
          <cell r="O49" t="str">
            <v>ANS</v>
          </cell>
          <cell r="P49">
            <v>794.8</v>
          </cell>
          <cell r="R49">
            <v>335</v>
          </cell>
          <cell r="T49">
            <v>1129.8</v>
          </cell>
          <cell r="AD49">
            <v>794.8</v>
          </cell>
          <cell r="AF49">
            <v>335</v>
          </cell>
          <cell r="AH49">
            <v>1129.8</v>
          </cell>
          <cell r="AJ49">
            <v>11.277304347826085</v>
          </cell>
          <cell r="AL49">
            <v>0</v>
          </cell>
          <cell r="AN49">
            <v>0</v>
          </cell>
          <cell r="AP49">
            <v>0</v>
          </cell>
          <cell r="AR49">
            <v>0</v>
          </cell>
          <cell r="AT49">
            <v>0.47079841199823552</v>
          </cell>
          <cell r="AV49">
            <v>73.892986325540363</v>
          </cell>
          <cell r="AX49">
            <v>74.363784737538595</v>
          </cell>
          <cell r="AZ49">
            <v>1.3860553595059549E-3</v>
          </cell>
          <cell r="BB49">
            <v>795.27079841199816</v>
          </cell>
          <cell r="BD49">
            <v>408.89298632554039</v>
          </cell>
          <cell r="BF49">
            <v>1204.1637847375387</v>
          </cell>
          <cell r="BH49">
            <v>11.278690403185591</v>
          </cell>
          <cell r="BJ49">
            <v>75.581916229677049</v>
          </cell>
          <cell r="BN49">
            <v>75.581916229677049</v>
          </cell>
          <cell r="BP49">
            <v>0.2438519639608874</v>
          </cell>
          <cell r="BR49">
            <v>870.85271464167522</v>
          </cell>
          <cell r="BT49">
            <v>408.89298632554039</v>
          </cell>
          <cell r="BV49">
            <v>1279.7457009672157</v>
          </cell>
          <cell r="BX49">
            <v>11.522542367146478</v>
          </cell>
          <cell r="CB49">
            <v>3.8824200000000002</v>
          </cell>
          <cell r="CD49">
            <v>3.8824200000000002</v>
          </cell>
          <cell r="CG49" t="str">
            <v>ANS</v>
          </cell>
          <cell r="CO49" t="str">
            <v>ANS</v>
          </cell>
          <cell r="CP49">
            <v>874.73513464167524</v>
          </cell>
          <cell r="CR49">
            <v>408.89298632554039</v>
          </cell>
          <cell r="CT49">
            <v>1283.6281209672156</v>
          </cell>
          <cell r="CV49">
            <v>11.522542367146478</v>
          </cell>
        </row>
        <row r="50">
          <cell r="B50" t="str">
            <v>MSS</v>
          </cell>
          <cell r="D50" t="str">
            <v>MEDICAL SUPPLIES SOLD</v>
          </cell>
          <cell r="F50" t="str">
            <v>D26</v>
          </cell>
          <cell r="H50">
            <v>0</v>
          </cell>
          <cell r="J50">
            <v>39859726.466053896</v>
          </cell>
          <cell r="L50">
            <v>39859726.466053896</v>
          </cell>
          <cell r="N50">
            <v>0</v>
          </cell>
          <cell r="O50" t="str">
            <v>MSS</v>
          </cell>
          <cell r="P50">
            <v>0</v>
          </cell>
          <cell r="R50">
            <v>39859.699999999997</v>
          </cell>
          <cell r="T50">
            <v>39859.699999999997</v>
          </cell>
          <cell r="AD50">
            <v>0</v>
          </cell>
          <cell r="AF50">
            <v>39859.699999999997</v>
          </cell>
          <cell r="AH50">
            <v>39859.699999999997</v>
          </cell>
          <cell r="AJ50">
            <v>0</v>
          </cell>
          <cell r="AL50">
            <v>0</v>
          </cell>
          <cell r="AN50">
            <v>0</v>
          </cell>
          <cell r="AP50">
            <v>0</v>
          </cell>
          <cell r="AR50">
            <v>0</v>
          </cell>
          <cell r="AT50">
            <v>0</v>
          </cell>
          <cell r="AV50">
            <v>0</v>
          </cell>
          <cell r="AX50">
            <v>0</v>
          </cell>
          <cell r="AZ50">
            <v>0</v>
          </cell>
          <cell r="BB50">
            <v>0</v>
          </cell>
          <cell r="BD50">
            <v>39859.699999999997</v>
          </cell>
          <cell r="BF50">
            <v>39859.699999999997</v>
          </cell>
          <cell r="BH50">
            <v>0</v>
          </cell>
          <cell r="BJ50">
            <v>0</v>
          </cell>
          <cell r="BN50">
            <v>0</v>
          </cell>
          <cell r="BR50">
            <v>0</v>
          </cell>
          <cell r="BT50">
            <v>39859.699999999997</v>
          </cell>
          <cell r="BV50">
            <v>39859.699999999997</v>
          </cell>
          <cell r="BX50">
            <v>0</v>
          </cell>
          <cell r="CD50">
            <v>0</v>
          </cell>
          <cell r="CG50" t="str">
            <v>MSS</v>
          </cell>
          <cell r="CO50" t="str">
            <v>MSS</v>
          </cell>
          <cell r="CP50">
            <v>0</v>
          </cell>
          <cell r="CR50">
            <v>39859.699999999997</v>
          </cell>
          <cell r="CT50">
            <v>39859.699999999997</v>
          </cell>
          <cell r="CV50">
            <v>0</v>
          </cell>
        </row>
        <row r="51">
          <cell r="B51" t="str">
            <v>CDS</v>
          </cell>
          <cell r="D51" t="str">
            <v>DRUGS SOLD</v>
          </cell>
          <cell r="F51" t="str">
            <v>D27</v>
          </cell>
          <cell r="H51">
            <v>0</v>
          </cell>
          <cell r="J51">
            <v>19398338.430000003</v>
          </cell>
          <cell r="L51">
            <v>19398338.430000003</v>
          </cell>
          <cell r="N51">
            <v>0</v>
          </cell>
          <cell r="O51" t="str">
            <v>CDS</v>
          </cell>
          <cell r="P51">
            <v>0</v>
          </cell>
          <cell r="R51">
            <v>19398.3</v>
          </cell>
          <cell r="T51">
            <v>19398.3</v>
          </cell>
          <cell r="AD51">
            <v>0</v>
          </cell>
          <cell r="AF51">
            <v>19398.3</v>
          </cell>
          <cell r="AH51">
            <v>19398.3</v>
          </cell>
          <cell r="AJ51">
            <v>0</v>
          </cell>
          <cell r="AL51">
            <v>0</v>
          </cell>
          <cell r="AN51">
            <v>0</v>
          </cell>
          <cell r="AP51">
            <v>0</v>
          </cell>
          <cell r="AR51">
            <v>0</v>
          </cell>
          <cell r="AT51">
            <v>0</v>
          </cell>
          <cell r="AV51">
            <v>0</v>
          </cell>
          <cell r="AX51">
            <v>0</v>
          </cell>
          <cell r="AZ51">
            <v>0</v>
          </cell>
          <cell r="BB51">
            <v>0</v>
          </cell>
          <cell r="BD51">
            <v>19398.3</v>
          </cell>
          <cell r="BF51">
            <v>19398.3</v>
          </cell>
          <cell r="BH51">
            <v>0</v>
          </cell>
          <cell r="BJ51">
            <v>0</v>
          </cell>
          <cell r="BN51">
            <v>0</v>
          </cell>
          <cell r="BR51">
            <v>0</v>
          </cell>
          <cell r="BT51">
            <v>19398.3</v>
          </cell>
          <cell r="BV51">
            <v>19398.3</v>
          </cell>
          <cell r="BX51">
            <v>0</v>
          </cell>
          <cell r="CD51">
            <v>0</v>
          </cell>
          <cell r="CG51" t="str">
            <v>CDS</v>
          </cell>
          <cell r="CO51" t="str">
            <v>CDS</v>
          </cell>
          <cell r="CP51">
            <v>0</v>
          </cell>
          <cell r="CR51">
            <v>19398.3</v>
          </cell>
          <cell r="CT51">
            <v>19398.3</v>
          </cell>
          <cell r="CV51">
            <v>0</v>
          </cell>
        </row>
        <row r="52">
          <cell r="B52" t="str">
            <v>LAB</v>
          </cell>
          <cell r="D52" t="str">
            <v>LABORATORY SERVICES</v>
          </cell>
          <cell r="F52" t="str">
            <v>D28</v>
          </cell>
          <cell r="H52">
            <v>4817373.8178668022</v>
          </cell>
          <cell r="J52">
            <v>4515041.5696472218</v>
          </cell>
          <cell r="L52">
            <v>9332415.387514025</v>
          </cell>
          <cell r="N52">
            <v>61.512599158111954</v>
          </cell>
          <cell r="O52" t="str">
            <v>LAB</v>
          </cell>
          <cell r="P52">
            <v>4817.3999999999996</v>
          </cell>
          <cell r="R52">
            <v>4515</v>
          </cell>
          <cell r="T52">
            <v>9332.4</v>
          </cell>
          <cell r="AD52">
            <v>4817.3999999999996</v>
          </cell>
          <cell r="AF52">
            <v>4515</v>
          </cell>
          <cell r="AH52">
            <v>9332.4</v>
          </cell>
          <cell r="AJ52">
            <v>61.512599158111954</v>
          </cell>
          <cell r="AL52">
            <v>0</v>
          </cell>
          <cell r="AN52">
            <v>0</v>
          </cell>
          <cell r="AP52">
            <v>0</v>
          </cell>
          <cell r="AR52">
            <v>0</v>
          </cell>
          <cell r="AT52">
            <v>6.8808998676665185</v>
          </cell>
          <cell r="AV52">
            <v>1079.9744155271283</v>
          </cell>
          <cell r="AX52">
            <v>1086.8553153947948</v>
          </cell>
          <cell r="AZ52">
            <v>2.0257732177394724E-2</v>
          </cell>
          <cell r="BB52">
            <v>4824.2808998676664</v>
          </cell>
          <cell r="BD52">
            <v>5594.9744155271283</v>
          </cell>
          <cell r="BF52">
            <v>10419.255315394796</v>
          </cell>
          <cell r="BH52">
            <v>61.532856890289345</v>
          </cell>
          <cell r="BJ52">
            <v>103.48</v>
          </cell>
          <cell r="BN52">
            <v>103.48</v>
          </cell>
          <cell r="BP52">
            <v>0.61964071856287428</v>
          </cell>
          <cell r="BR52">
            <v>4927.760899867666</v>
          </cell>
          <cell r="BT52">
            <v>5594.9744155271283</v>
          </cell>
          <cell r="BV52">
            <v>10522.735315394795</v>
          </cell>
          <cell r="BX52">
            <v>62.152497608852222</v>
          </cell>
          <cell r="CB52">
            <v>20.941739999999999</v>
          </cell>
          <cell r="CD52">
            <v>20.941739999999999</v>
          </cell>
          <cell r="CG52" t="str">
            <v>LAB</v>
          </cell>
          <cell r="CO52" t="str">
            <v>LAB</v>
          </cell>
          <cell r="CP52">
            <v>4948.7026398676662</v>
          </cell>
          <cell r="CR52">
            <v>5594.9744155271283</v>
          </cell>
          <cell r="CT52">
            <v>10543.677055394794</v>
          </cell>
          <cell r="CV52">
            <v>62.152497608852222</v>
          </cell>
        </row>
        <row r="53">
          <cell r="H53" t="str">
            <v>XXXXXXXXX</v>
          </cell>
          <cell r="J53" t="str">
            <v>XXXXXXXXX</v>
          </cell>
          <cell r="L53">
            <v>0</v>
          </cell>
          <cell r="O53">
            <v>0</v>
          </cell>
          <cell r="P53">
            <v>0</v>
          </cell>
          <cell r="R53">
            <v>0</v>
          </cell>
          <cell r="T53">
            <v>0</v>
          </cell>
          <cell r="AD53">
            <v>0</v>
          </cell>
          <cell r="AF53">
            <v>0</v>
          </cell>
          <cell r="AH53">
            <v>0</v>
          </cell>
          <cell r="AJ53">
            <v>0</v>
          </cell>
          <cell r="AL53">
            <v>0</v>
          </cell>
          <cell r="AN53">
            <v>0</v>
          </cell>
          <cell r="AP53">
            <v>0</v>
          </cell>
          <cell r="AR53">
            <v>0</v>
          </cell>
          <cell r="AT53">
            <v>0</v>
          </cell>
          <cell r="AV53">
            <v>0</v>
          </cell>
          <cell r="AX53">
            <v>0</v>
          </cell>
          <cell r="AZ53">
            <v>0</v>
          </cell>
          <cell r="BB53">
            <v>0</v>
          </cell>
          <cell r="BD53">
            <v>0</v>
          </cell>
          <cell r="BF53">
            <v>0</v>
          </cell>
          <cell r="BH53">
            <v>0</v>
          </cell>
          <cell r="BJ53">
            <v>0</v>
          </cell>
          <cell r="BN53">
            <v>0</v>
          </cell>
          <cell r="BP53">
            <v>0</v>
          </cell>
          <cell r="BR53">
            <v>0</v>
          </cell>
          <cell r="BT53">
            <v>0</v>
          </cell>
          <cell r="BV53">
            <v>0</v>
          </cell>
          <cell r="BX53">
            <v>0</v>
          </cell>
          <cell r="CD53">
            <v>0</v>
          </cell>
          <cell r="CG53">
            <v>0</v>
          </cell>
          <cell r="CO53" t="str">
            <v>BB</v>
          </cell>
          <cell r="CP53">
            <v>0</v>
          </cell>
          <cell r="CR53">
            <v>0</v>
          </cell>
          <cell r="CT53">
            <v>0</v>
          </cell>
          <cell r="CV53">
            <v>0</v>
          </cell>
        </row>
        <row r="54">
          <cell r="B54" t="str">
            <v>EKG</v>
          </cell>
          <cell r="D54" t="str">
            <v>ELECTROCARDIOLOGY</v>
          </cell>
          <cell r="F54" t="str">
            <v>D30</v>
          </cell>
          <cell r="H54">
            <v>842528.74475403584</v>
          </cell>
          <cell r="J54">
            <v>11993.029856697831</v>
          </cell>
          <cell r="L54">
            <v>854521.77461073361</v>
          </cell>
          <cell r="N54">
            <v>11.166502081835612</v>
          </cell>
          <cell r="O54" t="str">
            <v>EKG</v>
          </cell>
          <cell r="P54">
            <v>842.5</v>
          </cell>
          <cell r="R54">
            <v>12</v>
          </cell>
          <cell r="T54">
            <v>854.5</v>
          </cell>
          <cell r="AD54">
            <v>842.5</v>
          </cell>
          <cell r="AF54">
            <v>12</v>
          </cell>
          <cell r="AH54">
            <v>854.5</v>
          </cell>
          <cell r="AJ54">
            <v>11.166502081835612</v>
          </cell>
          <cell r="AL54">
            <v>0</v>
          </cell>
          <cell r="AN54">
            <v>0</v>
          </cell>
          <cell r="AP54">
            <v>0</v>
          </cell>
          <cell r="AR54">
            <v>0</v>
          </cell>
          <cell r="AT54">
            <v>0.83295103661226289</v>
          </cell>
          <cell r="AV54">
            <v>130.73374503749449</v>
          </cell>
          <cell r="AX54">
            <v>131.56669607410674</v>
          </cell>
          <cell r="AZ54">
            <v>2.4522517898951514E-3</v>
          </cell>
          <cell r="BB54">
            <v>843.33295103661226</v>
          </cell>
          <cell r="BD54">
            <v>142.73374503749449</v>
          </cell>
          <cell r="BF54">
            <v>986.06669607410674</v>
          </cell>
          <cell r="BH54">
            <v>11.168954333625507</v>
          </cell>
          <cell r="BJ54">
            <v>0</v>
          </cell>
          <cell r="BN54">
            <v>0</v>
          </cell>
          <cell r="BP54">
            <v>0</v>
          </cell>
          <cell r="BR54">
            <v>843.33295103661226</v>
          </cell>
          <cell r="BT54">
            <v>142.73374503749449</v>
          </cell>
          <cell r="BV54">
            <v>986.06669607410674</v>
          </cell>
          <cell r="BX54">
            <v>11.168954333625507</v>
          </cell>
          <cell r="CB54">
            <v>3.76328</v>
          </cell>
          <cell r="CD54">
            <v>3.76328</v>
          </cell>
          <cell r="CG54" t="str">
            <v>EKG</v>
          </cell>
          <cell r="CO54" t="str">
            <v>EKG</v>
          </cell>
          <cell r="CP54">
            <v>847.09623103661227</v>
          </cell>
          <cell r="CR54">
            <v>142.73374503749449</v>
          </cell>
          <cell r="CT54">
            <v>989.82997607410675</v>
          </cell>
          <cell r="CV54">
            <v>11.168954333625507</v>
          </cell>
        </row>
        <row r="55">
          <cell r="B55" t="str">
            <v>IRC</v>
          </cell>
          <cell r="D55" t="str">
            <v>INVASIVE RADIOLOGY/CARDIOVASCULAR</v>
          </cell>
          <cell r="F55" t="str">
            <v>D31</v>
          </cell>
          <cell r="H55">
            <v>4467359.4025463676</v>
          </cell>
          <cell r="J55">
            <v>496308.38822417153</v>
          </cell>
          <cell r="L55">
            <v>4963667.7907705391</v>
          </cell>
          <cell r="N55">
            <v>39.840175951768899</v>
          </cell>
          <cell r="O55" t="str">
            <v>IRC</v>
          </cell>
          <cell r="P55">
            <v>4467.3999999999996</v>
          </cell>
          <cell r="R55">
            <v>496.3</v>
          </cell>
          <cell r="T55">
            <v>4963.7</v>
          </cell>
          <cell r="AD55">
            <v>4467.3999999999996</v>
          </cell>
          <cell r="AF55">
            <v>496.3</v>
          </cell>
          <cell r="AH55">
            <v>4963.7</v>
          </cell>
          <cell r="AJ55">
            <v>39.840175951768899</v>
          </cell>
          <cell r="AL55">
            <v>0</v>
          </cell>
          <cell r="AN55">
            <v>0</v>
          </cell>
          <cell r="AP55">
            <v>0</v>
          </cell>
          <cell r="AR55">
            <v>0</v>
          </cell>
          <cell r="AT55">
            <v>1.9556241729157477</v>
          </cell>
          <cell r="AV55">
            <v>306.94009704455226</v>
          </cell>
          <cell r="AX55">
            <v>308.89572121746801</v>
          </cell>
          <cell r="AZ55">
            <v>5.7574607241016595E-3</v>
          </cell>
          <cell r="BB55">
            <v>4469.3556241729157</v>
          </cell>
          <cell r="BD55">
            <v>803.24009704455227</v>
          </cell>
          <cell r="BF55">
            <v>5272.5957212174681</v>
          </cell>
          <cell r="BH55">
            <v>39.845933412493004</v>
          </cell>
          <cell r="BJ55">
            <v>332.22820320737162</v>
          </cell>
          <cell r="BN55">
            <v>332.22820320737162</v>
          </cell>
          <cell r="BP55">
            <v>1.0064471469475058</v>
          </cell>
          <cell r="BR55">
            <v>4801.5838273802874</v>
          </cell>
          <cell r="BT55">
            <v>803.24009704455227</v>
          </cell>
          <cell r="BV55">
            <v>5604.8239244248398</v>
          </cell>
          <cell r="BX55">
            <v>40.852380559440512</v>
          </cell>
          <cell r="CB55">
            <v>13.764849999999999</v>
          </cell>
          <cell r="CD55">
            <v>13.764849999999999</v>
          </cell>
          <cell r="CG55" t="str">
            <v>IRC</v>
          </cell>
          <cell r="CO55" t="str">
            <v>IRC</v>
          </cell>
          <cell r="CP55">
            <v>4815.348677380287</v>
          </cell>
          <cell r="CR55">
            <v>803.24009704455227</v>
          </cell>
          <cell r="CT55">
            <v>5618.5887744248394</v>
          </cell>
          <cell r="CV55">
            <v>40.852380559440512</v>
          </cell>
        </row>
        <row r="56">
          <cell r="B56" t="str">
            <v>RAD</v>
          </cell>
          <cell r="D56" t="str">
            <v>RADIOLOGY DIAGNOSTIC</v>
          </cell>
          <cell r="F56" t="str">
            <v>D32</v>
          </cell>
          <cell r="H56">
            <v>3723684.5643729172</v>
          </cell>
          <cell r="J56">
            <v>399552.58229635027</v>
          </cell>
          <cell r="L56">
            <v>4123237.1466692677</v>
          </cell>
          <cell r="N56">
            <v>42.887770384138861</v>
          </cell>
          <cell r="O56" t="str">
            <v>RAD</v>
          </cell>
          <cell r="P56">
            <v>3723.7</v>
          </cell>
          <cell r="R56">
            <v>399.6</v>
          </cell>
          <cell r="T56">
            <v>4123.3</v>
          </cell>
          <cell r="AD56">
            <v>3723.7</v>
          </cell>
          <cell r="AF56">
            <v>399.6</v>
          </cell>
          <cell r="AH56">
            <v>4123.3</v>
          </cell>
          <cell r="AJ56">
            <v>42.887770384138861</v>
          </cell>
          <cell r="AL56">
            <v>0</v>
          </cell>
          <cell r="AN56">
            <v>0</v>
          </cell>
          <cell r="AP56">
            <v>0</v>
          </cell>
          <cell r="AR56">
            <v>0</v>
          </cell>
          <cell r="AT56">
            <v>1.7021173356859283</v>
          </cell>
          <cell r="AV56">
            <v>267.15156594618435</v>
          </cell>
          <cell r="AX56">
            <v>268.8536832818703</v>
          </cell>
          <cell r="AZ56">
            <v>5.0111232228292214E-3</v>
          </cell>
          <cell r="BB56">
            <v>3725.4021173356859</v>
          </cell>
          <cell r="BD56">
            <v>666.75156594618443</v>
          </cell>
          <cell r="BF56">
            <v>4392.1536832818701</v>
          </cell>
          <cell r="BH56">
            <v>42.89278150736169</v>
          </cell>
          <cell r="BJ56">
            <v>159.16933585170062</v>
          </cell>
          <cell r="BN56">
            <v>159.16933585170062</v>
          </cell>
          <cell r="BP56">
            <v>0.26031020403423394</v>
          </cell>
          <cell r="BR56">
            <v>3884.5714531873864</v>
          </cell>
          <cell r="BT56">
            <v>666.75156594618443</v>
          </cell>
          <cell r="BV56">
            <v>4551.3230191335706</v>
          </cell>
          <cell r="BX56">
            <v>43.153091711395923</v>
          </cell>
          <cell r="CB56">
            <v>14.54006</v>
          </cell>
          <cell r="CD56">
            <v>14.54006</v>
          </cell>
          <cell r="CG56" t="str">
            <v>RAD</v>
          </cell>
          <cell r="CO56" t="str">
            <v>RAD</v>
          </cell>
          <cell r="CP56">
            <v>3899.1115131873862</v>
          </cell>
          <cell r="CR56">
            <v>666.75156594618443</v>
          </cell>
          <cell r="CT56">
            <v>4565.8630791335709</v>
          </cell>
          <cell r="CV56">
            <v>43.153091711395923</v>
          </cell>
        </row>
        <row r="57">
          <cell r="B57" t="str">
            <v>CAT</v>
          </cell>
          <cell r="D57" t="str">
            <v>CT SCANNER</v>
          </cell>
          <cell r="F57" t="str">
            <v>D33</v>
          </cell>
          <cell r="H57">
            <v>919567.66602557711</v>
          </cell>
          <cell r="J57">
            <v>669195.31346512295</v>
          </cell>
          <cell r="L57">
            <v>1588762.9794907002</v>
          </cell>
          <cell r="N57">
            <v>9.2600372361466246</v>
          </cell>
          <cell r="O57" t="str">
            <v>CAT</v>
          </cell>
          <cell r="P57">
            <v>919.6</v>
          </cell>
          <cell r="R57">
            <v>669.2</v>
          </cell>
          <cell r="T57">
            <v>1588.8000000000002</v>
          </cell>
          <cell r="AD57">
            <v>919.6</v>
          </cell>
          <cell r="AF57">
            <v>669.2</v>
          </cell>
          <cell r="AH57">
            <v>1588.8000000000002</v>
          </cell>
          <cell r="AJ57">
            <v>9.2600372361466246</v>
          </cell>
          <cell r="AL57">
            <v>0</v>
          </cell>
          <cell r="AN57">
            <v>0</v>
          </cell>
          <cell r="AP57">
            <v>0</v>
          </cell>
          <cell r="AR57">
            <v>0</v>
          </cell>
          <cell r="AT57">
            <v>0.2172915747684164</v>
          </cell>
          <cell r="AV57">
            <v>34.104455227172473</v>
          </cell>
          <cell r="AX57">
            <v>34.32174680194089</v>
          </cell>
          <cell r="AZ57">
            <v>6.3971785823351772E-4</v>
          </cell>
          <cell r="BB57">
            <v>919.81729157476843</v>
          </cell>
          <cell r="BD57">
            <v>703.30445522717253</v>
          </cell>
          <cell r="BF57">
            <v>1623.1217468019408</v>
          </cell>
          <cell r="BH57">
            <v>9.2606769540048575</v>
          </cell>
          <cell r="BJ57">
            <v>0</v>
          </cell>
          <cell r="BN57">
            <v>0</v>
          </cell>
          <cell r="BP57">
            <v>0</v>
          </cell>
          <cell r="BR57">
            <v>919.81729157476843</v>
          </cell>
          <cell r="BT57">
            <v>703.30445522717253</v>
          </cell>
          <cell r="BV57">
            <v>1623.1217468019408</v>
          </cell>
          <cell r="BX57">
            <v>9.2606769540048575</v>
          </cell>
          <cell r="CB57">
            <v>3.1202999999999999</v>
          </cell>
          <cell r="CD57">
            <v>3.1202999999999999</v>
          </cell>
          <cell r="CG57" t="str">
            <v>CAT</v>
          </cell>
          <cell r="CO57" t="str">
            <v>CT</v>
          </cell>
          <cell r="CP57">
            <v>922.93759157476848</v>
          </cell>
          <cell r="CR57">
            <v>703.30445522717253</v>
          </cell>
          <cell r="CT57">
            <v>1626.2420468019409</v>
          </cell>
          <cell r="CV57">
            <v>9.2606769540048575</v>
          </cell>
        </row>
        <row r="58">
          <cell r="B58" t="str">
            <v>RAT</v>
          </cell>
          <cell r="D58" t="str">
            <v>RADIOLOGY THERAPEUTIC</v>
          </cell>
          <cell r="F58" t="str">
            <v>D34</v>
          </cell>
          <cell r="H58">
            <v>0</v>
          </cell>
          <cell r="J58">
            <v>3686299.9635374825</v>
          </cell>
          <cell r="L58">
            <v>3686299.9635374825</v>
          </cell>
          <cell r="N58">
            <v>0</v>
          </cell>
          <cell r="O58" t="str">
            <v>RAT</v>
          </cell>
          <cell r="P58">
            <v>0</v>
          </cell>
          <cell r="R58">
            <v>3686.3</v>
          </cell>
          <cell r="T58">
            <v>3686.3</v>
          </cell>
          <cell r="AD58">
            <v>0</v>
          </cell>
          <cell r="AF58">
            <v>3686.3</v>
          </cell>
          <cell r="AH58">
            <v>3686.3</v>
          </cell>
          <cell r="AJ58">
            <v>0</v>
          </cell>
          <cell r="AL58">
            <v>0</v>
          </cell>
          <cell r="AN58">
            <v>0</v>
          </cell>
          <cell r="AP58">
            <v>0</v>
          </cell>
          <cell r="AR58">
            <v>0</v>
          </cell>
          <cell r="AT58">
            <v>0</v>
          </cell>
          <cell r="AV58">
            <v>0</v>
          </cell>
          <cell r="AX58">
            <v>0</v>
          </cell>
          <cell r="AZ58">
            <v>0</v>
          </cell>
          <cell r="BB58">
            <v>0</v>
          </cell>
          <cell r="BD58">
            <v>3686.3</v>
          </cell>
          <cell r="BF58">
            <v>3686.3</v>
          </cell>
          <cell r="BH58">
            <v>0</v>
          </cell>
          <cell r="BJ58">
            <v>0</v>
          </cell>
          <cell r="BN58">
            <v>0</v>
          </cell>
          <cell r="BP58">
            <v>0</v>
          </cell>
          <cell r="BR58">
            <v>0</v>
          </cell>
          <cell r="BT58">
            <v>3686.3</v>
          </cell>
          <cell r="BV58">
            <v>3686.3</v>
          </cell>
          <cell r="BX58">
            <v>0</v>
          </cell>
          <cell r="CB58">
            <v>0</v>
          </cell>
          <cell r="CD58">
            <v>0</v>
          </cell>
          <cell r="CG58" t="str">
            <v>RAT</v>
          </cell>
          <cell r="CO58" t="str">
            <v>RAT</v>
          </cell>
          <cell r="CP58">
            <v>0</v>
          </cell>
          <cell r="CR58">
            <v>3686.3</v>
          </cell>
          <cell r="CT58">
            <v>3686.3</v>
          </cell>
          <cell r="CV58">
            <v>0</v>
          </cell>
        </row>
        <row r="59">
          <cell r="B59" t="str">
            <v>NUC</v>
          </cell>
          <cell r="D59" t="str">
            <v>NUCLEAR MEDICINE</v>
          </cell>
          <cell r="F59" t="str">
            <v>D35</v>
          </cell>
          <cell r="H59">
            <v>545095.80447363283</v>
          </cell>
          <cell r="J59">
            <v>1535752.0176161304</v>
          </cell>
          <cell r="L59">
            <v>2080847.8220897634</v>
          </cell>
          <cell r="N59">
            <v>6.188052376221477</v>
          </cell>
          <cell r="O59" t="str">
            <v>NUC</v>
          </cell>
          <cell r="P59">
            <v>545.1</v>
          </cell>
          <cell r="R59">
            <v>1535.8</v>
          </cell>
          <cell r="T59">
            <v>2080.9</v>
          </cell>
          <cell r="AD59">
            <v>545.1</v>
          </cell>
          <cell r="AF59">
            <v>1535.8</v>
          </cell>
          <cell r="AH59">
            <v>2080.9</v>
          </cell>
          <cell r="AJ59">
            <v>6.188052376221477</v>
          </cell>
          <cell r="AL59">
            <v>0</v>
          </cell>
          <cell r="AN59">
            <v>0</v>
          </cell>
          <cell r="AP59">
            <v>0</v>
          </cell>
          <cell r="AR59">
            <v>0</v>
          </cell>
          <cell r="AT59">
            <v>0.39836788707543003</v>
          </cell>
          <cell r="AV59">
            <v>62.524834583149534</v>
          </cell>
          <cell r="AX59">
            <v>62.923202470224965</v>
          </cell>
          <cell r="AZ59">
            <v>1.1728160734281157E-3</v>
          </cell>
          <cell r="BB59">
            <v>545.49836788707546</v>
          </cell>
          <cell r="BD59">
            <v>1598.3248345831496</v>
          </cell>
          <cell r="BF59">
            <v>2143.8232024702252</v>
          </cell>
          <cell r="BH59">
            <v>6.1892251922949049</v>
          </cell>
          <cell r="BJ59">
            <v>0</v>
          </cell>
          <cell r="BN59">
            <v>0</v>
          </cell>
          <cell r="BP59">
            <v>0</v>
          </cell>
          <cell r="BR59">
            <v>545.49836788707546</v>
          </cell>
          <cell r="BT59">
            <v>1598.3248345831496</v>
          </cell>
          <cell r="BV59">
            <v>2143.8232024702252</v>
          </cell>
          <cell r="BX59">
            <v>6.1892251922949049</v>
          </cell>
          <cell r="CB59">
            <v>2.08541</v>
          </cell>
          <cell r="CD59">
            <v>2.08541</v>
          </cell>
          <cell r="CG59" t="str">
            <v>NUC</v>
          </cell>
          <cell r="CO59" t="str">
            <v>NUC</v>
          </cell>
          <cell r="CP59">
            <v>547.58377788707548</v>
          </cell>
          <cell r="CR59">
            <v>1598.3248345831496</v>
          </cell>
          <cell r="CT59">
            <v>2145.9086124702253</v>
          </cell>
          <cell r="CV59">
            <v>6.1892251922949049</v>
          </cell>
        </row>
        <row r="60">
          <cell r="B60" t="str">
            <v>RES</v>
          </cell>
          <cell r="D60" t="str">
            <v>RESPIRATORY THERAPY</v>
          </cell>
          <cell r="F60" t="str">
            <v>D36</v>
          </cell>
          <cell r="H60">
            <v>2500813.8730860786</v>
          </cell>
          <cell r="J60">
            <v>389200.73999999993</v>
          </cell>
          <cell r="L60">
            <v>2890014.6130860783</v>
          </cell>
          <cell r="N60">
            <v>25.933089743589743</v>
          </cell>
          <cell r="O60" t="str">
            <v>RES</v>
          </cell>
          <cell r="P60">
            <v>2500.8000000000002</v>
          </cell>
          <cell r="R60">
            <v>389.2</v>
          </cell>
          <cell r="T60">
            <v>2890</v>
          </cell>
          <cell r="AD60">
            <v>2500.8000000000002</v>
          </cell>
          <cell r="AF60">
            <v>389.2</v>
          </cell>
          <cell r="AH60">
            <v>2890</v>
          </cell>
          <cell r="AJ60">
            <v>25.933089743589743</v>
          </cell>
          <cell r="AL60">
            <v>0</v>
          </cell>
          <cell r="AN60">
            <v>0</v>
          </cell>
          <cell r="AP60">
            <v>0</v>
          </cell>
          <cell r="AR60">
            <v>0</v>
          </cell>
          <cell r="AT60">
            <v>0.4345831495368328</v>
          </cell>
          <cell r="AV60">
            <v>68.208910454344945</v>
          </cell>
          <cell r="AX60">
            <v>68.64349360388178</v>
          </cell>
          <cell r="AZ60">
            <v>1.2794357164670354E-3</v>
          </cell>
          <cell r="BB60">
            <v>2501.2345831495372</v>
          </cell>
          <cell r="BD60">
            <v>457.40891045434495</v>
          </cell>
          <cell r="BF60">
            <v>2958.6434936038822</v>
          </cell>
          <cell r="BH60">
            <v>25.934369179306209</v>
          </cell>
          <cell r="BJ60">
            <v>0</v>
          </cell>
          <cell r="BN60">
            <v>0</v>
          </cell>
          <cell r="BP60">
            <v>0</v>
          </cell>
          <cell r="BR60">
            <v>2501.2345831495372</v>
          </cell>
          <cell r="BT60">
            <v>457.40891045434495</v>
          </cell>
          <cell r="BV60">
            <v>2958.6434936038822</v>
          </cell>
          <cell r="BX60">
            <v>25.934369179306209</v>
          </cell>
          <cell r="CB60">
            <v>8.7383600000000001</v>
          </cell>
          <cell r="CD60">
            <v>8.7383600000000001</v>
          </cell>
          <cell r="CG60" t="str">
            <v>RES</v>
          </cell>
          <cell r="CO60" t="str">
            <v>RES</v>
          </cell>
          <cell r="CP60">
            <v>2509.9729431495371</v>
          </cell>
          <cell r="CR60">
            <v>457.40891045434495</v>
          </cell>
          <cell r="CT60">
            <v>2967.3818536038821</v>
          </cell>
          <cell r="CV60">
            <v>25.934369179306209</v>
          </cell>
        </row>
        <row r="61">
          <cell r="B61" t="str">
            <v>PUL</v>
          </cell>
          <cell r="D61" t="str">
            <v>PULMONARY FUNCTION</v>
          </cell>
          <cell r="F61" t="str">
            <v>D37</v>
          </cell>
          <cell r="H61">
            <v>115309.26425329995</v>
          </cell>
          <cell r="J61">
            <v>11158.312835929386</v>
          </cell>
          <cell r="L61">
            <v>126467.57708922934</v>
          </cell>
          <cell r="N61">
            <v>1.3809642954551187</v>
          </cell>
          <cell r="O61" t="str">
            <v>PUL</v>
          </cell>
          <cell r="P61">
            <v>115.3</v>
          </cell>
          <cell r="R61">
            <v>11.2</v>
          </cell>
          <cell r="T61">
            <v>126.5</v>
          </cell>
          <cell r="AD61">
            <v>115.3</v>
          </cell>
          <cell r="AF61">
            <v>11.2</v>
          </cell>
          <cell r="AH61">
            <v>126.5</v>
          </cell>
          <cell r="AJ61">
            <v>1.3809642954551187</v>
          </cell>
          <cell r="AL61">
            <v>0</v>
          </cell>
          <cell r="AN61">
            <v>0</v>
          </cell>
          <cell r="AP61">
            <v>0</v>
          </cell>
          <cell r="AR61">
            <v>0</v>
          </cell>
          <cell r="AT61">
            <v>0.32593736215262453</v>
          </cell>
          <cell r="AV61">
            <v>51.156682840758705</v>
          </cell>
          <cell r="AX61">
            <v>51.482620202911328</v>
          </cell>
          <cell r="AZ61">
            <v>9.5957678735027641E-4</v>
          </cell>
          <cell r="BB61">
            <v>115.62593736215263</v>
          </cell>
          <cell r="BD61">
            <v>62.356682840758708</v>
          </cell>
          <cell r="BF61">
            <v>177.98262020291133</v>
          </cell>
          <cell r="BH61">
            <v>1.3819238722424689</v>
          </cell>
          <cell r="BJ61">
            <v>0</v>
          </cell>
          <cell r="BN61">
            <v>0</v>
          </cell>
          <cell r="BP61">
            <v>0</v>
          </cell>
          <cell r="BR61">
            <v>115.62593736215263</v>
          </cell>
          <cell r="BT61">
            <v>62.356682840758708</v>
          </cell>
          <cell r="BV61">
            <v>177.98262020291133</v>
          </cell>
          <cell r="BX61">
            <v>1.3819238722424689</v>
          </cell>
          <cell r="CB61">
            <v>0.46562999999999999</v>
          </cell>
          <cell r="CD61">
            <v>0.46562999999999999</v>
          </cell>
          <cell r="CG61" t="str">
            <v>PUL</v>
          </cell>
          <cell r="CO61" t="str">
            <v>PUL</v>
          </cell>
          <cell r="CP61">
            <v>116.09156736215263</v>
          </cell>
          <cell r="CR61">
            <v>62.356682840758708</v>
          </cell>
          <cell r="CT61">
            <v>178.44825020291134</v>
          </cell>
          <cell r="CV61">
            <v>1.3819238722424689</v>
          </cell>
        </row>
        <row r="62">
          <cell r="B62" t="str">
            <v>EEG</v>
          </cell>
          <cell r="D62" t="str">
            <v>ELECTROENCEPHALOGRAPHY</v>
          </cell>
          <cell r="F62" t="str">
            <v>D38</v>
          </cell>
          <cell r="H62">
            <v>347072.31103139039</v>
          </cell>
          <cell r="J62">
            <v>21547.01999999999</v>
          </cell>
          <cell r="L62">
            <v>368619.33103139035</v>
          </cell>
          <cell r="N62">
            <v>3.8228873425551058</v>
          </cell>
          <cell r="O62" t="str">
            <v>EEG</v>
          </cell>
          <cell r="P62">
            <v>347.1</v>
          </cell>
          <cell r="R62">
            <v>21.5</v>
          </cell>
          <cell r="T62">
            <v>368.6</v>
          </cell>
          <cell r="AD62">
            <v>347.1</v>
          </cell>
          <cell r="AF62">
            <v>21.5</v>
          </cell>
          <cell r="AH62">
            <v>368.6</v>
          </cell>
          <cell r="AJ62">
            <v>3.8228873425551058</v>
          </cell>
          <cell r="AL62">
            <v>0</v>
          </cell>
          <cell r="AN62">
            <v>0</v>
          </cell>
          <cell r="AP62">
            <v>0</v>
          </cell>
          <cell r="AR62">
            <v>0</v>
          </cell>
          <cell r="AT62">
            <v>0.47079841199823552</v>
          </cell>
          <cell r="AV62">
            <v>73.892986325540363</v>
          </cell>
          <cell r="AX62">
            <v>74.363784737538595</v>
          </cell>
          <cell r="AZ62">
            <v>1.3860553595059549E-3</v>
          </cell>
          <cell r="BB62">
            <v>347.57079841199828</v>
          </cell>
          <cell r="BD62">
            <v>95.392986325540363</v>
          </cell>
          <cell r="BF62">
            <v>442.96378473753862</v>
          </cell>
          <cell r="BH62">
            <v>3.8242733979146117</v>
          </cell>
          <cell r="BJ62">
            <v>0</v>
          </cell>
          <cell r="BN62">
            <v>0</v>
          </cell>
          <cell r="BP62">
            <v>0</v>
          </cell>
          <cell r="BR62">
            <v>347.57079841199828</v>
          </cell>
          <cell r="BT62">
            <v>95.392986325540363</v>
          </cell>
          <cell r="BV62">
            <v>442.96378473753862</v>
          </cell>
          <cell r="BX62">
            <v>3.8242733979146117</v>
          </cell>
          <cell r="CB62">
            <v>1.2885599999999999</v>
          </cell>
          <cell r="CD62">
            <v>1.2885599999999999</v>
          </cell>
          <cell r="CG62" t="str">
            <v>EEG</v>
          </cell>
          <cell r="CO62" t="str">
            <v>EEG</v>
          </cell>
          <cell r="CP62">
            <v>348.8593584119983</v>
          </cell>
          <cell r="CR62">
            <v>95.392986325540363</v>
          </cell>
          <cell r="CT62">
            <v>444.25234473753869</v>
          </cell>
          <cell r="CV62">
            <v>3.8242733979146117</v>
          </cell>
        </row>
        <row r="63">
          <cell r="B63" t="str">
            <v>PTH</v>
          </cell>
          <cell r="D63" t="str">
            <v>PHYSICAL THERAPY</v>
          </cell>
          <cell r="F63" t="str">
            <v>D39</v>
          </cell>
          <cell r="H63">
            <v>1220239.8522483653</v>
          </cell>
          <cell r="J63">
            <v>106419.72418023055</v>
          </cell>
          <cell r="L63">
            <v>1326659.5764285959</v>
          </cell>
          <cell r="N63">
            <v>12.238221153846155</v>
          </cell>
          <cell r="O63" t="str">
            <v>PTH</v>
          </cell>
          <cell r="P63">
            <v>1220.2</v>
          </cell>
          <cell r="R63">
            <v>106.4</v>
          </cell>
          <cell r="T63">
            <v>1326.6000000000001</v>
          </cell>
          <cell r="AD63">
            <v>1220.2</v>
          </cell>
          <cell r="AF63">
            <v>106.4</v>
          </cell>
          <cell r="AH63">
            <v>1326.6000000000001</v>
          </cell>
          <cell r="AJ63">
            <v>12.238221153846155</v>
          </cell>
          <cell r="AL63">
            <v>0</v>
          </cell>
          <cell r="AN63">
            <v>0</v>
          </cell>
          <cell r="AP63">
            <v>0</v>
          </cell>
          <cell r="AR63">
            <v>0</v>
          </cell>
          <cell r="AT63">
            <v>0.36215262461402736</v>
          </cell>
          <cell r="AV63">
            <v>56.840758711954123</v>
          </cell>
          <cell r="AX63">
            <v>57.20291133656815</v>
          </cell>
          <cell r="AZ63">
            <v>1.0661964303891962E-3</v>
          </cell>
          <cell r="BB63">
            <v>1220.5621526246141</v>
          </cell>
          <cell r="BD63">
            <v>163.24075871195413</v>
          </cell>
          <cell r="BF63">
            <v>1383.8029113365683</v>
          </cell>
          <cell r="BH63">
            <v>12.239287350276545</v>
          </cell>
          <cell r="BJ63">
            <v>0</v>
          </cell>
          <cell r="BN63">
            <v>0</v>
          </cell>
          <cell r="BP63">
            <v>0</v>
          </cell>
          <cell r="BR63">
            <v>1220.5621526246141</v>
          </cell>
          <cell r="BT63">
            <v>163.24075871195413</v>
          </cell>
          <cell r="BV63">
            <v>1383.8029113365683</v>
          </cell>
          <cell r="BX63">
            <v>12.239287350276545</v>
          </cell>
          <cell r="CB63">
            <v>4.12392</v>
          </cell>
          <cell r="CD63">
            <v>4.12392</v>
          </cell>
          <cell r="CG63" t="str">
            <v>PTH</v>
          </cell>
          <cell r="CO63" t="str">
            <v>PTH</v>
          </cell>
          <cell r="CP63">
            <v>1224.6860726246141</v>
          </cell>
          <cell r="CR63">
            <v>163.24075871195413</v>
          </cell>
          <cell r="CT63">
            <v>1387.9268313365683</v>
          </cell>
          <cell r="CV63">
            <v>12.239287350276545</v>
          </cell>
        </row>
        <row r="64">
          <cell r="B64" t="str">
            <v>OTH</v>
          </cell>
          <cell r="D64" t="str">
            <v>OCCUPATIONAL THERAPY</v>
          </cell>
          <cell r="F64" t="str">
            <v>D40</v>
          </cell>
          <cell r="H64">
            <v>1304208.2894824471</v>
          </cell>
          <cell r="J64">
            <v>5227.9699999999993</v>
          </cell>
          <cell r="L64">
            <v>1309436.2594824471</v>
          </cell>
          <cell r="N64">
            <v>13.937379807692308</v>
          </cell>
          <cell r="O64" t="str">
            <v>OTH</v>
          </cell>
          <cell r="P64">
            <v>1304.2</v>
          </cell>
          <cell r="R64">
            <v>5.2</v>
          </cell>
          <cell r="T64">
            <v>1309.4000000000001</v>
          </cell>
          <cell r="AD64">
            <v>1304.2</v>
          </cell>
          <cell r="AF64">
            <v>5.2</v>
          </cell>
          <cell r="AH64">
            <v>1309.4000000000001</v>
          </cell>
          <cell r="AJ64">
            <v>13.937379807692308</v>
          </cell>
          <cell r="AL64">
            <v>0</v>
          </cell>
          <cell r="AN64">
            <v>0</v>
          </cell>
          <cell r="AP64">
            <v>0</v>
          </cell>
          <cell r="AR64">
            <v>0</v>
          </cell>
          <cell r="AT64">
            <v>0.2172915747684164</v>
          </cell>
          <cell r="AV64">
            <v>34.104455227172473</v>
          </cell>
          <cell r="AX64">
            <v>34.32174680194089</v>
          </cell>
          <cell r="AZ64">
            <v>6.3971785823351772E-4</v>
          </cell>
          <cell r="BB64">
            <v>1304.4172915747686</v>
          </cell>
          <cell r="BD64">
            <v>39.304455227172475</v>
          </cell>
          <cell r="BF64">
            <v>1343.721746801941</v>
          </cell>
          <cell r="BH64">
            <v>13.938019525550541</v>
          </cell>
          <cell r="BJ64">
            <v>0</v>
          </cell>
          <cell r="BN64">
            <v>0</v>
          </cell>
          <cell r="BP64">
            <v>0</v>
          </cell>
          <cell r="BR64">
            <v>1304.4172915747686</v>
          </cell>
          <cell r="BT64">
            <v>39.304455227172475</v>
          </cell>
          <cell r="BV64">
            <v>1343.721746801941</v>
          </cell>
          <cell r="BX64">
            <v>13.938019525550541</v>
          </cell>
          <cell r="CB64">
            <v>4.6962900000000003</v>
          </cell>
          <cell r="CD64">
            <v>4.6962900000000003</v>
          </cell>
          <cell r="CG64" t="str">
            <v>OTH</v>
          </cell>
          <cell r="CO64" t="str">
            <v>OTH</v>
          </cell>
          <cell r="CP64">
            <v>1309.1135815747687</v>
          </cell>
          <cell r="CR64">
            <v>39.304455227172475</v>
          </cell>
          <cell r="CT64">
            <v>1348.4180368019411</v>
          </cell>
          <cell r="CV64">
            <v>13.938019525550541</v>
          </cell>
        </row>
        <row r="65">
          <cell r="B65" t="str">
            <v>STH</v>
          </cell>
          <cell r="D65" t="str">
            <v>SPEECH LANGUAGE PATHOLOGY</v>
          </cell>
          <cell r="F65" t="str">
            <v>D41</v>
          </cell>
          <cell r="H65">
            <v>162965.80667164596</v>
          </cell>
          <cell r="J65">
            <v>2741.9500000000003</v>
          </cell>
          <cell r="L65">
            <v>165707.75667164597</v>
          </cell>
          <cell r="N65">
            <v>1.3858173076923077</v>
          </cell>
          <cell r="O65" t="str">
            <v>STH</v>
          </cell>
          <cell r="P65">
            <v>163</v>
          </cell>
          <cell r="R65">
            <v>2.7</v>
          </cell>
          <cell r="T65">
            <v>165.7</v>
          </cell>
          <cell r="AD65">
            <v>163</v>
          </cell>
          <cell r="AF65">
            <v>2.7</v>
          </cell>
          <cell r="AH65">
            <v>165.7</v>
          </cell>
          <cell r="AJ65">
            <v>1.3858173076923077</v>
          </cell>
          <cell r="AL65">
            <v>0</v>
          </cell>
          <cell r="AN65">
            <v>0</v>
          </cell>
          <cell r="AP65">
            <v>0</v>
          </cell>
          <cell r="AR65">
            <v>0</v>
          </cell>
          <cell r="AT65">
            <v>0</v>
          </cell>
          <cell r="AV65">
            <v>0</v>
          </cell>
          <cell r="AX65">
            <v>0</v>
          </cell>
          <cell r="AZ65">
            <v>0</v>
          </cell>
          <cell r="BB65">
            <v>163</v>
          </cell>
          <cell r="BD65">
            <v>2.7</v>
          </cell>
          <cell r="BF65">
            <v>165.7</v>
          </cell>
          <cell r="BH65">
            <v>1.3858173076923077</v>
          </cell>
          <cell r="BJ65">
            <v>0</v>
          </cell>
          <cell r="BN65">
            <v>0</v>
          </cell>
          <cell r="BP65">
            <v>0</v>
          </cell>
          <cell r="BR65">
            <v>163</v>
          </cell>
          <cell r="BT65">
            <v>2.7</v>
          </cell>
          <cell r="BV65">
            <v>165.7</v>
          </cell>
          <cell r="BX65">
            <v>1.3858173076923077</v>
          </cell>
          <cell r="CB65">
            <v>0.46694000000000002</v>
          </cell>
          <cell r="CD65">
            <v>0.46694000000000002</v>
          </cell>
          <cell r="CG65" t="str">
            <v>STH</v>
          </cell>
          <cell r="CO65" t="str">
            <v>STH</v>
          </cell>
          <cell r="CP65">
            <v>163.46693999999999</v>
          </cell>
          <cell r="CR65">
            <v>2.7</v>
          </cell>
          <cell r="CT65">
            <v>166.16693999999998</v>
          </cell>
          <cell r="CV65">
            <v>1.3858173076923077</v>
          </cell>
        </row>
        <row r="66">
          <cell r="B66" t="str">
            <v>REC</v>
          </cell>
          <cell r="D66" t="str">
            <v>RECREATIONAL THERAPY</v>
          </cell>
          <cell r="F66" t="str">
            <v>D42</v>
          </cell>
          <cell r="H66">
            <v>0</v>
          </cell>
          <cell r="J66">
            <v>0</v>
          </cell>
          <cell r="L66">
            <v>0</v>
          </cell>
          <cell r="N66">
            <v>0</v>
          </cell>
          <cell r="O66" t="str">
            <v>REC</v>
          </cell>
          <cell r="P66">
            <v>0</v>
          </cell>
          <cell r="R66">
            <v>0</v>
          </cell>
          <cell r="T66">
            <v>0</v>
          </cell>
          <cell r="AD66">
            <v>0</v>
          </cell>
          <cell r="AF66">
            <v>0</v>
          </cell>
          <cell r="AH66">
            <v>0</v>
          </cell>
          <cell r="AJ66">
            <v>0</v>
          </cell>
          <cell r="AL66">
            <v>0</v>
          </cell>
          <cell r="AN66">
            <v>0</v>
          </cell>
          <cell r="AP66">
            <v>0</v>
          </cell>
          <cell r="AR66">
            <v>0</v>
          </cell>
          <cell r="AT66">
            <v>0</v>
          </cell>
          <cell r="AV66">
            <v>0</v>
          </cell>
          <cell r="AX66">
            <v>0</v>
          </cell>
          <cell r="AZ66">
            <v>0</v>
          </cell>
          <cell r="BB66">
            <v>0</v>
          </cell>
          <cell r="BD66">
            <v>0</v>
          </cell>
          <cell r="BF66">
            <v>0</v>
          </cell>
          <cell r="BH66">
            <v>0</v>
          </cell>
          <cell r="BJ66">
            <v>0</v>
          </cell>
          <cell r="BN66">
            <v>0</v>
          </cell>
          <cell r="BP66">
            <v>0</v>
          </cell>
          <cell r="BR66">
            <v>0</v>
          </cell>
          <cell r="BT66">
            <v>0</v>
          </cell>
          <cell r="BV66">
            <v>0</v>
          </cell>
          <cell r="BX66">
            <v>0</v>
          </cell>
          <cell r="CB66">
            <v>0</v>
          </cell>
          <cell r="CD66">
            <v>0</v>
          </cell>
          <cell r="CG66" t="str">
            <v>REC</v>
          </cell>
          <cell r="CO66" t="str">
            <v>REC</v>
          </cell>
          <cell r="CP66">
            <v>0</v>
          </cell>
          <cell r="CR66">
            <v>0</v>
          </cell>
          <cell r="CT66">
            <v>0</v>
          </cell>
          <cell r="CV66">
            <v>0</v>
          </cell>
        </row>
        <row r="67">
          <cell r="B67" t="str">
            <v>AUD</v>
          </cell>
          <cell r="D67" t="str">
            <v>AUDIOLOGY</v>
          </cell>
          <cell r="F67" t="str">
            <v>D43</v>
          </cell>
          <cell r="H67">
            <v>0</v>
          </cell>
          <cell r="J67">
            <v>100500</v>
          </cell>
          <cell r="L67">
            <v>100500</v>
          </cell>
          <cell r="N67">
            <v>0</v>
          </cell>
          <cell r="O67" t="str">
            <v>AUD</v>
          </cell>
          <cell r="P67">
            <v>0</v>
          </cell>
          <cell r="R67">
            <v>100.5</v>
          </cell>
          <cell r="T67">
            <v>100.5</v>
          </cell>
          <cell r="AD67">
            <v>0</v>
          </cell>
          <cell r="AF67">
            <v>100.5</v>
          </cell>
          <cell r="AH67">
            <v>100.5</v>
          </cell>
          <cell r="AJ67">
            <v>0</v>
          </cell>
          <cell r="AL67">
            <v>0</v>
          </cell>
          <cell r="AN67">
            <v>0</v>
          </cell>
          <cell r="AP67">
            <v>0</v>
          </cell>
          <cell r="AR67">
            <v>0</v>
          </cell>
          <cell r="AT67">
            <v>0</v>
          </cell>
          <cell r="AV67">
            <v>0</v>
          </cell>
          <cell r="AX67">
            <v>0</v>
          </cell>
          <cell r="AZ67">
            <v>0</v>
          </cell>
          <cell r="BB67">
            <v>0</v>
          </cell>
          <cell r="BD67">
            <v>100.5</v>
          </cell>
          <cell r="BF67">
            <v>100.5</v>
          </cell>
          <cell r="BH67">
            <v>0</v>
          </cell>
          <cell r="BJ67">
            <v>0</v>
          </cell>
          <cell r="BN67">
            <v>0</v>
          </cell>
          <cell r="BP67">
            <v>0</v>
          </cell>
          <cell r="BR67">
            <v>0</v>
          </cell>
          <cell r="BT67">
            <v>100.5</v>
          </cell>
          <cell r="BV67">
            <v>100.5</v>
          </cell>
          <cell r="BX67">
            <v>0</v>
          </cell>
          <cell r="CB67">
            <v>0</v>
          </cell>
          <cell r="CD67">
            <v>0</v>
          </cell>
          <cell r="CG67" t="str">
            <v>AUD</v>
          </cell>
          <cell r="CO67" t="str">
            <v>AUD</v>
          </cell>
          <cell r="CP67">
            <v>0</v>
          </cell>
          <cell r="CR67">
            <v>100.5</v>
          </cell>
          <cell r="CT67">
            <v>100.5</v>
          </cell>
          <cell r="CV67">
            <v>0</v>
          </cell>
        </row>
        <row r="68">
          <cell r="B68" t="str">
            <v>OPM</v>
          </cell>
          <cell r="D68" t="str">
            <v>OTHER PHYSICAL MEDICINE</v>
          </cell>
          <cell r="F68" t="str">
            <v>D44</v>
          </cell>
          <cell r="H68">
            <v>0</v>
          </cell>
          <cell r="J68">
            <v>0</v>
          </cell>
          <cell r="L68">
            <v>0</v>
          </cell>
          <cell r="N68">
            <v>0</v>
          </cell>
          <cell r="O68" t="str">
            <v>OPM</v>
          </cell>
          <cell r="P68">
            <v>0</v>
          </cell>
          <cell r="R68">
            <v>0</v>
          </cell>
          <cell r="T68">
            <v>0</v>
          </cell>
          <cell r="AD68">
            <v>0</v>
          </cell>
          <cell r="AF68">
            <v>0</v>
          </cell>
          <cell r="AH68">
            <v>0</v>
          </cell>
          <cell r="AJ68">
            <v>0</v>
          </cell>
          <cell r="AL68">
            <v>0</v>
          </cell>
          <cell r="AN68">
            <v>0</v>
          </cell>
          <cell r="AP68">
            <v>0</v>
          </cell>
          <cell r="AR68">
            <v>0</v>
          </cell>
          <cell r="AT68">
            <v>0</v>
          </cell>
          <cell r="AV68">
            <v>0</v>
          </cell>
          <cell r="AX68">
            <v>0</v>
          </cell>
          <cell r="AZ68">
            <v>0</v>
          </cell>
          <cell r="BB68">
            <v>0</v>
          </cell>
          <cell r="BD68">
            <v>0</v>
          </cell>
          <cell r="BF68">
            <v>0</v>
          </cell>
          <cell r="BH68">
            <v>0</v>
          </cell>
          <cell r="BJ68">
            <v>0</v>
          </cell>
          <cell r="BN68">
            <v>0</v>
          </cell>
          <cell r="BP68">
            <v>0</v>
          </cell>
          <cell r="BR68">
            <v>0</v>
          </cell>
          <cell r="BT68">
            <v>0</v>
          </cell>
          <cell r="BV68">
            <v>0</v>
          </cell>
          <cell r="BX68">
            <v>0</v>
          </cell>
          <cell r="CB68">
            <v>0</v>
          </cell>
          <cell r="CD68">
            <v>0</v>
          </cell>
          <cell r="CG68" t="str">
            <v>OPM</v>
          </cell>
          <cell r="CO68" t="str">
            <v>OPM</v>
          </cell>
          <cell r="CP68">
            <v>0</v>
          </cell>
          <cell r="CR68">
            <v>0</v>
          </cell>
          <cell r="CT68">
            <v>0</v>
          </cell>
          <cell r="CV68">
            <v>0</v>
          </cell>
        </row>
        <row r="69">
          <cell r="B69" t="str">
            <v>RDL</v>
          </cell>
          <cell r="D69" t="str">
            <v>RENAL DIALYSIS</v>
          </cell>
          <cell r="F69" t="str">
            <v>D45</v>
          </cell>
          <cell r="H69">
            <v>0</v>
          </cell>
          <cell r="J69">
            <v>0</v>
          </cell>
          <cell r="L69">
            <v>0</v>
          </cell>
          <cell r="N69">
            <v>0</v>
          </cell>
          <cell r="O69" t="str">
            <v>RDL</v>
          </cell>
          <cell r="P69">
            <v>0</v>
          </cell>
          <cell r="R69">
            <v>0</v>
          </cell>
          <cell r="T69">
            <v>0</v>
          </cell>
          <cell r="AD69">
            <v>0</v>
          </cell>
          <cell r="AF69">
            <v>0</v>
          </cell>
          <cell r="AH69">
            <v>0</v>
          </cell>
          <cell r="AJ69">
            <v>0</v>
          </cell>
          <cell r="AL69">
            <v>0</v>
          </cell>
          <cell r="AN69">
            <v>0</v>
          </cell>
          <cell r="AP69">
            <v>0</v>
          </cell>
          <cell r="AR69">
            <v>0</v>
          </cell>
          <cell r="AT69">
            <v>0</v>
          </cell>
          <cell r="AV69">
            <v>0</v>
          </cell>
          <cell r="AX69">
            <v>0</v>
          </cell>
          <cell r="AZ69">
            <v>0</v>
          </cell>
          <cell r="BB69">
            <v>0</v>
          </cell>
          <cell r="BD69">
            <v>0</v>
          </cell>
          <cell r="BF69">
            <v>0</v>
          </cell>
          <cell r="BH69">
            <v>0</v>
          </cell>
          <cell r="BJ69">
            <v>0</v>
          </cell>
          <cell r="BN69">
            <v>0</v>
          </cell>
          <cell r="BP69">
            <v>0</v>
          </cell>
          <cell r="BR69">
            <v>0</v>
          </cell>
          <cell r="BT69">
            <v>0</v>
          </cell>
          <cell r="BV69">
            <v>0</v>
          </cell>
          <cell r="BX69">
            <v>0</v>
          </cell>
          <cell r="CB69">
            <v>0</v>
          </cell>
          <cell r="CD69">
            <v>0</v>
          </cell>
          <cell r="CG69" t="str">
            <v>RDL</v>
          </cell>
          <cell r="CO69" t="str">
            <v>RDL</v>
          </cell>
          <cell r="CP69">
            <v>0</v>
          </cell>
          <cell r="CR69">
            <v>0</v>
          </cell>
          <cell r="CT69">
            <v>0</v>
          </cell>
          <cell r="CV69">
            <v>0</v>
          </cell>
        </row>
        <row r="70">
          <cell r="B70" t="str">
            <v>OA</v>
          </cell>
          <cell r="D70" t="str">
            <v>ORGAN ACQUISITION</v>
          </cell>
          <cell r="F70" t="str">
            <v>D46</v>
          </cell>
          <cell r="H70">
            <v>0</v>
          </cell>
          <cell r="J70">
            <v>0</v>
          </cell>
          <cell r="L70">
            <v>0</v>
          </cell>
          <cell r="N70">
            <v>0</v>
          </cell>
          <cell r="O70" t="str">
            <v>OA</v>
          </cell>
          <cell r="P70">
            <v>0</v>
          </cell>
          <cell r="R70">
            <v>0</v>
          </cell>
          <cell r="T70">
            <v>0</v>
          </cell>
          <cell r="AD70">
            <v>0</v>
          </cell>
          <cell r="AF70">
            <v>0</v>
          </cell>
          <cell r="AH70">
            <v>0</v>
          </cell>
          <cell r="AJ70">
            <v>0</v>
          </cell>
          <cell r="AL70">
            <v>0</v>
          </cell>
          <cell r="AN70">
            <v>0</v>
          </cell>
          <cell r="AP70">
            <v>0</v>
          </cell>
          <cell r="AR70">
            <v>0</v>
          </cell>
          <cell r="AT70">
            <v>0</v>
          </cell>
          <cell r="AV70">
            <v>0</v>
          </cell>
          <cell r="AX70">
            <v>0</v>
          </cell>
          <cell r="AZ70">
            <v>0</v>
          </cell>
          <cell r="BB70">
            <v>0</v>
          </cell>
          <cell r="BD70">
            <v>0</v>
          </cell>
          <cell r="BF70">
            <v>0</v>
          </cell>
          <cell r="BH70">
            <v>0</v>
          </cell>
          <cell r="BJ70">
            <v>0</v>
          </cell>
          <cell r="BN70">
            <v>0</v>
          </cell>
          <cell r="BP70">
            <v>0</v>
          </cell>
          <cell r="BR70">
            <v>0</v>
          </cell>
          <cell r="BT70">
            <v>0</v>
          </cell>
          <cell r="BV70">
            <v>0</v>
          </cell>
          <cell r="BX70">
            <v>0</v>
          </cell>
          <cell r="CB70">
            <v>0</v>
          </cell>
          <cell r="CD70">
            <v>0</v>
          </cell>
          <cell r="CG70" t="str">
            <v>OA</v>
          </cell>
          <cell r="CO70" t="str">
            <v>OA</v>
          </cell>
          <cell r="CP70">
            <v>0</v>
          </cell>
          <cell r="CR70">
            <v>0</v>
          </cell>
          <cell r="CT70">
            <v>0</v>
          </cell>
          <cell r="CV70">
            <v>0</v>
          </cell>
        </row>
        <row r="71">
          <cell r="B71" t="str">
            <v>AOR</v>
          </cell>
          <cell r="D71" t="str">
            <v>AMBULATORY SURGERY SVCS</v>
          </cell>
          <cell r="F71" t="str">
            <v>D47</v>
          </cell>
          <cell r="H71">
            <v>0</v>
          </cell>
          <cell r="J71">
            <v>0</v>
          </cell>
          <cell r="L71">
            <v>0</v>
          </cell>
          <cell r="N71">
            <v>0</v>
          </cell>
          <cell r="O71" t="str">
            <v>AOR</v>
          </cell>
          <cell r="P71">
            <v>0</v>
          </cell>
          <cell r="R71">
            <v>0</v>
          </cell>
          <cell r="T71">
            <v>0</v>
          </cell>
          <cell r="AD71">
            <v>0</v>
          </cell>
          <cell r="AF71">
            <v>0</v>
          </cell>
          <cell r="AH71">
            <v>0</v>
          </cell>
          <cell r="AJ71">
            <v>0</v>
          </cell>
          <cell r="AL71">
            <v>0</v>
          </cell>
          <cell r="AN71">
            <v>0</v>
          </cell>
          <cell r="AP71">
            <v>0</v>
          </cell>
          <cell r="AR71">
            <v>0</v>
          </cell>
          <cell r="AT71">
            <v>0</v>
          </cell>
          <cell r="AV71">
            <v>0</v>
          </cell>
          <cell r="AX71">
            <v>0</v>
          </cell>
          <cell r="AZ71">
            <v>0</v>
          </cell>
          <cell r="BB71">
            <v>0</v>
          </cell>
          <cell r="BD71">
            <v>0</v>
          </cell>
          <cell r="BF71">
            <v>0</v>
          </cell>
          <cell r="BH71">
            <v>0</v>
          </cell>
          <cell r="BJ71">
            <v>0</v>
          </cell>
          <cell r="BN71">
            <v>0</v>
          </cell>
          <cell r="BP71">
            <v>0</v>
          </cell>
          <cell r="BR71">
            <v>0</v>
          </cell>
          <cell r="BT71">
            <v>0</v>
          </cell>
          <cell r="BV71">
            <v>0</v>
          </cell>
          <cell r="BX71">
            <v>0</v>
          </cell>
          <cell r="CB71">
            <v>0</v>
          </cell>
          <cell r="CD71">
            <v>0</v>
          </cell>
          <cell r="CG71" t="str">
            <v>AOR</v>
          </cell>
          <cell r="CO71" t="str">
            <v>AOR</v>
          </cell>
          <cell r="CP71">
            <v>0</v>
          </cell>
          <cell r="CR71">
            <v>0</v>
          </cell>
          <cell r="CT71">
            <v>0</v>
          </cell>
          <cell r="CV71">
            <v>0</v>
          </cell>
        </row>
        <row r="72">
          <cell r="B72" t="str">
            <v>LEU</v>
          </cell>
          <cell r="D72" t="str">
            <v>LEUKOPHERESIS</v>
          </cell>
          <cell r="F72" t="str">
            <v>D48</v>
          </cell>
          <cell r="H72">
            <v>0</v>
          </cell>
          <cell r="J72">
            <v>0</v>
          </cell>
          <cell r="L72">
            <v>0</v>
          </cell>
          <cell r="N72">
            <v>0</v>
          </cell>
          <cell r="O72" t="str">
            <v>LEU</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LEU</v>
          </cell>
          <cell r="CO72" t="str">
            <v>LEU</v>
          </cell>
          <cell r="CP72">
            <v>0</v>
          </cell>
          <cell r="CR72">
            <v>0</v>
          </cell>
          <cell r="CT72">
            <v>0</v>
          </cell>
          <cell r="CV72">
            <v>0</v>
          </cell>
        </row>
        <row r="73">
          <cell r="B73" t="str">
            <v>HYP</v>
          </cell>
          <cell r="D73" t="str">
            <v>HYPERBARIC CHAMBER</v>
          </cell>
          <cell r="F73" t="str">
            <v>D49</v>
          </cell>
          <cell r="H73">
            <v>0</v>
          </cell>
          <cell r="J73">
            <v>0</v>
          </cell>
          <cell r="L73">
            <v>0</v>
          </cell>
          <cell r="N73">
            <v>0</v>
          </cell>
          <cell r="O73" t="str">
            <v>HYP</v>
          </cell>
          <cell r="P73">
            <v>0</v>
          </cell>
          <cell r="R73">
            <v>0</v>
          </cell>
          <cell r="T73">
            <v>0</v>
          </cell>
          <cell r="AD73">
            <v>0</v>
          </cell>
          <cell r="AF73">
            <v>0</v>
          </cell>
          <cell r="AH73">
            <v>0</v>
          </cell>
          <cell r="AJ73">
            <v>0</v>
          </cell>
          <cell r="AL73">
            <v>0</v>
          </cell>
          <cell r="AN73">
            <v>0</v>
          </cell>
          <cell r="AP73">
            <v>0</v>
          </cell>
          <cell r="AR73">
            <v>0</v>
          </cell>
          <cell r="AT73">
            <v>0</v>
          </cell>
          <cell r="AV73">
            <v>0</v>
          </cell>
          <cell r="AX73">
            <v>0</v>
          </cell>
          <cell r="AZ73">
            <v>0</v>
          </cell>
          <cell r="BB73">
            <v>0</v>
          </cell>
          <cell r="BD73">
            <v>0</v>
          </cell>
          <cell r="BF73">
            <v>0</v>
          </cell>
          <cell r="BH73">
            <v>0</v>
          </cell>
          <cell r="BJ73">
            <v>0</v>
          </cell>
          <cell r="BN73">
            <v>0</v>
          </cell>
          <cell r="BP73">
            <v>0</v>
          </cell>
          <cell r="BR73">
            <v>0</v>
          </cell>
          <cell r="BT73">
            <v>0</v>
          </cell>
          <cell r="BV73">
            <v>0</v>
          </cell>
          <cell r="BX73">
            <v>0</v>
          </cell>
          <cell r="CB73">
            <v>0</v>
          </cell>
          <cell r="CD73">
            <v>0</v>
          </cell>
          <cell r="CG73" t="str">
            <v>HYP</v>
          </cell>
          <cell r="CO73" t="str">
            <v>HYP</v>
          </cell>
          <cell r="CP73">
            <v>0</v>
          </cell>
          <cell r="CR73">
            <v>0</v>
          </cell>
          <cell r="CT73">
            <v>0</v>
          </cell>
          <cell r="CV73">
            <v>0</v>
          </cell>
        </row>
        <row r="74">
          <cell r="B74" t="str">
            <v>FSE</v>
          </cell>
          <cell r="D74" t="str">
            <v>FREE STANDING EMERGENCY</v>
          </cell>
          <cell r="F74" t="str">
            <v>D50</v>
          </cell>
          <cell r="H74">
            <v>0</v>
          </cell>
          <cell r="J74">
            <v>0</v>
          </cell>
          <cell r="L74">
            <v>0</v>
          </cell>
          <cell r="N74">
            <v>0</v>
          </cell>
          <cell r="O74" t="str">
            <v>FSE</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FSE</v>
          </cell>
          <cell r="CO74" t="str">
            <v>FSE</v>
          </cell>
          <cell r="CP74">
            <v>0</v>
          </cell>
          <cell r="CR74">
            <v>0</v>
          </cell>
          <cell r="CT74">
            <v>0</v>
          </cell>
          <cell r="CV74">
            <v>0</v>
          </cell>
        </row>
        <row r="75">
          <cell r="B75" t="str">
            <v>MRI</v>
          </cell>
          <cell r="D75" t="str">
            <v>MAGNETIC RESONANCE IMAGING</v>
          </cell>
          <cell r="F75" t="str">
            <v>D51</v>
          </cell>
          <cell r="H75">
            <v>13458.13616812508</v>
          </cell>
          <cell r="J75">
            <v>790413.03073018207</v>
          </cell>
          <cell r="L75">
            <v>803871.16689830716</v>
          </cell>
          <cell r="N75">
            <v>0.41601918294015816</v>
          </cell>
          <cell r="O75" t="str">
            <v>MRI</v>
          </cell>
          <cell r="P75">
            <v>13.5</v>
          </cell>
          <cell r="R75">
            <v>790.4</v>
          </cell>
          <cell r="T75">
            <v>803.9</v>
          </cell>
          <cell r="AD75">
            <v>13.5</v>
          </cell>
          <cell r="AF75">
            <v>790.4</v>
          </cell>
          <cell r="AH75">
            <v>803.9</v>
          </cell>
          <cell r="AJ75">
            <v>0.41601918294015816</v>
          </cell>
          <cell r="AL75">
            <v>0</v>
          </cell>
          <cell r="AN75">
            <v>0</v>
          </cell>
          <cell r="AP75">
            <v>0</v>
          </cell>
          <cell r="AR75">
            <v>0</v>
          </cell>
          <cell r="AT75">
            <v>0</v>
          </cell>
          <cell r="AV75">
            <v>0</v>
          </cell>
          <cell r="AX75">
            <v>0</v>
          </cell>
          <cell r="AZ75">
            <v>0</v>
          </cell>
          <cell r="BB75">
            <v>13.5</v>
          </cell>
          <cell r="BD75">
            <v>790.4</v>
          </cell>
          <cell r="BF75">
            <v>803.9</v>
          </cell>
          <cell r="BH75">
            <v>0.41601918294015816</v>
          </cell>
          <cell r="BJ75">
            <v>0</v>
          </cell>
          <cell r="BN75">
            <v>0</v>
          </cell>
          <cell r="BP75">
            <v>0</v>
          </cell>
          <cell r="BR75">
            <v>13.5</v>
          </cell>
          <cell r="BT75">
            <v>790.4</v>
          </cell>
          <cell r="BV75">
            <v>803.9</v>
          </cell>
          <cell r="BX75">
            <v>0.41601918294015816</v>
          </cell>
          <cell r="CB75">
            <v>0.14016999999999999</v>
          </cell>
          <cell r="CD75">
            <v>0.14016999999999999</v>
          </cell>
          <cell r="CG75" t="str">
            <v>MRI</v>
          </cell>
          <cell r="CO75" t="str">
            <v>MRI</v>
          </cell>
          <cell r="CP75">
            <v>13.640169999999999</v>
          </cell>
          <cell r="CR75">
            <v>790.4</v>
          </cell>
          <cell r="CT75">
            <v>804.04016999999999</v>
          </cell>
          <cell r="CV75">
            <v>0.41601918294015816</v>
          </cell>
        </row>
        <row r="76">
          <cell r="B76" t="str">
            <v>ADD</v>
          </cell>
          <cell r="D76" t="str">
            <v>ADOLESCENT DUAL DIAGNOSED</v>
          </cell>
          <cell r="F76" t="str">
            <v>D52</v>
          </cell>
          <cell r="H76">
            <v>0</v>
          </cell>
          <cell r="J76">
            <v>0</v>
          </cell>
          <cell r="L76">
            <v>0</v>
          </cell>
          <cell r="N76">
            <v>0</v>
          </cell>
          <cell r="O76" t="str">
            <v>ADD</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ADD</v>
          </cell>
          <cell r="CO76" t="str">
            <v>CNA</v>
          </cell>
          <cell r="CP76">
            <v>0</v>
          </cell>
          <cell r="CR76">
            <v>0</v>
          </cell>
          <cell r="CT76">
            <v>0</v>
          </cell>
          <cell r="CV76">
            <v>0</v>
          </cell>
        </row>
        <row r="77">
          <cell r="B77" t="str">
            <v>LIT</v>
          </cell>
          <cell r="D77" t="str">
            <v>LITHOTRIPSY</v>
          </cell>
          <cell r="F77" t="str">
            <v>D53</v>
          </cell>
          <cell r="H77">
            <v>0</v>
          </cell>
          <cell r="J77">
            <v>24000</v>
          </cell>
          <cell r="L77">
            <v>24000</v>
          </cell>
          <cell r="N77">
            <v>0</v>
          </cell>
          <cell r="O77" t="str">
            <v>LIT</v>
          </cell>
          <cell r="P77">
            <v>0</v>
          </cell>
          <cell r="R77">
            <v>24</v>
          </cell>
          <cell r="T77">
            <v>24</v>
          </cell>
          <cell r="AD77">
            <v>0</v>
          </cell>
          <cell r="AF77">
            <v>24</v>
          </cell>
          <cell r="AH77">
            <v>24</v>
          </cell>
          <cell r="AJ77">
            <v>0</v>
          </cell>
          <cell r="AL77">
            <v>0</v>
          </cell>
          <cell r="AN77">
            <v>0</v>
          </cell>
          <cell r="AP77">
            <v>0</v>
          </cell>
          <cell r="AR77">
            <v>0</v>
          </cell>
          <cell r="AT77">
            <v>0</v>
          </cell>
          <cell r="AV77">
            <v>0</v>
          </cell>
          <cell r="AX77">
            <v>0</v>
          </cell>
          <cell r="AZ77">
            <v>0</v>
          </cell>
          <cell r="BB77">
            <v>0</v>
          </cell>
          <cell r="BD77">
            <v>24</v>
          </cell>
          <cell r="BF77">
            <v>24</v>
          </cell>
          <cell r="BH77">
            <v>0</v>
          </cell>
          <cell r="BJ77">
            <v>0</v>
          </cell>
          <cell r="BN77">
            <v>0</v>
          </cell>
          <cell r="BP77">
            <v>0</v>
          </cell>
          <cell r="BR77">
            <v>0</v>
          </cell>
          <cell r="BT77">
            <v>24</v>
          </cell>
          <cell r="BV77">
            <v>24</v>
          </cell>
          <cell r="BX77">
            <v>0</v>
          </cell>
          <cell r="CB77">
            <v>0</v>
          </cell>
          <cell r="CD77">
            <v>0</v>
          </cell>
          <cell r="CG77" t="str">
            <v>LIT</v>
          </cell>
          <cell r="CO77" t="str">
            <v>LIT</v>
          </cell>
          <cell r="CP77">
            <v>0</v>
          </cell>
          <cell r="CR77">
            <v>24</v>
          </cell>
          <cell r="CT77">
            <v>24</v>
          </cell>
          <cell r="CV77">
            <v>0</v>
          </cell>
        </row>
        <row r="78">
          <cell r="B78" t="str">
            <v>RHB</v>
          </cell>
          <cell r="D78" t="str">
            <v>REHABILITATION</v>
          </cell>
          <cell r="F78" t="str">
            <v>D54</v>
          </cell>
          <cell r="H78">
            <v>0</v>
          </cell>
          <cell r="J78">
            <v>0</v>
          </cell>
          <cell r="L78">
            <v>0</v>
          </cell>
          <cell r="N78">
            <v>0</v>
          </cell>
          <cell r="O78" t="str">
            <v>RHB</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RHB</v>
          </cell>
          <cell r="CO78" t="str">
            <v>RHB</v>
          </cell>
          <cell r="CP78">
            <v>0</v>
          </cell>
          <cell r="CR78">
            <v>0</v>
          </cell>
          <cell r="CT78">
            <v>0</v>
          </cell>
          <cell r="CV78">
            <v>0</v>
          </cell>
        </row>
        <row r="79">
          <cell r="B79" t="str">
            <v>OBV</v>
          </cell>
          <cell r="D79" t="str">
            <v>OBSERVATION</v>
          </cell>
          <cell r="F79" t="str">
            <v>D55</v>
          </cell>
          <cell r="H79">
            <v>1155817.9871927283</v>
          </cell>
          <cell r="J79">
            <v>51255.340573300877</v>
          </cell>
          <cell r="L79">
            <v>1207073.3277660292</v>
          </cell>
          <cell r="N79">
            <v>13.360608033994877</v>
          </cell>
          <cell r="O79" t="str">
            <v>OBV</v>
          </cell>
          <cell r="P79">
            <v>1155.8</v>
          </cell>
          <cell r="R79">
            <v>51.3</v>
          </cell>
          <cell r="T79">
            <v>1207.0999999999999</v>
          </cell>
          <cell r="AD79">
            <v>1155.8</v>
          </cell>
          <cell r="AF79">
            <v>51.3</v>
          </cell>
          <cell r="AH79">
            <v>1207.0999999999999</v>
          </cell>
          <cell r="AJ79">
            <v>13.360608033994877</v>
          </cell>
          <cell r="AL79">
            <v>0</v>
          </cell>
          <cell r="AN79">
            <v>0</v>
          </cell>
          <cell r="AP79">
            <v>0</v>
          </cell>
          <cell r="AR79">
            <v>0</v>
          </cell>
          <cell r="AT79">
            <v>0.7544363475959418</v>
          </cell>
          <cell r="AV79">
            <v>118.41066854874283</v>
          </cell>
          <cell r="AX79">
            <v>119.16510489633878</v>
          </cell>
          <cell r="AZ79">
            <v>2.2211004037867737E-3</v>
          </cell>
          <cell r="BB79">
            <v>1156.5544363475958</v>
          </cell>
          <cell r="BD79">
            <v>169.71066854874283</v>
          </cell>
          <cell r="BF79">
            <v>1326.2651048963387</v>
          </cell>
          <cell r="BH79">
            <v>13.362829134398664</v>
          </cell>
          <cell r="BJ79">
            <v>0</v>
          </cell>
          <cell r="BN79">
            <v>0</v>
          </cell>
          <cell r="BR79">
            <v>1156.5544363475958</v>
          </cell>
          <cell r="BT79">
            <v>169.71066854874283</v>
          </cell>
          <cell r="BV79">
            <v>1326.2651048963387</v>
          </cell>
          <cell r="BX79">
            <v>13.362829134398664</v>
          </cell>
          <cell r="CB79">
            <v>4.5024899999999999</v>
          </cell>
          <cell r="CD79">
            <v>4.5024899999999999</v>
          </cell>
          <cell r="CG79" t="str">
            <v>OBV</v>
          </cell>
          <cell r="CO79" t="str">
            <v>OBV</v>
          </cell>
          <cell r="CP79">
            <v>1161.0569263475959</v>
          </cell>
          <cell r="CR79">
            <v>169.71066854874283</v>
          </cell>
          <cell r="CT79">
            <v>1330.7675948963388</v>
          </cell>
          <cell r="CV79">
            <v>13.362829134398664</v>
          </cell>
        </row>
        <row r="80">
          <cell r="B80" t="str">
            <v>AMR</v>
          </cell>
          <cell r="D80" t="str">
            <v>AMBULANCE REBUNDLED SVCS</v>
          </cell>
          <cell r="F80" t="str">
            <v>D56</v>
          </cell>
          <cell r="H80">
            <v>0</v>
          </cell>
          <cell r="J80">
            <v>115571.89</v>
          </cell>
          <cell r="L80">
            <v>115571.89</v>
          </cell>
          <cell r="N80">
            <v>0</v>
          </cell>
          <cell r="O80" t="str">
            <v>AMR</v>
          </cell>
          <cell r="P80">
            <v>0</v>
          </cell>
          <cell r="R80">
            <v>115.6</v>
          </cell>
          <cell r="T80">
            <v>115.6</v>
          </cell>
          <cell r="AD80">
            <v>0</v>
          </cell>
          <cell r="AF80">
            <v>115.6</v>
          </cell>
          <cell r="AH80">
            <v>115.6</v>
          </cell>
          <cell r="AJ80">
            <v>0</v>
          </cell>
          <cell r="AL80">
            <v>0</v>
          </cell>
          <cell r="AN80">
            <v>0</v>
          </cell>
          <cell r="AP80">
            <v>0</v>
          </cell>
          <cell r="AR80">
            <v>0</v>
          </cell>
          <cell r="AT80">
            <v>0.28972209969122187</v>
          </cell>
          <cell r="AV80">
            <v>45.472606969563294</v>
          </cell>
          <cell r="AX80">
            <v>45.76232906925452</v>
          </cell>
          <cell r="AZ80">
            <v>8.5295714431135692E-4</v>
          </cell>
          <cell r="BB80">
            <v>0.28972209969122187</v>
          </cell>
          <cell r="BD80">
            <v>161.07260696956328</v>
          </cell>
          <cell r="BF80">
            <v>161.36232906925451</v>
          </cell>
          <cell r="BH80">
            <v>8.5295714431135692E-4</v>
          </cell>
          <cell r="BJ80">
            <v>0</v>
          </cell>
          <cell r="BN80">
            <v>0</v>
          </cell>
          <cell r="BR80">
            <v>0.28972209969122187</v>
          </cell>
          <cell r="BT80">
            <v>161.07260696956328</v>
          </cell>
          <cell r="BV80">
            <v>161.36232906925451</v>
          </cell>
          <cell r="BX80">
            <v>8.5295714431135692E-4</v>
          </cell>
          <cell r="CB80">
            <v>2.9E-4</v>
          </cell>
          <cell r="CD80">
            <v>2.9E-4</v>
          </cell>
          <cell r="CG80" t="str">
            <v>AMR</v>
          </cell>
          <cell r="CO80" t="str">
            <v>AMR</v>
          </cell>
          <cell r="CP80">
            <v>0.29001209969122188</v>
          </cell>
          <cell r="CR80">
            <v>161.07260696956328</v>
          </cell>
          <cell r="CT80">
            <v>161.36261906925449</v>
          </cell>
          <cell r="CV80">
            <v>8.5295714431135692E-4</v>
          </cell>
        </row>
        <row r="81">
          <cell r="B81" t="str">
            <v>TMT</v>
          </cell>
          <cell r="D81" t="str">
            <v>TRANSURETHAL MICROWAVE THERMOTHERAPY</v>
          </cell>
          <cell r="F81" t="str">
            <v>D57</v>
          </cell>
          <cell r="H81">
            <v>0</v>
          </cell>
          <cell r="J81">
            <v>0</v>
          </cell>
          <cell r="L81">
            <v>0</v>
          </cell>
          <cell r="N81">
            <v>0</v>
          </cell>
          <cell r="O81" t="str">
            <v>TMT</v>
          </cell>
          <cell r="P81">
            <v>0</v>
          </cell>
          <cell r="R81">
            <v>0</v>
          </cell>
          <cell r="T81">
            <v>0</v>
          </cell>
          <cell r="AD81">
            <v>0</v>
          </cell>
          <cell r="AF81">
            <v>0</v>
          </cell>
          <cell r="AH81">
            <v>0</v>
          </cell>
          <cell r="AJ81">
            <v>0</v>
          </cell>
          <cell r="AL81">
            <v>0</v>
          </cell>
          <cell r="AN81">
            <v>0</v>
          </cell>
          <cell r="AP81">
            <v>0</v>
          </cell>
          <cell r="AR81">
            <v>0</v>
          </cell>
          <cell r="AT81">
            <v>0</v>
          </cell>
          <cell r="AV81">
            <v>0</v>
          </cell>
          <cell r="AX81">
            <v>0</v>
          </cell>
          <cell r="AZ81">
            <v>0</v>
          </cell>
          <cell r="BB81">
            <v>0</v>
          </cell>
          <cell r="BD81">
            <v>0</v>
          </cell>
          <cell r="BF81">
            <v>0</v>
          </cell>
          <cell r="BH81">
            <v>0</v>
          </cell>
          <cell r="BJ81">
            <v>0</v>
          </cell>
          <cell r="BN81">
            <v>0</v>
          </cell>
          <cell r="BR81">
            <v>0</v>
          </cell>
          <cell r="BT81">
            <v>0</v>
          </cell>
          <cell r="BV81">
            <v>0</v>
          </cell>
          <cell r="BX81">
            <v>0</v>
          </cell>
          <cell r="CB81">
            <v>0</v>
          </cell>
          <cell r="CD81">
            <v>0</v>
          </cell>
          <cell r="CG81" t="str">
            <v>TMT</v>
          </cell>
          <cell r="CO81" t="str">
            <v>AMR</v>
          </cell>
          <cell r="CP81">
            <v>0</v>
          </cell>
          <cell r="CR81">
            <v>0</v>
          </cell>
          <cell r="CT81">
            <v>0</v>
          </cell>
          <cell r="CV81">
            <v>0</v>
          </cell>
        </row>
        <row r="82">
          <cell r="B82" t="str">
            <v>OCL</v>
          </cell>
          <cell r="D82" t="str">
            <v>ONCOLOGY O/P CLINIC</v>
          </cell>
          <cell r="F82" t="str">
            <v>D58</v>
          </cell>
          <cell r="H82">
            <v>0</v>
          </cell>
          <cell r="J82">
            <v>0</v>
          </cell>
          <cell r="L82">
            <v>0</v>
          </cell>
          <cell r="N82">
            <v>0</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R82">
            <v>0</v>
          </cell>
          <cell r="BT82">
            <v>0</v>
          </cell>
          <cell r="BV82">
            <v>0</v>
          </cell>
          <cell r="BX82">
            <v>0</v>
          </cell>
          <cell r="CB82">
            <v>0</v>
          </cell>
          <cell r="CD82">
            <v>0</v>
          </cell>
          <cell r="CP82">
            <v>0</v>
          </cell>
          <cell r="CR82">
            <v>0</v>
          </cell>
          <cell r="CT82">
            <v>0</v>
          </cell>
          <cell r="CV82">
            <v>0</v>
          </cell>
        </row>
        <row r="83">
          <cell r="B83" t="str">
            <v>TNA</v>
          </cell>
          <cell r="D83" t="str">
            <v>TRANSURETHAL NEEDLE ABLATION</v>
          </cell>
          <cell r="F83" t="str">
            <v>D59</v>
          </cell>
          <cell r="H83">
            <v>0</v>
          </cell>
          <cell r="J83">
            <v>0</v>
          </cell>
          <cell r="L83">
            <v>0</v>
          </cell>
          <cell r="N83">
            <v>0</v>
          </cell>
          <cell r="P83">
            <v>0</v>
          </cell>
          <cell r="R83">
            <v>0</v>
          </cell>
          <cell r="T83">
            <v>0</v>
          </cell>
          <cell r="AD83">
            <v>0</v>
          </cell>
          <cell r="AF83">
            <v>0</v>
          </cell>
          <cell r="AH83">
            <v>0</v>
          </cell>
          <cell r="AJ83">
            <v>0</v>
          </cell>
          <cell r="AL83">
            <v>0</v>
          </cell>
          <cell r="AN83">
            <v>0</v>
          </cell>
          <cell r="AP83">
            <v>0</v>
          </cell>
          <cell r="AR83">
            <v>0</v>
          </cell>
          <cell r="AT83">
            <v>3.6215262461402734E-2</v>
          </cell>
          <cell r="AV83">
            <v>5.6840758711954118</v>
          </cell>
          <cell r="AX83">
            <v>5.720291133656815</v>
          </cell>
          <cell r="AZ83">
            <v>1.0661964303891961E-4</v>
          </cell>
          <cell r="BB83">
            <v>3.6215262461402734E-2</v>
          </cell>
          <cell r="BD83">
            <v>5.6840758711954118</v>
          </cell>
          <cell r="BF83">
            <v>5.720291133656815</v>
          </cell>
          <cell r="BH83">
            <v>1.0661964303891961E-4</v>
          </cell>
          <cell r="BJ83">
            <v>0</v>
          </cell>
          <cell r="BN83">
            <v>0</v>
          </cell>
          <cell r="BR83">
            <v>3.6215262461402734E-2</v>
          </cell>
          <cell r="BT83">
            <v>5.6840758711954118</v>
          </cell>
          <cell r="BV83">
            <v>5.720291133656815</v>
          </cell>
          <cell r="BX83">
            <v>1.0661964303891961E-4</v>
          </cell>
          <cell r="CB83">
            <v>4.0000000000000003E-5</v>
          </cell>
          <cell r="CD83">
            <v>4.0000000000000003E-5</v>
          </cell>
          <cell r="CP83">
            <v>3.6255262461402732E-2</v>
          </cell>
          <cell r="CR83">
            <v>5.6840758711954118</v>
          </cell>
          <cell r="CT83">
            <v>5.7203311336568143</v>
          </cell>
          <cell r="CV83">
            <v>1.0661964303891961E-4</v>
          </cell>
        </row>
        <row r="84">
          <cell r="B84" t="str">
            <v>PAD</v>
          </cell>
          <cell r="D84" t="str">
            <v>PSYCH ADULT</v>
          </cell>
          <cell r="F84" t="str">
            <v>D70</v>
          </cell>
          <cell r="H84">
            <v>0</v>
          </cell>
          <cell r="J84">
            <v>0</v>
          </cell>
          <cell r="L84">
            <v>0</v>
          </cell>
          <cell r="N84">
            <v>0</v>
          </cell>
          <cell r="O84" t="str">
            <v>PAD</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PAD</v>
          </cell>
          <cell r="CO84" t="str">
            <v>PAD</v>
          </cell>
          <cell r="CP84">
            <v>0</v>
          </cell>
          <cell r="CR84">
            <v>0</v>
          </cell>
          <cell r="CT84">
            <v>0</v>
          </cell>
          <cell r="CV84">
            <v>0</v>
          </cell>
        </row>
        <row r="85">
          <cell r="B85" t="str">
            <v>PCD</v>
          </cell>
          <cell r="D85" t="str">
            <v>PSYCH CHILD/ADOLESCENT</v>
          </cell>
          <cell r="F85" t="str">
            <v>D71</v>
          </cell>
          <cell r="H85">
            <v>0</v>
          </cell>
          <cell r="J85">
            <v>0</v>
          </cell>
          <cell r="L85">
            <v>0</v>
          </cell>
          <cell r="N85">
            <v>0</v>
          </cell>
          <cell r="O85" t="str">
            <v>PCD</v>
          </cell>
          <cell r="P85">
            <v>0</v>
          </cell>
          <cell r="R85">
            <v>0</v>
          </cell>
          <cell r="T85">
            <v>0</v>
          </cell>
          <cell r="AD85">
            <v>0</v>
          </cell>
          <cell r="AF85">
            <v>0</v>
          </cell>
          <cell r="AH85">
            <v>0</v>
          </cell>
          <cell r="AJ85">
            <v>0</v>
          </cell>
          <cell r="AL85">
            <v>0</v>
          </cell>
          <cell r="AN85">
            <v>0</v>
          </cell>
          <cell r="AP85">
            <v>0</v>
          </cell>
          <cell r="AR85">
            <v>0</v>
          </cell>
          <cell r="AT85">
            <v>0</v>
          </cell>
          <cell r="AV85">
            <v>0</v>
          </cell>
          <cell r="AX85">
            <v>0</v>
          </cell>
          <cell r="AZ85">
            <v>0</v>
          </cell>
          <cell r="BB85">
            <v>0</v>
          </cell>
          <cell r="BD85">
            <v>0</v>
          </cell>
          <cell r="BF85">
            <v>0</v>
          </cell>
          <cell r="BH85">
            <v>0</v>
          </cell>
          <cell r="BJ85">
            <v>0</v>
          </cell>
          <cell r="BN85">
            <v>0</v>
          </cell>
          <cell r="BP85">
            <v>0</v>
          </cell>
          <cell r="BR85">
            <v>0</v>
          </cell>
          <cell r="BT85">
            <v>0</v>
          </cell>
          <cell r="BV85">
            <v>0</v>
          </cell>
          <cell r="BX85">
            <v>0</v>
          </cell>
          <cell r="CB85">
            <v>0</v>
          </cell>
          <cell r="CD85">
            <v>0</v>
          </cell>
          <cell r="CG85" t="str">
            <v>PCD</v>
          </cell>
          <cell r="CO85" t="str">
            <v>PCD</v>
          </cell>
          <cell r="CP85">
            <v>0</v>
          </cell>
          <cell r="CR85">
            <v>0</v>
          </cell>
          <cell r="CT85">
            <v>0</v>
          </cell>
          <cell r="CV85">
            <v>0</v>
          </cell>
        </row>
        <row r="86">
          <cell r="B86" t="str">
            <v>PSG</v>
          </cell>
          <cell r="D86" t="str">
            <v>PSYCH GERIATRIC</v>
          </cell>
          <cell r="F86" t="str">
            <v>D73</v>
          </cell>
          <cell r="H86">
            <v>0</v>
          </cell>
          <cell r="J86">
            <v>0</v>
          </cell>
          <cell r="L86">
            <v>0</v>
          </cell>
          <cell r="N86">
            <v>0</v>
          </cell>
          <cell r="O86" t="str">
            <v>PSG</v>
          </cell>
          <cell r="P86">
            <v>0</v>
          </cell>
          <cell r="R86">
            <v>0</v>
          </cell>
          <cell r="T86">
            <v>0</v>
          </cell>
          <cell r="AD86">
            <v>0</v>
          </cell>
          <cell r="AF86">
            <v>0</v>
          </cell>
          <cell r="AH86">
            <v>0</v>
          </cell>
          <cell r="AJ86">
            <v>0</v>
          </cell>
          <cell r="AL86">
            <v>0</v>
          </cell>
          <cell r="AN86">
            <v>0</v>
          </cell>
          <cell r="AP86">
            <v>0</v>
          </cell>
          <cell r="AR86">
            <v>0</v>
          </cell>
          <cell r="AT86">
            <v>0</v>
          </cell>
          <cell r="AV86">
            <v>0</v>
          </cell>
          <cell r="AX86">
            <v>0</v>
          </cell>
          <cell r="AZ86">
            <v>0</v>
          </cell>
          <cell r="BB86">
            <v>0</v>
          </cell>
          <cell r="BD86">
            <v>0</v>
          </cell>
          <cell r="BF86">
            <v>0</v>
          </cell>
          <cell r="BH86">
            <v>0</v>
          </cell>
          <cell r="BJ86">
            <v>0</v>
          </cell>
          <cell r="BN86">
            <v>0</v>
          </cell>
          <cell r="BP86">
            <v>0</v>
          </cell>
          <cell r="BR86">
            <v>0</v>
          </cell>
          <cell r="BT86">
            <v>0</v>
          </cell>
          <cell r="BV86">
            <v>0</v>
          </cell>
          <cell r="BX86">
            <v>0</v>
          </cell>
          <cell r="CB86">
            <v>0</v>
          </cell>
          <cell r="CD86">
            <v>0</v>
          </cell>
          <cell r="CG86" t="str">
            <v>PSG</v>
          </cell>
          <cell r="CO86" t="str">
            <v>PSG</v>
          </cell>
          <cell r="CP86">
            <v>0</v>
          </cell>
          <cell r="CR86">
            <v>0</v>
          </cell>
          <cell r="CT86">
            <v>0</v>
          </cell>
          <cell r="CV86">
            <v>0</v>
          </cell>
        </row>
        <row r="87">
          <cell r="B87" t="str">
            <v>ITH</v>
          </cell>
          <cell r="D87" t="str">
            <v>INDIVIDUAL THERAPIES</v>
          </cell>
          <cell r="F87" t="str">
            <v>D74</v>
          </cell>
          <cell r="H87">
            <v>0</v>
          </cell>
          <cell r="J87">
            <v>0</v>
          </cell>
          <cell r="L87">
            <v>0</v>
          </cell>
          <cell r="N87">
            <v>0</v>
          </cell>
          <cell r="O87" t="str">
            <v>ITH</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P87">
            <v>0</v>
          </cell>
          <cell r="BR87">
            <v>0</v>
          </cell>
          <cell r="BT87">
            <v>0</v>
          </cell>
          <cell r="BV87">
            <v>0</v>
          </cell>
          <cell r="BX87">
            <v>0</v>
          </cell>
          <cell r="CB87">
            <v>0</v>
          </cell>
          <cell r="CD87">
            <v>0</v>
          </cell>
          <cell r="CG87" t="str">
            <v>ITH</v>
          </cell>
          <cell r="CO87" t="str">
            <v>ITH</v>
          </cell>
          <cell r="CP87">
            <v>0</v>
          </cell>
          <cell r="CR87">
            <v>0</v>
          </cell>
          <cell r="CT87">
            <v>0</v>
          </cell>
          <cell r="CV87">
            <v>0</v>
          </cell>
        </row>
        <row r="88">
          <cell r="B88" t="str">
            <v>GTH</v>
          </cell>
          <cell r="D88" t="str">
            <v>GROUP THERAPIES</v>
          </cell>
          <cell r="F88" t="str">
            <v>D75</v>
          </cell>
          <cell r="H88">
            <v>0</v>
          </cell>
          <cell r="J88">
            <v>0</v>
          </cell>
          <cell r="L88">
            <v>0</v>
          </cell>
          <cell r="N88">
            <v>0</v>
          </cell>
          <cell r="O88" t="str">
            <v>GTH</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P88">
            <v>0</v>
          </cell>
          <cell r="BR88">
            <v>0</v>
          </cell>
          <cell r="BT88">
            <v>0</v>
          </cell>
          <cell r="BV88">
            <v>0</v>
          </cell>
          <cell r="BX88">
            <v>0</v>
          </cell>
          <cell r="CB88">
            <v>0</v>
          </cell>
          <cell r="CD88">
            <v>0</v>
          </cell>
          <cell r="CG88" t="str">
            <v>GTH</v>
          </cell>
          <cell r="CO88" t="str">
            <v>GTH</v>
          </cell>
          <cell r="CP88">
            <v>0</v>
          </cell>
          <cell r="CR88">
            <v>0</v>
          </cell>
          <cell r="CT88">
            <v>0</v>
          </cell>
          <cell r="CV88">
            <v>0</v>
          </cell>
        </row>
        <row r="89">
          <cell r="B89" t="str">
            <v>FTH</v>
          </cell>
          <cell r="D89" t="str">
            <v>FAMILY THERAPIES</v>
          </cell>
          <cell r="F89" t="str">
            <v>D76</v>
          </cell>
          <cell r="H89">
            <v>0</v>
          </cell>
          <cell r="J89">
            <v>0</v>
          </cell>
          <cell r="L89">
            <v>0</v>
          </cell>
          <cell r="N89">
            <v>0</v>
          </cell>
          <cell r="O89" t="str">
            <v>FTH</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P89">
            <v>0</v>
          </cell>
          <cell r="BR89">
            <v>0</v>
          </cell>
          <cell r="BT89">
            <v>0</v>
          </cell>
          <cell r="BV89">
            <v>0</v>
          </cell>
          <cell r="BX89">
            <v>0</v>
          </cell>
          <cell r="CB89">
            <v>0</v>
          </cell>
          <cell r="CD89">
            <v>0</v>
          </cell>
          <cell r="CG89" t="str">
            <v>FTH</v>
          </cell>
          <cell r="CO89" t="str">
            <v>FTH</v>
          </cell>
          <cell r="CP89">
            <v>0</v>
          </cell>
          <cell r="CR89">
            <v>0</v>
          </cell>
          <cell r="CT89">
            <v>0</v>
          </cell>
          <cell r="CV89">
            <v>0</v>
          </cell>
        </row>
        <row r="90">
          <cell r="B90" t="str">
            <v>PST</v>
          </cell>
          <cell r="D90" t="str">
            <v>PSYCHOLOGICAL TESTING</v>
          </cell>
          <cell r="F90" t="str">
            <v>D77</v>
          </cell>
          <cell r="H90">
            <v>0</v>
          </cell>
          <cell r="J90">
            <v>0</v>
          </cell>
          <cell r="L90">
            <v>0</v>
          </cell>
          <cell r="N90">
            <v>0</v>
          </cell>
          <cell r="O90" t="str">
            <v>PST</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PST</v>
          </cell>
          <cell r="CO90" t="str">
            <v>PST</v>
          </cell>
          <cell r="CP90">
            <v>0</v>
          </cell>
          <cell r="CR90">
            <v>0</v>
          </cell>
          <cell r="CT90">
            <v>0</v>
          </cell>
          <cell r="CV90">
            <v>0</v>
          </cell>
        </row>
        <row r="91">
          <cell r="B91" t="str">
            <v>PSE</v>
          </cell>
          <cell r="D91" t="str">
            <v>EDUCATION</v>
          </cell>
          <cell r="F91" t="str">
            <v>D78</v>
          </cell>
          <cell r="H91">
            <v>0</v>
          </cell>
          <cell r="J91">
            <v>0</v>
          </cell>
          <cell r="L91">
            <v>0</v>
          </cell>
          <cell r="N91">
            <v>0</v>
          </cell>
          <cell r="O91" t="str">
            <v>PSE</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PSE</v>
          </cell>
          <cell r="CO91" t="str">
            <v>PSE</v>
          </cell>
          <cell r="CP91">
            <v>0</v>
          </cell>
          <cell r="CR91">
            <v>0</v>
          </cell>
          <cell r="CT91">
            <v>0</v>
          </cell>
          <cell r="CV91">
            <v>0</v>
          </cell>
        </row>
        <row r="92">
          <cell r="B92" t="str">
            <v>OPT</v>
          </cell>
          <cell r="D92" t="str">
            <v>OTHER THERAPIES</v>
          </cell>
          <cell r="F92" t="str">
            <v>D79</v>
          </cell>
          <cell r="H92">
            <v>0</v>
          </cell>
          <cell r="J92">
            <v>0</v>
          </cell>
          <cell r="L92">
            <v>0</v>
          </cell>
          <cell r="N92">
            <v>0</v>
          </cell>
          <cell r="O92" t="str">
            <v>OPT</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OPT</v>
          </cell>
          <cell r="CO92" t="str">
            <v>OPT</v>
          </cell>
          <cell r="CP92">
            <v>0</v>
          </cell>
          <cell r="CR92">
            <v>0</v>
          </cell>
          <cell r="CT92">
            <v>0</v>
          </cell>
          <cell r="CV92">
            <v>0</v>
          </cell>
        </row>
        <row r="93">
          <cell r="B93" t="str">
            <v>ETH</v>
          </cell>
          <cell r="D93" t="str">
            <v>ELECTROCONVULSIVE THERAPY</v>
          </cell>
          <cell r="F93" t="str">
            <v>D80</v>
          </cell>
          <cell r="H93">
            <v>0</v>
          </cell>
          <cell r="J93">
            <v>0</v>
          </cell>
          <cell r="L93">
            <v>0</v>
          </cell>
          <cell r="N93">
            <v>0</v>
          </cell>
          <cell r="O93" t="str">
            <v>ETH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ETH</v>
          </cell>
          <cell r="CO93" t="str">
            <v>ETH</v>
          </cell>
          <cell r="CP93">
            <v>0</v>
          </cell>
          <cell r="CR93">
            <v>0</v>
          </cell>
          <cell r="CT93">
            <v>0</v>
          </cell>
          <cell r="CV93">
            <v>0</v>
          </cell>
        </row>
        <row r="94">
          <cell r="B94" t="str">
            <v>ATH</v>
          </cell>
          <cell r="D94" t="str">
            <v>ACTIVITY THERAPIES</v>
          </cell>
          <cell r="F94" t="str">
            <v>D81</v>
          </cell>
          <cell r="H94">
            <v>0</v>
          </cell>
          <cell r="J94">
            <v>0</v>
          </cell>
          <cell r="L94">
            <v>0</v>
          </cell>
          <cell r="N94">
            <v>0</v>
          </cell>
          <cell r="O94" t="str">
            <v>ATH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ATH</v>
          </cell>
          <cell r="CO94" t="str">
            <v>ATH</v>
          </cell>
          <cell r="CP94">
            <v>0</v>
          </cell>
          <cell r="CR94">
            <v>0</v>
          </cell>
          <cell r="CT94">
            <v>0</v>
          </cell>
          <cell r="CV94">
            <v>0</v>
          </cell>
        </row>
        <row r="95">
          <cell r="B95" t="str">
            <v>EDP</v>
          </cell>
          <cell r="D95" t="str">
            <v>DATA PROCESSING</v>
          </cell>
          <cell r="F95" t="str">
            <v>DP1</v>
          </cell>
          <cell r="H95">
            <v>82078.977583687432</v>
          </cell>
          <cell r="J95">
            <v>12885763.25</v>
          </cell>
          <cell r="L95">
            <v>12967842.227583688</v>
          </cell>
          <cell r="N95">
            <v>0.24170673076923077</v>
          </cell>
          <cell r="O95" t="str">
            <v>EDP</v>
          </cell>
          <cell r="P95">
            <v>82.1</v>
          </cell>
          <cell r="R95">
            <v>12885.8</v>
          </cell>
          <cell r="T95">
            <v>12967.9</v>
          </cell>
          <cell r="X95">
            <v>0</v>
          </cell>
          <cell r="Z95">
            <v>0</v>
          </cell>
          <cell r="AD95">
            <v>82.1</v>
          </cell>
          <cell r="AF95">
            <v>12885.8</v>
          </cell>
          <cell r="AH95">
            <v>12967.9</v>
          </cell>
          <cell r="AJ95">
            <v>0.24170673076923077</v>
          </cell>
          <cell r="AL95">
            <v>0</v>
          </cell>
          <cell r="AN95">
            <v>0</v>
          </cell>
          <cell r="AP95">
            <v>0</v>
          </cell>
          <cell r="AR95">
            <v>0</v>
          </cell>
          <cell r="AT95">
            <v>-82.099999999999952</v>
          </cell>
          <cell r="AV95">
            <v>-12885.799999999997</v>
          </cell>
          <cell r="AX95">
            <v>-12967.899999999998</v>
          </cell>
          <cell r="AZ95">
            <v>-0.24170673076923083</v>
          </cell>
          <cell r="BB95">
            <v>0</v>
          </cell>
          <cell r="BD95">
            <v>0</v>
          </cell>
          <cell r="BF95">
            <v>0</v>
          </cell>
          <cell r="BH95">
            <v>0</v>
          </cell>
          <cell r="BN95">
            <v>0</v>
          </cell>
          <cell r="BR95">
            <v>0</v>
          </cell>
          <cell r="BT95">
            <v>0</v>
          </cell>
          <cell r="BV95">
            <v>0</v>
          </cell>
          <cell r="BX95">
            <v>0</v>
          </cell>
          <cell r="CD95">
            <v>0</v>
          </cell>
          <cell r="CG95" t="str">
            <v>EDP</v>
          </cell>
          <cell r="CO95" t="str">
            <v>EDP</v>
          </cell>
          <cell r="CP95">
            <v>0</v>
          </cell>
          <cell r="CR95">
            <v>0</v>
          </cell>
          <cell r="CT95">
            <v>0</v>
          </cell>
          <cell r="CV95">
            <v>0</v>
          </cell>
        </row>
        <row r="96">
          <cell r="B96" t="str">
            <v>AMB</v>
          </cell>
          <cell r="D96" t="str">
            <v>AMBULANCE SERVICE</v>
          </cell>
          <cell r="F96" t="str">
            <v>E1</v>
          </cell>
          <cell r="H96">
            <v>0</v>
          </cell>
          <cell r="J96">
            <v>0</v>
          </cell>
          <cell r="L96">
            <v>0</v>
          </cell>
          <cell r="N96">
            <v>0</v>
          </cell>
          <cell r="O96" t="str">
            <v>AMB</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N96">
            <v>0</v>
          </cell>
          <cell r="BR96">
            <v>0</v>
          </cell>
          <cell r="BT96">
            <v>0</v>
          </cell>
          <cell r="BV96">
            <v>0</v>
          </cell>
          <cell r="BX96">
            <v>0</v>
          </cell>
          <cell r="CB96">
            <v>0</v>
          </cell>
          <cell r="CD96">
            <v>0</v>
          </cell>
          <cell r="CG96" t="str">
            <v>AMB</v>
          </cell>
          <cell r="CH96">
            <v>0</v>
          </cell>
          <cell r="CJ96">
            <v>0</v>
          </cell>
          <cell r="CL96">
            <v>0</v>
          </cell>
          <cell r="CN96">
            <v>0</v>
          </cell>
          <cell r="CO96" t="str">
            <v>AMB</v>
          </cell>
          <cell r="CP96">
            <v>0</v>
          </cell>
          <cell r="CR96">
            <v>0</v>
          </cell>
          <cell r="CT96">
            <v>0</v>
          </cell>
          <cell r="CV96">
            <v>0</v>
          </cell>
        </row>
        <row r="97">
          <cell r="B97" t="str">
            <v>PAR</v>
          </cell>
          <cell r="D97" t="str">
            <v>PARKING</v>
          </cell>
          <cell r="F97" t="str">
            <v>E2</v>
          </cell>
          <cell r="H97">
            <v>486096.30523517111</v>
          </cell>
          <cell r="J97">
            <v>160882.76999999999</v>
          </cell>
          <cell r="L97">
            <v>646979.07523517113</v>
          </cell>
          <cell r="N97">
            <v>11.866105769230769</v>
          </cell>
          <cell r="O97" t="str">
            <v>PAR</v>
          </cell>
          <cell r="P97">
            <v>486.1</v>
          </cell>
          <cell r="R97">
            <v>160.9</v>
          </cell>
          <cell r="T97">
            <v>647</v>
          </cell>
          <cell r="AD97">
            <v>486.1</v>
          </cell>
          <cell r="AF97">
            <v>160.9</v>
          </cell>
          <cell r="AH97">
            <v>647</v>
          </cell>
          <cell r="AJ97">
            <v>11.866105769230769</v>
          </cell>
          <cell r="AL97">
            <v>0</v>
          </cell>
          <cell r="AN97">
            <v>0</v>
          </cell>
          <cell r="AP97">
            <v>0</v>
          </cell>
          <cell r="AR97">
            <v>0</v>
          </cell>
          <cell r="AT97">
            <v>0</v>
          </cell>
          <cell r="AV97">
            <v>0</v>
          </cell>
          <cell r="AX97">
            <v>0</v>
          </cell>
          <cell r="AZ97">
            <v>0</v>
          </cell>
          <cell r="BB97">
            <v>486.1</v>
          </cell>
          <cell r="BD97">
            <v>160.9</v>
          </cell>
          <cell r="BF97">
            <v>647</v>
          </cell>
          <cell r="BH97">
            <v>11.866105769230769</v>
          </cell>
          <cell r="BN97">
            <v>0</v>
          </cell>
          <cell r="BR97">
            <v>486.1</v>
          </cell>
          <cell r="BT97">
            <v>160.9</v>
          </cell>
          <cell r="BV97">
            <v>647</v>
          </cell>
          <cell r="BX97">
            <v>11.866105769230769</v>
          </cell>
          <cell r="CD97">
            <v>0</v>
          </cell>
          <cell r="CG97" t="str">
            <v>PAR</v>
          </cell>
          <cell r="CH97">
            <v>19.271425771578574</v>
          </cell>
          <cell r="CJ97">
            <v>39.247814274602433</v>
          </cell>
          <cell r="CL97">
            <v>58.519240046181011</v>
          </cell>
          <cell r="CN97">
            <v>0.16490690175280032</v>
          </cell>
          <cell r="CO97" t="str">
            <v>PAR</v>
          </cell>
          <cell r="CP97">
            <v>505.37142577157857</v>
          </cell>
          <cell r="CR97">
            <v>200.14781427460244</v>
          </cell>
          <cell r="CT97">
            <v>705.51924004618104</v>
          </cell>
          <cell r="CV97">
            <v>12.03101267098357</v>
          </cell>
        </row>
        <row r="98">
          <cell r="B98" t="str">
            <v>DPO</v>
          </cell>
          <cell r="D98" t="str">
            <v>DOCTOR PRIVATE OFFICE RENT</v>
          </cell>
          <cell r="F98" t="str">
            <v>E3</v>
          </cell>
          <cell r="H98">
            <v>0</v>
          </cell>
          <cell r="J98">
            <v>0</v>
          </cell>
          <cell r="L98">
            <v>0</v>
          </cell>
          <cell r="N98">
            <v>0</v>
          </cell>
          <cell r="O98" t="str">
            <v>DPO</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N98">
            <v>0</v>
          </cell>
          <cell r="BR98">
            <v>0</v>
          </cell>
          <cell r="BT98">
            <v>0</v>
          </cell>
          <cell r="BV98">
            <v>0</v>
          </cell>
          <cell r="BX98">
            <v>0</v>
          </cell>
          <cell r="CB98">
            <v>0</v>
          </cell>
          <cell r="CD98">
            <v>0</v>
          </cell>
          <cell r="CG98" t="str">
            <v>DPO</v>
          </cell>
          <cell r="CH98">
            <v>0</v>
          </cell>
          <cell r="CJ98">
            <v>0</v>
          </cell>
          <cell r="CL98">
            <v>0</v>
          </cell>
          <cell r="CN98">
            <v>0</v>
          </cell>
          <cell r="CO98" t="str">
            <v>DPO</v>
          </cell>
          <cell r="CP98">
            <v>0</v>
          </cell>
          <cell r="CR98">
            <v>0</v>
          </cell>
          <cell r="CT98">
            <v>0</v>
          </cell>
          <cell r="CV98">
            <v>0</v>
          </cell>
        </row>
        <row r="99">
          <cell r="B99" t="str">
            <v>OOR</v>
          </cell>
          <cell r="D99" t="str">
            <v>OFFICE &amp; OTHER RENTALS</v>
          </cell>
          <cell r="F99" t="str">
            <v>E4</v>
          </cell>
          <cell r="H99">
            <v>0</v>
          </cell>
          <cell r="J99">
            <v>774411.71</v>
          </cell>
          <cell r="L99">
            <v>774411.71</v>
          </cell>
          <cell r="N99">
            <v>0</v>
          </cell>
          <cell r="O99" t="str">
            <v>OOR</v>
          </cell>
          <cell r="P99">
            <v>0</v>
          </cell>
          <cell r="R99">
            <v>774.4</v>
          </cell>
          <cell r="T99">
            <v>774.4</v>
          </cell>
          <cell r="AD99">
            <v>0</v>
          </cell>
          <cell r="AF99">
            <v>774.4</v>
          </cell>
          <cell r="AH99">
            <v>774.4</v>
          </cell>
          <cell r="AJ99">
            <v>0</v>
          </cell>
          <cell r="AL99">
            <v>0</v>
          </cell>
          <cell r="AN99">
            <v>0</v>
          </cell>
          <cell r="AP99">
            <v>0</v>
          </cell>
          <cell r="AR99">
            <v>0</v>
          </cell>
          <cell r="AT99">
            <v>0</v>
          </cell>
          <cell r="AV99">
            <v>0</v>
          </cell>
          <cell r="AX99">
            <v>0</v>
          </cell>
          <cell r="AZ99">
            <v>0</v>
          </cell>
          <cell r="BB99">
            <v>0</v>
          </cell>
          <cell r="BD99">
            <v>774.4</v>
          </cell>
          <cell r="BF99">
            <v>774.4</v>
          </cell>
          <cell r="BH99">
            <v>0</v>
          </cell>
          <cell r="BN99">
            <v>0</v>
          </cell>
          <cell r="BR99">
            <v>0</v>
          </cell>
          <cell r="BT99">
            <v>774.4</v>
          </cell>
          <cell r="BV99">
            <v>774.4</v>
          </cell>
          <cell r="BX99">
            <v>0</v>
          </cell>
          <cell r="CB99">
            <v>0</v>
          </cell>
          <cell r="CD99">
            <v>0</v>
          </cell>
          <cell r="CG99" t="str">
            <v>OOR</v>
          </cell>
          <cell r="CH99">
            <v>0</v>
          </cell>
          <cell r="CJ99">
            <v>1186.15104</v>
          </cell>
          <cell r="CL99">
            <v>1186.15104</v>
          </cell>
          <cell r="CN99">
            <v>0</v>
          </cell>
          <cell r="CO99" t="str">
            <v>OOR</v>
          </cell>
          <cell r="CP99">
            <v>0</v>
          </cell>
          <cell r="CR99">
            <v>1960.5510399999998</v>
          </cell>
          <cell r="CT99">
            <v>1960.5510399999998</v>
          </cell>
          <cell r="CV99">
            <v>0</v>
          </cell>
        </row>
        <row r="100">
          <cell r="B100" t="str">
            <v>REO</v>
          </cell>
          <cell r="D100" t="str">
            <v>RETAIL OPERATIONS</v>
          </cell>
          <cell r="F100" t="str">
            <v>E5</v>
          </cell>
          <cell r="H100">
            <v>0</v>
          </cell>
          <cell r="J100">
            <v>0</v>
          </cell>
          <cell r="L100">
            <v>0</v>
          </cell>
          <cell r="N100">
            <v>0</v>
          </cell>
          <cell r="O100" t="str">
            <v>REO</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N100">
            <v>0</v>
          </cell>
          <cell r="BR100">
            <v>0</v>
          </cell>
          <cell r="BT100">
            <v>0</v>
          </cell>
          <cell r="BV100">
            <v>0</v>
          </cell>
          <cell r="BX100">
            <v>0</v>
          </cell>
          <cell r="CB100">
            <v>4.122E-2</v>
          </cell>
          <cell r="CD100">
            <v>4.122E-2</v>
          </cell>
          <cell r="CG100" t="str">
            <v>REO</v>
          </cell>
          <cell r="CH100">
            <v>8.5637679637801902</v>
          </cell>
          <cell r="CJ100">
            <v>77.312426376411381</v>
          </cell>
          <cell r="CL100">
            <v>85.876194340191574</v>
          </cell>
          <cell r="CN100">
            <v>0.12234994295478692</v>
          </cell>
          <cell r="CO100" t="str">
            <v>REO</v>
          </cell>
          <cell r="CP100">
            <v>8.6049879637801894</v>
          </cell>
          <cell r="CR100">
            <v>77.312426376411381</v>
          </cell>
          <cell r="CT100">
            <v>85.91741434019157</v>
          </cell>
          <cell r="CV100">
            <v>0.12234994295478692</v>
          </cell>
        </row>
        <row r="101">
          <cell r="B101" t="str">
            <v>PTE</v>
          </cell>
          <cell r="D101" t="str">
            <v>PATIENT TELEPHONE</v>
          </cell>
          <cell r="F101" t="str">
            <v>E6</v>
          </cell>
          <cell r="H101">
            <v>68259.038287212446</v>
          </cell>
          <cell r="J101">
            <v>-270.57381615598882</v>
          </cell>
          <cell r="L101">
            <v>67988.464471056461</v>
          </cell>
          <cell r="N101">
            <v>1.4653774730376399</v>
          </cell>
          <cell r="O101" t="str">
            <v>PTE</v>
          </cell>
          <cell r="P101">
            <v>68.3</v>
          </cell>
          <cell r="R101">
            <v>-0.3</v>
          </cell>
          <cell r="T101">
            <v>68</v>
          </cell>
          <cell r="AD101">
            <v>68.3</v>
          </cell>
          <cell r="AF101">
            <v>-0.3</v>
          </cell>
          <cell r="AH101">
            <v>68</v>
          </cell>
          <cell r="AJ101">
            <v>1.4653774730376399</v>
          </cell>
          <cell r="AL101">
            <v>0</v>
          </cell>
          <cell r="AN101">
            <v>0</v>
          </cell>
          <cell r="AP101">
            <v>0</v>
          </cell>
          <cell r="AR101">
            <v>0</v>
          </cell>
          <cell r="AT101">
            <v>0</v>
          </cell>
          <cell r="AV101">
            <v>0</v>
          </cell>
          <cell r="AX101">
            <v>0</v>
          </cell>
          <cell r="AZ101">
            <v>0</v>
          </cell>
          <cell r="BB101">
            <v>68.3</v>
          </cell>
          <cell r="BD101">
            <v>-0.3</v>
          </cell>
          <cell r="BF101">
            <v>68</v>
          </cell>
          <cell r="BH101">
            <v>1.4653774730376399</v>
          </cell>
          <cell r="BN101">
            <v>0</v>
          </cell>
          <cell r="BR101">
            <v>68.3</v>
          </cell>
          <cell r="BT101">
            <v>-0.3</v>
          </cell>
          <cell r="BV101">
            <v>68</v>
          </cell>
          <cell r="BX101">
            <v>1.4653774730376399</v>
          </cell>
          <cell r="CB101">
            <v>0.50116000000000005</v>
          </cell>
          <cell r="CD101">
            <v>0.50116000000000005</v>
          </cell>
          <cell r="CG101" t="str">
            <v>PTE</v>
          </cell>
          <cell r="CH101">
            <v>2.2315560482339452</v>
          </cell>
          <cell r="CJ101">
            <v>4.1927944603492264</v>
          </cell>
          <cell r="CL101">
            <v>6.4243505085831716</v>
          </cell>
          <cell r="CN101">
            <v>2.198945612038309E-2</v>
          </cell>
          <cell r="CO101" t="str">
            <v>PTE</v>
          </cell>
          <cell r="CP101">
            <v>71.032716048233937</v>
          </cell>
          <cell r="CR101">
            <v>3.8927944603492266</v>
          </cell>
          <cell r="CT101">
            <v>74.925510508583159</v>
          </cell>
          <cell r="CV101">
            <v>1.4873669291580229</v>
          </cell>
        </row>
        <row r="102">
          <cell r="B102" t="str">
            <v>CAF</v>
          </cell>
          <cell r="D102" t="str">
            <v>CAFETERIA</v>
          </cell>
          <cell r="F102" t="str">
            <v>E7</v>
          </cell>
          <cell r="H102">
            <v>0</v>
          </cell>
          <cell r="J102">
            <v>0</v>
          </cell>
          <cell r="L102">
            <v>0</v>
          </cell>
          <cell r="N102">
            <v>0</v>
          </cell>
          <cell r="O102" t="str">
            <v>CAF</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D102">
            <v>0</v>
          </cell>
          <cell r="CG102" t="str">
            <v>CAF</v>
          </cell>
          <cell r="CH102">
            <v>28.83793870258588</v>
          </cell>
          <cell r="CJ102">
            <v>260.3446312675411</v>
          </cell>
          <cell r="CL102">
            <v>289.18256997012696</v>
          </cell>
          <cell r="CN102">
            <v>0.41200557629746487</v>
          </cell>
          <cell r="CO102" t="str">
            <v>CAF</v>
          </cell>
          <cell r="CP102">
            <v>28.83793870258588</v>
          </cell>
          <cell r="CR102">
            <v>260.3446312675411</v>
          </cell>
          <cell r="CT102">
            <v>289.18256997012696</v>
          </cell>
          <cell r="CV102">
            <v>0.41200557629746487</v>
          </cell>
        </row>
        <row r="103">
          <cell r="B103" t="str">
            <v>DEB</v>
          </cell>
          <cell r="D103" t="str">
            <v>DAY CARE, REC AREAS, ECT.</v>
          </cell>
          <cell r="F103" t="str">
            <v>E8</v>
          </cell>
          <cell r="H103">
            <v>0</v>
          </cell>
          <cell r="J103">
            <v>-21914.23</v>
          </cell>
          <cell r="L103">
            <v>-21914.23</v>
          </cell>
          <cell r="N103">
            <v>0</v>
          </cell>
          <cell r="O103" t="str">
            <v>DEB</v>
          </cell>
          <cell r="P103">
            <v>0</v>
          </cell>
          <cell r="R103">
            <v>-21.9</v>
          </cell>
          <cell r="T103">
            <v>-21.9</v>
          </cell>
          <cell r="AD103">
            <v>0</v>
          </cell>
          <cell r="AF103">
            <v>-21.9</v>
          </cell>
          <cell r="AH103">
            <v>-21.9</v>
          </cell>
          <cell r="AJ103">
            <v>0</v>
          </cell>
          <cell r="AL103">
            <v>0</v>
          </cell>
          <cell r="AN103">
            <v>0</v>
          </cell>
          <cell r="AP103">
            <v>0</v>
          </cell>
          <cell r="AR103">
            <v>0</v>
          </cell>
          <cell r="AT103">
            <v>0</v>
          </cell>
          <cell r="AV103">
            <v>0</v>
          </cell>
          <cell r="AX103">
            <v>0</v>
          </cell>
          <cell r="AZ103">
            <v>0</v>
          </cell>
          <cell r="BB103">
            <v>0</v>
          </cell>
          <cell r="BD103">
            <v>-21.9</v>
          </cell>
          <cell r="BF103">
            <v>-21.9</v>
          </cell>
          <cell r="BH103">
            <v>0</v>
          </cell>
          <cell r="BN103">
            <v>0</v>
          </cell>
          <cell r="BR103">
            <v>0</v>
          </cell>
          <cell r="BT103">
            <v>-21.9</v>
          </cell>
          <cell r="BV103">
            <v>-21.9</v>
          </cell>
          <cell r="BX103">
            <v>0</v>
          </cell>
          <cell r="CD103">
            <v>0</v>
          </cell>
          <cell r="CG103" t="str">
            <v>DEB</v>
          </cell>
          <cell r="CH103">
            <v>18.874637682139213</v>
          </cell>
          <cell r="CJ103">
            <v>176.74932599240253</v>
          </cell>
          <cell r="CL103">
            <v>195.62396367454176</v>
          </cell>
          <cell r="CN103">
            <v>0.27247377462895339</v>
          </cell>
          <cell r="CO103" t="str">
            <v>DEB</v>
          </cell>
          <cell r="CP103">
            <v>18.874637682139213</v>
          </cell>
          <cell r="CR103">
            <v>154.84932599240253</v>
          </cell>
          <cell r="CT103">
            <v>173.72396367454175</v>
          </cell>
          <cell r="CV103">
            <v>0.27247377462895339</v>
          </cell>
        </row>
        <row r="104">
          <cell r="B104" t="str">
            <v>HOU</v>
          </cell>
          <cell r="D104" t="str">
            <v>HOUSING</v>
          </cell>
          <cell r="F104" t="str">
            <v>E9</v>
          </cell>
          <cell r="H104">
            <v>0</v>
          </cell>
          <cell r="J104">
            <v>0</v>
          </cell>
          <cell r="L104">
            <v>0</v>
          </cell>
          <cell r="N104">
            <v>0</v>
          </cell>
          <cell r="O104" t="str">
            <v>HOU</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D104">
            <v>0</v>
          </cell>
          <cell r="CG104" t="str">
            <v>HOU</v>
          </cell>
          <cell r="CH104">
            <v>0</v>
          </cell>
          <cell r="CJ104">
            <v>0</v>
          </cell>
          <cell r="CL104">
            <v>0</v>
          </cell>
          <cell r="CN104">
            <v>0</v>
          </cell>
          <cell r="CO104" t="str">
            <v>HOU</v>
          </cell>
          <cell r="CP104">
            <v>0</v>
          </cell>
          <cell r="CR104">
            <v>0</v>
          </cell>
          <cell r="CT104">
            <v>0</v>
          </cell>
          <cell r="CV104">
            <v>0</v>
          </cell>
        </row>
        <row r="105">
          <cell r="B105" t="str">
            <v>REG</v>
          </cell>
          <cell r="D105" t="str">
            <v>RESEARCH</v>
          </cell>
          <cell r="F105" t="str">
            <v>F1</v>
          </cell>
          <cell r="H105">
            <v>565154.40333505149</v>
          </cell>
          <cell r="J105">
            <v>50186.729999999996</v>
          </cell>
          <cell r="L105">
            <v>615341.13333505148</v>
          </cell>
          <cell r="N105">
            <v>4.6439903846153845</v>
          </cell>
          <cell r="O105" t="str">
            <v>REG</v>
          </cell>
          <cell r="P105">
            <v>565.20000000000005</v>
          </cell>
          <cell r="R105">
            <v>50.2</v>
          </cell>
          <cell r="T105">
            <v>615.40000000000009</v>
          </cell>
          <cell r="AD105">
            <v>565.20000000000005</v>
          </cell>
          <cell r="AF105">
            <v>50.2</v>
          </cell>
          <cell r="AH105">
            <v>615.40000000000009</v>
          </cell>
          <cell r="AJ105">
            <v>4.6439903846153845</v>
          </cell>
          <cell r="AL105">
            <v>0</v>
          </cell>
          <cell r="AN105">
            <v>0</v>
          </cell>
          <cell r="AP105">
            <v>0</v>
          </cell>
          <cell r="AR105">
            <v>0</v>
          </cell>
          <cell r="AT105">
            <v>0</v>
          </cell>
          <cell r="AV105">
            <v>0</v>
          </cell>
          <cell r="AX105">
            <v>0</v>
          </cell>
          <cell r="AZ105">
            <v>0</v>
          </cell>
          <cell r="BB105">
            <v>565.20000000000005</v>
          </cell>
          <cell r="BD105">
            <v>50.2</v>
          </cell>
          <cell r="BF105">
            <v>615.40000000000009</v>
          </cell>
          <cell r="BH105">
            <v>4.6439903846153845</v>
          </cell>
          <cell r="BJ105">
            <v>0</v>
          </cell>
          <cell r="BN105">
            <v>0</v>
          </cell>
          <cell r="BP105">
            <v>0</v>
          </cell>
          <cell r="BR105">
            <v>565.20000000000005</v>
          </cell>
          <cell r="BT105">
            <v>50.2</v>
          </cell>
          <cell r="BV105">
            <v>615.40000000000009</v>
          </cell>
          <cell r="BX105">
            <v>4.6439903846153845</v>
          </cell>
          <cell r="CB105">
            <v>1.6431100000000001</v>
          </cell>
          <cell r="CD105">
            <v>1.6431100000000001</v>
          </cell>
          <cell r="CG105" t="str">
            <v>REG</v>
          </cell>
          <cell r="CH105">
            <v>22.935869798338061</v>
          </cell>
          <cell r="CJ105">
            <v>39.228290726818564</v>
          </cell>
          <cell r="CL105">
            <v>62.164160525156625</v>
          </cell>
          <cell r="CN105">
            <v>0.23256895298668312</v>
          </cell>
          <cell r="CO105" t="str">
            <v>REG</v>
          </cell>
          <cell r="CP105">
            <v>589.77897979833813</v>
          </cell>
          <cell r="CR105">
            <v>89.428290726818574</v>
          </cell>
          <cell r="CT105">
            <v>679.20727052515667</v>
          </cell>
          <cell r="CV105">
            <v>4.8765593376020675</v>
          </cell>
        </row>
        <row r="106">
          <cell r="B106" t="str">
            <v>RNS</v>
          </cell>
          <cell r="D106" t="str">
            <v>NURSING EDUCATION</v>
          </cell>
          <cell r="F106" t="str">
            <v>F2</v>
          </cell>
          <cell r="H106">
            <v>0</v>
          </cell>
          <cell r="J106">
            <v>0</v>
          </cell>
          <cell r="L106">
            <v>0</v>
          </cell>
          <cell r="N106">
            <v>0</v>
          </cell>
          <cell r="O106" t="str">
            <v>RNS</v>
          </cell>
          <cell r="P106">
            <v>0</v>
          </cell>
          <cell r="R106">
            <v>0</v>
          </cell>
          <cell r="T106">
            <v>0</v>
          </cell>
          <cell r="AD106">
            <v>0</v>
          </cell>
          <cell r="AF106">
            <v>0</v>
          </cell>
          <cell r="AH106">
            <v>0</v>
          </cell>
          <cell r="AJ106">
            <v>0</v>
          </cell>
          <cell r="AL106">
            <v>0</v>
          </cell>
          <cell r="AN106">
            <v>0</v>
          </cell>
          <cell r="AP106">
            <v>0</v>
          </cell>
          <cell r="AR106">
            <v>0</v>
          </cell>
          <cell r="AT106">
            <v>0</v>
          </cell>
          <cell r="AV106">
            <v>0</v>
          </cell>
          <cell r="AX106">
            <v>0</v>
          </cell>
          <cell r="AZ106">
            <v>0</v>
          </cell>
          <cell r="BB106">
            <v>0</v>
          </cell>
          <cell r="BD106">
            <v>0</v>
          </cell>
          <cell r="BF106">
            <v>0</v>
          </cell>
          <cell r="BH106">
            <v>0</v>
          </cell>
          <cell r="BN106">
            <v>0</v>
          </cell>
          <cell r="BR106">
            <v>0</v>
          </cell>
          <cell r="BT106">
            <v>0</v>
          </cell>
          <cell r="BV106">
            <v>0</v>
          </cell>
          <cell r="BX106">
            <v>0</v>
          </cell>
          <cell r="CB106">
            <v>0</v>
          </cell>
          <cell r="CD106">
            <v>0</v>
          </cell>
          <cell r="CG106" t="str">
            <v>RNS</v>
          </cell>
          <cell r="CH106">
            <v>0</v>
          </cell>
          <cell r="CJ106">
            <v>0</v>
          </cell>
          <cell r="CL106">
            <v>0</v>
          </cell>
          <cell r="CN106">
            <v>0</v>
          </cell>
          <cell r="CO106" t="str">
            <v>RNS</v>
          </cell>
          <cell r="CP106">
            <v>0</v>
          </cell>
          <cell r="CR106">
            <v>0</v>
          </cell>
          <cell r="CT106">
            <v>0</v>
          </cell>
          <cell r="CV106">
            <v>0</v>
          </cell>
        </row>
        <row r="107">
          <cell r="B107" t="str">
            <v>OHE</v>
          </cell>
          <cell r="D107" t="str">
            <v>OTHER HEALTH PROFESSION EDUC.</v>
          </cell>
          <cell r="F107" t="str">
            <v>F3</v>
          </cell>
          <cell r="H107">
            <v>0</v>
          </cell>
          <cell r="J107">
            <v>0</v>
          </cell>
          <cell r="L107">
            <v>0</v>
          </cell>
          <cell r="N107">
            <v>0</v>
          </cell>
          <cell r="O107" t="str">
            <v>OHE</v>
          </cell>
          <cell r="P107">
            <v>0</v>
          </cell>
          <cell r="R107">
            <v>0</v>
          </cell>
          <cell r="T107">
            <v>0</v>
          </cell>
          <cell r="AD107">
            <v>0</v>
          </cell>
          <cell r="AF107">
            <v>0</v>
          </cell>
          <cell r="AH107">
            <v>0</v>
          </cell>
          <cell r="AJ107">
            <v>0</v>
          </cell>
          <cell r="AL107">
            <v>0</v>
          </cell>
          <cell r="AN107">
            <v>0</v>
          </cell>
          <cell r="AP107">
            <v>0</v>
          </cell>
          <cell r="AR107">
            <v>0</v>
          </cell>
          <cell r="AT107">
            <v>0</v>
          </cell>
          <cell r="AV107">
            <v>0</v>
          </cell>
          <cell r="AX107">
            <v>0</v>
          </cell>
          <cell r="AZ107">
            <v>0</v>
          </cell>
          <cell r="BB107">
            <v>0</v>
          </cell>
          <cell r="BD107">
            <v>0</v>
          </cell>
          <cell r="BF107">
            <v>0</v>
          </cell>
          <cell r="BH107">
            <v>0</v>
          </cell>
          <cell r="BN107">
            <v>0</v>
          </cell>
          <cell r="BR107">
            <v>0</v>
          </cell>
          <cell r="BT107">
            <v>0</v>
          </cell>
          <cell r="BV107">
            <v>0</v>
          </cell>
          <cell r="BX107">
            <v>0</v>
          </cell>
          <cell r="CB107">
            <v>0</v>
          </cell>
          <cell r="CD107">
            <v>0</v>
          </cell>
          <cell r="CG107" t="str">
            <v>OHE</v>
          </cell>
          <cell r="CH107">
            <v>0</v>
          </cell>
          <cell r="CJ107">
            <v>0</v>
          </cell>
          <cell r="CL107">
            <v>0</v>
          </cell>
          <cell r="CN107">
            <v>0</v>
          </cell>
          <cell r="CO107" t="str">
            <v>OHE</v>
          </cell>
          <cell r="CP107">
            <v>0</v>
          </cell>
          <cell r="CR107">
            <v>0</v>
          </cell>
          <cell r="CT107">
            <v>0</v>
          </cell>
          <cell r="CV107">
            <v>0</v>
          </cell>
        </row>
        <row r="108">
          <cell r="B108" t="str">
            <v>CHE</v>
          </cell>
          <cell r="D108" t="str">
            <v>COMMUNITY HEALTH EDUCATION</v>
          </cell>
          <cell r="F108" t="str">
            <v>F4</v>
          </cell>
          <cell r="H108">
            <v>941364.93419682421</v>
          </cell>
          <cell r="J108">
            <v>463924.52999999997</v>
          </cell>
          <cell r="L108">
            <v>1405289.4641968242</v>
          </cell>
          <cell r="N108">
            <v>10.088120192307693</v>
          </cell>
          <cell r="O108" t="str">
            <v>CHE</v>
          </cell>
          <cell r="P108">
            <v>941.4</v>
          </cell>
          <cell r="R108">
            <v>463.9</v>
          </cell>
          <cell r="T108">
            <v>1405.3</v>
          </cell>
          <cell r="AD108">
            <v>941.4</v>
          </cell>
          <cell r="AF108">
            <v>463.9</v>
          </cell>
          <cell r="AH108">
            <v>1405.3</v>
          </cell>
          <cell r="AJ108">
            <v>10.088120192307693</v>
          </cell>
          <cell r="AL108">
            <v>0</v>
          </cell>
          <cell r="AN108">
            <v>0</v>
          </cell>
          <cell r="AP108">
            <v>0</v>
          </cell>
          <cell r="AR108">
            <v>0</v>
          </cell>
          <cell r="AT108">
            <v>0</v>
          </cell>
          <cell r="AV108">
            <v>0</v>
          </cell>
          <cell r="AX108">
            <v>0</v>
          </cell>
          <cell r="AZ108">
            <v>0</v>
          </cell>
          <cell r="BB108">
            <v>941.4</v>
          </cell>
          <cell r="BD108">
            <v>463.9</v>
          </cell>
          <cell r="BF108">
            <v>1405.3</v>
          </cell>
          <cell r="BH108">
            <v>10.088120192307693</v>
          </cell>
          <cell r="BN108">
            <v>0</v>
          </cell>
          <cell r="BR108">
            <v>941.4</v>
          </cell>
          <cell r="BT108">
            <v>463.9</v>
          </cell>
          <cell r="BV108">
            <v>1405.3</v>
          </cell>
          <cell r="BX108">
            <v>10.088120192307693</v>
          </cell>
          <cell r="CB108">
            <v>3.6087400000000001</v>
          </cell>
          <cell r="CD108">
            <v>3.6087400000000001</v>
          </cell>
          <cell r="CG108" t="str">
            <v>CHE</v>
          </cell>
          <cell r="CH108">
            <v>57.345523873291206</v>
          </cell>
          <cell r="CJ108">
            <v>96.514096895960208</v>
          </cell>
          <cell r="CL108">
            <v>153.85962076925142</v>
          </cell>
          <cell r="CN108">
            <v>0.62217593702762719</v>
          </cell>
          <cell r="CO108" t="str">
            <v>CHE</v>
          </cell>
          <cell r="CP108">
            <v>1002.3542638732912</v>
          </cell>
          <cell r="CR108">
            <v>560.41409689596014</v>
          </cell>
          <cell r="CT108">
            <v>1562.7683607692513</v>
          </cell>
          <cell r="CV108">
            <v>10.710296129335321</v>
          </cell>
        </row>
        <row r="109">
          <cell r="B109" t="str">
            <v>FB1</v>
          </cell>
          <cell r="D109" t="str">
            <v>FRINGE BENEFITS</v>
          </cell>
          <cell r="F109" t="str">
            <v>FB1</v>
          </cell>
          <cell r="H109" t="str">
            <v>XXXXXXXXX</v>
          </cell>
          <cell r="J109" t="str">
            <v>XXXXXXXXX</v>
          </cell>
          <cell r="L109">
            <v>0</v>
          </cell>
          <cell r="N109" t="str">
            <v>XXXXXXXXX</v>
          </cell>
          <cell r="O109" t="str">
            <v>FB1</v>
          </cell>
          <cell r="P109">
            <v>0</v>
          </cell>
          <cell r="R109">
            <v>0</v>
          </cell>
          <cell r="T109">
            <v>0</v>
          </cell>
          <cell r="AD109">
            <v>0</v>
          </cell>
          <cell r="AF109">
            <v>0</v>
          </cell>
          <cell r="AH109">
            <v>0</v>
          </cell>
          <cell r="AJ109">
            <v>0</v>
          </cell>
          <cell r="AT109">
            <v>0</v>
          </cell>
          <cell r="AV109">
            <v>0</v>
          </cell>
          <cell r="AX109">
            <v>0</v>
          </cell>
          <cell r="AZ109">
            <v>0</v>
          </cell>
          <cell r="BB109">
            <v>0</v>
          </cell>
          <cell r="BD109">
            <v>0</v>
          </cell>
          <cell r="BF109">
            <v>0</v>
          </cell>
          <cell r="BH109">
            <v>0</v>
          </cell>
          <cell r="BN109">
            <v>0</v>
          </cell>
          <cell r="BR109">
            <v>0</v>
          </cell>
          <cell r="BT109">
            <v>0</v>
          </cell>
          <cell r="BV109">
            <v>0</v>
          </cell>
          <cell r="BX109">
            <v>0</v>
          </cell>
          <cell r="CD109">
            <v>0</v>
          </cell>
          <cell r="CG109" t="str">
            <v>FB1</v>
          </cell>
          <cell r="CL109">
            <v>0</v>
          </cell>
          <cell r="CO109" t="str">
            <v>FB1</v>
          </cell>
          <cell r="CP109">
            <v>0</v>
          </cell>
          <cell r="CR109">
            <v>0</v>
          </cell>
          <cell r="CT109">
            <v>0</v>
          </cell>
          <cell r="CV109">
            <v>0</v>
          </cell>
        </row>
        <row r="110">
          <cell r="B110" t="str">
            <v>MSV</v>
          </cell>
          <cell r="D110" t="str">
            <v>MEDICAL SERVICES</v>
          </cell>
          <cell r="F110" t="str">
            <v>MS1</v>
          </cell>
          <cell r="H110" t="str">
            <v>XXXXXXXXX</v>
          </cell>
          <cell r="J110" t="str">
            <v>XXXXXXXXX</v>
          </cell>
          <cell r="L110">
            <v>0</v>
          </cell>
          <cell r="N110" t="str">
            <v>XXXXXXXXX</v>
          </cell>
          <cell r="O110" t="str">
            <v>MSV</v>
          </cell>
          <cell r="P110">
            <v>0</v>
          </cell>
          <cell r="R110">
            <v>0</v>
          </cell>
          <cell r="T110">
            <v>0</v>
          </cell>
          <cell r="AD110">
            <v>0</v>
          </cell>
          <cell r="AF110">
            <v>0</v>
          </cell>
          <cell r="AH110">
            <v>0</v>
          </cell>
          <cell r="AJ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MSV</v>
          </cell>
          <cell r="CL110">
            <v>0</v>
          </cell>
          <cell r="CO110" t="str">
            <v>MSV</v>
          </cell>
          <cell r="CP110">
            <v>0</v>
          </cell>
          <cell r="CR110">
            <v>0</v>
          </cell>
          <cell r="CT110">
            <v>0</v>
          </cell>
          <cell r="CV110">
            <v>0</v>
          </cell>
        </row>
        <row r="111">
          <cell r="B111" t="str">
            <v>P1</v>
          </cell>
          <cell r="D111" t="str">
            <v>HOSPITAL BASED PHYSICIANS</v>
          </cell>
          <cell r="F111" t="str">
            <v>P01</v>
          </cell>
          <cell r="H111">
            <v>5359432</v>
          </cell>
          <cell r="J111" t="str">
            <v>XXXXXXXXX</v>
          </cell>
          <cell r="L111">
            <v>5359432</v>
          </cell>
          <cell r="N111">
            <v>22.271359199323697</v>
          </cell>
          <cell r="O111" t="str">
            <v>P1</v>
          </cell>
          <cell r="P111">
            <v>5359.4</v>
          </cell>
          <cell r="R111">
            <v>0</v>
          </cell>
          <cell r="T111">
            <v>5359.4</v>
          </cell>
          <cell r="AD111">
            <v>5359.4</v>
          </cell>
          <cell r="AF111">
            <v>0</v>
          </cell>
          <cell r="AH111">
            <v>5359.4</v>
          </cell>
          <cell r="AJ111">
            <v>22.271359199323697</v>
          </cell>
          <cell r="AT111">
            <v>0</v>
          </cell>
          <cell r="AV111">
            <v>0</v>
          </cell>
          <cell r="AX111">
            <v>0</v>
          </cell>
          <cell r="AZ111">
            <v>0</v>
          </cell>
          <cell r="BB111">
            <v>5359.4</v>
          </cell>
          <cell r="BD111">
            <v>0</v>
          </cell>
          <cell r="BF111">
            <v>5359.4</v>
          </cell>
          <cell r="BH111">
            <v>22.271359199323697</v>
          </cell>
          <cell r="BJ111">
            <v>-5359.4315237484625</v>
          </cell>
          <cell r="BN111">
            <v>-5359.4315237484625</v>
          </cell>
          <cell r="BP111">
            <v>-22.271359199323697</v>
          </cell>
          <cell r="BR111">
            <v>-3.1523748462859658E-2</v>
          </cell>
          <cell r="BT111">
            <v>0</v>
          </cell>
          <cell r="BV111">
            <v>-3.1523748462859658E-2</v>
          </cell>
          <cell r="BX111">
            <v>0</v>
          </cell>
          <cell r="CD111">
            <v>0</v>
          </cell>
          <cell r="CG111" t="str">
            <v>P1</v>
          </cell>
          <cell r="CL111">
            <v>0</v>
          </cell>
          <cell r="CO111" t="str">
            <v>P1</v>
          </cell>
          <cell r="CP111">
            <v>-3.1523748462859658E-2</v>
          </cell>
          <cell r="CR111">
            <v>0</v>
          </cell>
          <cell r="CT111">
            <v>-3.1523748462859658E-2</v>
          </cell>
          <cell r="CV111">
            <v>0</v>
          </cell>
        </row>
        <row r="112">
          <cell r="B112" t="str">
            <v>P2</v>
          </cell>
          <cell r="D112" t="str">
            <v>PHYSICIAN PART B SERVICES</v>
          </cell>
          <cell r="F112" t="str">
            <v>P02</v>
          </cell>
          <cell r="H112" t="str">
            <v>XXXXXXXXX</v>
          </cell>
          <cell r="J112" t="str">
            <v>XXXXXXXXX</v>
          </cell>
          <cell r="L112">
            <v>0</v>
          </cell>
          <cell r="N112" t="str">
            <v>XXXXXXXXX</v>
          </cell>
          <cell r="O112" t="str">
            <v>P2</v>
          </cell>
          <cell r="P112">
            <v>0</v>
          </cell>
          <cell r="R112">
            <v>0</v>
          </cell>
          <cell r="T112">
            <v>0</v>
          </cell>
          <cell r="X112">
            <v>0</v>
          </cell>
          <cell r="Z112">
            <v>0</v>
          </cell>
          <cell r="AD112">
            <v>0</v>
          </cell>
          <cell r="AF112">
            <v>0</v>
          </cell>
          <cell r="AH112">
            <v>0</v>
          </cell>
          <cell r="AJ112">
            <v>0</v>
          </cell>
          <cell r="AT112">
            <v>0</v>
          </cell>
          <cell r="AV112">
            <v>0</v>
          </cell>
          <cell r="AX112">
            <v>0</v>
          </cell>
          <cell r="AZ112">
            <v>0</v>
          </cell>
          <cell r="BB112">
            <v>0</v>
          </cell>
          <cell r="BD112">
            <v>0</v>
          </cell>
          <cell r="BF112">
            <v>0</v>
          </cell>
          <cell r="BH112">
            <v>0</v>
          </cell>
          <cell r="BJ112">
            <v>0</v>
          </cell>
          <cell r="BN112">
            <v>0</v>
          </cell>
          <cell r="BP112">
            <v>0</v>
          </cell>
          <cell r="BR112">
            <v>0</v>
          </cell>
          <cell r="BT112">
            <v>0</v>
          </cell>
          <cell r="BV112">
            <v>0</v>
          </cell>
          <cell r="BX112">
            <v>0</v>
          </cell>
          <cell r="CB112">
            <v>0</v>
          </cell>
          <cell r="CD112">
            <v>0</v>
          </cell>
          <cell r="CG112" t="str">
            <v>P2</v>
          </cell>
          <cell r="CL112">
            <v>0</v>
          </cell>
          <cell r="CO112" t="str">
            <v>P2</v>
          </cell>
          <cell r="CP112">
            <v>0</v>
          </cell>
          <cell r="CR112">
            <v>0</v>
          </cell>
          <cell r="CT112">
            <v>0</v>
          </cell>
          <cell r="CV112">
            <v>0</v>
          </cell>
        </row>
        <row r="113">
          <cell r="B113" t="str">
            <v>P3</v>
          </cell>
          <cell r="D113" t="str">
            <v>PHYSICIAN SUPPORT SERVICES</v>
          </cell>
          <cell r="F113" t="str">
            <v>P03</v>
          </cell>
          <cell r="H113">
            <v>862591</v>
          </cell>
          <cell r="J113" t="str">
            <v>XXXXXXXXX</v>
          </cell>
          <cell r="L113">
            <v>862591</v>
          </cell>
          <cell r="N113">
            <v>4.7074519230769241</v>
          </cell>
          <cell r="O113" t="str">
            <v>P3</v>
          </cell>
          <cell r="P113">
            <v>862.6</v>
          </cell>
          <cell r="R113">
            <v>0</v>
          </cell>
          <cell r="T113">
            <v>862.6</v>
          </cell>
          <cell r="AD113">
            <v>862.6</v>
          </cell>
          <cell r="AF113">
            <v>0</v>
          </cell>
          <cell r="AH113">
            <v>862.6</v>
          </cell>
          <cell r="AJ113">
            <v>4.7074519230769241</v>
          </cell>
          <cell r="AT113">
            <v>0</v>
          </cell>
          <cell r="AV113">
            <v>0</v>
          </cell>
          <cell r="AX113">
            <v>0</v>
          </cell>
          <cell r="AZ113">
            <v>0</v>
          </cell>
          <cell r="BB113">
            <v>862.6</v>
          </cell>
          <cell r="BD113">
            <v>0</v>
          </cell>
          <cell r="BF113">
            <v>862.6</v>
          </cell>
          <cell r="BH113">
            <v>4.7074519230769241</v>
          </cell>
          <cell r="BN113">
            <v>0</v>
          </cell>
          <cell r="BR113">
            <v>862.6</v>
          </cell>
          <cell r="BT113">
            <v>0</v>
          </cell>
          <cell r="BV113">
            <v>862.6</v>
          </cell>
          <cell r="BX113">
            <v>4.7074519230769241</v>
          </cell>
          <cell r="CB113">
            <v>1.5861299999999998</v>
          </cell>
          <cell r="CD113">
            <v>1.5861299999999998</v>
          </cell>
          <cell r="CG113" t="str">
            <v>P3</v>
          </cell>
          <cell r="CL113">
            <v>0</v>
          </cell>
          <cell r="CO113" t="str">
            <v>P3</v>
          </cell>
          <cell r="CP113">
            <v>864.18613000000005</v>
          </cell>
          <cell r="CR113">
            <v>0</v>
          </cell>
          <cell r="CT113">
            <v>864.18613000000005</v>
          </cell>
          <cell r="CV113">
            <v>4.7074519230769241</v>
          </cell>
        </row>
        <row r="114">
          <cell r="B114" t="str">
            <v>P4</v>
          </cell>
          <cell r="D114" t="str">
            <v>RESIDENT, INTERN SERVICES</v>
          </cell>
          <cell r="F114" t="str">
            <v>P04</v>
          </cell>
          <cell r="H114">
            <v>0</v>
          </cell>
          <cell r="J114">
            <v>0</v>
          </cell>
          <cell r="L114">
            <v>0</v>
          </cell>
          <cell r="N114">
            <v>0</v>
          </cell>
          <cell r="O114" t="str">
            <v>P4</v>
          </cell>
          <cell r="P114">
            <v>0</v>
          </cell>
          <cell r="R114">
            <v>0</v>
          </cell>
          <cell r="T114">
            <v>0</v>
          </cell>
          <cell r="AD114">
            <v>0</v>
          </cell>
          <cell r="AF114">
            <v>0</v>
          </cell>
          <cell r="AH114">
            <v>0</v>
          </cell>
          <cell r="AJ114">
            <v>0</v>
          </cell>
          <cell r="AT114">
            <v>0</v>
          </cell>
          <cell r="AV114">
            <v>0</v>
          </cell>
          <cell r="AX114">
            <v>0</v>
          </cell>
          <cell r="AZ114">
            <v>0</v>
          </cell>
          <cell r="BB114">
            <v>0</v>
          </cell>
          <cell r="BD114">
            <v>0</v>
          </cell>
          <cell r="BF114">
            <v>0</v>
          </cell>
          <cell r="BH114">
            <v>0</v>
          </cell>
          <cell r="BJ114">
            <v>0</v>
          </cell>
          <cell r="BN114">
            <v>0</v>
          </cell>
          <cell r="BP114">
            <v>0</v>
          </cell>
          <cell r="BR114">
            <v>0</v>
          </cell>
          <cell r="BT114">
            <v>0</v>
          </cell>
          <cell r="BV114">
            <v>0</v>
          </cell>
          <cell r="BX114">
            <v>0</v>
          </cell>
          <cell r="CB114">
            <v>0</v>
          </cell>
          <cell r="CD114">
            <v>0</v>
          </cell>
          <cell r="CG114" t="str">
            <v>P4</v>
          </cell>
          <cell r="CL114">
            <v>0</v>
          </cell>
          <cell r="CO114" t="str">
            <v>P4</v>
          </cell>
          <cell r="CP114">
            <v>0</v>
          </cell>
          <cell r="CR114">
            <v>0</v>
          </cell>
          <cell r="CT114">
            <v>0</v>
          </cell>
          <cell r="CV114">
            <v>0</v>
          </cell>
        </row>
        <row r="115">
          <cell r="B115" t="str">
            <v>P5</v>
          </cell>
          <cell r="D115" t="str">
            <v>RESIDENT, INTERN INELIGIBLE</v>
          </cell>
          <cell r="F115" t="str">
            <v>P05</v>
          </cell>
          <cell r="H115">
            <v>0</v>
          </cell>
          <cell r="J115">
            <v>0</v>
          </cell>
          <cell r="L115">
            <v>0</v>
          </cell>
          <cell r="N115">
            <v>0</v>
          </cell>
          <cell r="O115" t="str">
            <v>P5</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J115">
            <v>0</v>
          </cell>
          <cell r="BN115">
            <v>0</v>
          </cell>
          <cell r="BP115">
            <v>0</v>
          </cell>
          <cell r="BR115">
            <v>0</v>
          </cell>
          <cell r="BT115">
            <v>0</v>
          </cell>
          <cell r="BV115">
            <v>0</v>
          </cell>
          <cell r="BX115">
            <v>0</v>
          </cell>
          <cell r="CB115">
            <v>0</v>
          </cell>
          <cell r="CD115">
            <v>0</v>
          </cell>
          <cell r="CG115" t="str">
            <v>P5</v>
          </cell>
          <cell r="CL115">
            <v>0</v>
          </cell>
          <cell r="CO115" t="str">
            <v>P4</v>
          </cell>
          <cell r="CP115">
            <v>0</v>
          </cell>
          <cell r="CR115">
            <v>0</v>
          </cell>
          <cell r="CT115">
            <v>0</v>
          </cell>
          <cell r="CV115">
            <v>0</v>
          </cell>
        </row>
        <row r="116">
          <cell r="B116" t="str">
            <v>MAL</v>
          </cell>
          <cell r="D116" t="str">
            <v>MALPRACTICE</v>
          </cell>
          <cell r="F116" t="str">
            <v>UAMAL</v>
          </cell>
          <cell r="H116">
            <v>0</v>
          </cell>
          <cell r="J116">
            <v>5057377.09</v>
          </cell>
          <cell r="L116">
            <v>5057377.09</v>
          </cell>
          <cell r="N116">
            <v>0</v>
          </cell>
          <cell r="O116" t="str">
            <v>MAL</v>
          </cell>
          <cell r="P116">
            <v>0</v>
          </cell>
          <cell r="R116">
            <v>5057.3999999999996</v>
          </cell>
          <cell r="T116">
            <v>5057.3999999999996</v>
          </cell>
          <cell r="AD116">
            <v>0</v>
          </cell>
          <cell r="AF116">
            <v>5057.3999999999996</v>
          </cell>
          <cell r="AH116">
            <v>5057.3999999999996</v>
          </cell>
          <cell r="AJ116">
            <v>0</v>
          </cell>
          <cell r="AT116">
            <v>0</v>
          </cell>
          <cell r="AV116">
            <v>0</v>
          </cell>
          <cell r="AX116">
            <v>0</v>
          </cell>
          <cell r="AZ116">
            <v>0</v>
          </cell>
          <cell r="BB116">
            <v>0</v>
          </cell>
          <cell r="BD116">
            <v>5057.3999999999996</v>
          </cell>
          <cell r="BF116">
            <v>5057.3999999999996</v>
          </cell>
          <cell r="BH116">
            <v>0</v>
          </cell>
          <cell r="BN116">
            <v>0</v>
          </cell>
          <cell r="BR116">
            <v>0</v>
          </cell>
          <cell r="BT116">
            <v>5057.3999999999996</v>
          </cell>
          <cell r="BV116">
            <v>5057.3999999999996</v>
          </cell>
          <cell r="BX116">
            <v>0</v>
          </cell>
          <cell r="CD116">
            <v>0</v>
          </cell>
          <cell r="CG116" t="str">
            <v>MAL</v>
          </cell>
          <cell r="CH116">
            <v>0</v>
          </cell>
          <cell r="CJ116">
            <v>0</v>
          </cell>
          <cell r="CL116">
            <v>0</v>
          </cell>
          <cell r="CN116">
            <v>0</v>
          </cell>
          <cell r="CO116" t="str">
            <v>MAL</v>
          </cell>
          <cell r="CP116">
            <v>0</v>
          </cell>
          <cell r="CR116">
            <v>5057.3999999999996</v>
          </cell>
          <cell r="CT116">
            <v>5057.3999999999996</v>
          </cell>
          <cell r="CV116">
            <v>0</v>
          </cell>
        </row>
        <row r="117">
          <cell r="B117" t="str">
            <v>OIN</v>
          </cell>
          <cell r="D117" t="str">
            <v>OTHER INSURANCE</v>
          </cell>
          <cell r="F117" t="str">
            <v>UAOIN</v>
          </cell>
          <cell r="H117">
            <v>0</v>
          </cell>
          <cell r="J117">
            <v>-774575.62</v>
          </cell>
          <cell r="L117">
            <v>-774575.62</v>
          </cell>
          <cell r="N117">
            <v>0</v>
          </cell>
          <cell r="O117" t="str">
            <v>OIN</v>
          </cell>
          <cell r="P117">
            <v>0</v>
          </cell>
          <cell r="R117">
            <v>-774.6</v>
          </cell>
          <cell r="T117">
            <v>-774.6</v>
          </cell>
          <cell r="AD117">
            <v>0</v>
          </cell>
          <cell r="AF117">
            <v>-774.6</v>
          </cell>
          <cell r="AH117">
            <v>-774.6</v>
          </cell>
          <cell r="AJ117">
            <v>0</v>
          </cell>
          <cell r="AT117">
            <v>0</v>
          </cell>
          <cell r="AV117">
            <v>0</v>
          </cell>
          <cell r="AX117">
            <v>0</v>
          </cell>
          <cell r="AZ117">
            <v>0</v>
          </cell>
          <cell r="BB117">
            <v>0</v>
          </cell>
          <cell r="BD117">
            <v>-774.6</v>
          </cell>
          <cell r="BF117">
            <v>-774.6</v>
          </cell>
          <cell r="BH117">
            <v>0</v>
          </cell>
          <cell r="BN117">
            <v>0</v>
          </cell>
          <cell r="BR117">
            <v>0</v>
          </cell>
          <cell r="BT117">
            <v>-774.6</v>
          </cell>
          <cell r="BV117">
            <v>-774.6</v>
          </cell>
          <cell r="BX117">
            <v>0</v>
          </cell>
          <cell r="CD117">
            <v>0</v>
          </cell>
          <cell r="CG117" t="str">
            <v>OIN</v>
          </cell>
          <cell r="CH117">
            <v>0</v>
          </cell>
          <cell r="CJ117">
            <v>0</v>
          </cell>
          <cell r="CL117">
            <v>0</v>
          </cell>
          <cell r="CN117">
            <v>0</v>
          </cell>
          <cell r="CO117" t="str">
            <v>OIN</v>
          </cell>
          <cell r="CP117">
            <v>0</v>
          </cell>
          <cell r="CR117">
            <v>-774.6</v>
          </cell>
          <cell r="CT117">
            <v>-774.6</v>
          </cell>
          <cell r="CV117">
            <v>0</v>
          </cell>
        </row>
        <row r="118">
          <cell r="B118" t="str">
            <v>MCR</v>
          </cell>
          <cell r="D118" t="str">
            <v>MEDICAL CARE REVIEW</v>
          </cell>
          <cell r="F118" t="str">
            <v>UAMCR</v>
          </cell>
          <cell r="H118">
            <v>790885.32518091425</v>
          </cell>
          <cell r="J118">
            <v>666427.30764347233</v>
          </cell>
          <cell r="L118">
            <v>1457312.6328243865</v>
          </cell>
          <cell r="N118">
            <v>6.8294471153846148</v>
          </cell>
          <cell r="O118" t="str">
            <v>MCR</v>
          </cell>
          <cell r="P118">
            <v>790.9</v>
          </cell>
          <cell r="R118">
            <v>666.4</v>
          </cell>
          <cell r="T118">
            <v>1457.3</v>
          </cell>
          <cell r="AD118">
            <v>790.9</v>
          </cell>
          <cell r="AF118">
            <v>666.4</v>
          </cell>
          <cell r="AH118">
            <v>1457.3</v>
          </cell>
          <cell r="AJ118">
            <v>6.8294471153846148</v>
          </cell>
          <cell r="AT118">
            <v>0</v>
          </cell>
          <cell r="AV118">
            <v>0</v>
          </cell>
          <cell r="AX118">
            <v>0</v>
          </cell>
          <cell r="AZ118">
            <v>0</v>
          </cell>
          <cell r="BB118">
            <v>790.9</v>
          </cell>
          <cell r="BD118">
            <v>666.4</v>
          </cell>
          <cell r="BF118">
            <v>1457.3</v>
          </cell>
          <cell r="BH118">
            <v>6.8294471153846148</v>
          </cell>
          <cell r="BJ118">
            <v>747.69771409713201</v>
          </cell>
          <cell r="BN118">
            <v>747.69771409713201</v>
          </cell>
          <cell r="BP118">
            <v>0</v>
          </cell>
          <cell r="BR118">
            <v>1538.597714097132</v>
          </cell>
          <cell r="BT118">
            <v>666.4</v>
          </cell>
          <cell r="BV118">
            <v>2204.9977140971318</v>
          </cell>
          <cell r="BX118">
            <v>6.8294471153846148</v>
          </cell>
          <cell r="CD118">
            <v>0</v>
          </cell>
          <cell r="CG118" t="str">
            <v>MCR</v>
          </cell>
          <cell r="CH118">
            <v>0</v>
          </cell>
          <cell r="CJ118">
            <v>0</v>
          </cell>
          <cell r="CL118">
            <v>0</v>
          </cell>
          <cell r="CN118">
            <v>0</v>
          </cell>
          <cell r="CO118" t="str">
            <v>MCR</v>
          </cell>
          <cell r="CP118">
            <v>1538.597714097132</v>
          </cell>
          <cell r="CR118">
            <v>666.4</v>
          </cell>
          <cell r="CT118">
            <v>2204.9977140971318</v>
          </cell>
          <cell r="CV118">
            <v>6.8294471153846148</v>
          </cell>
        </row>
        <row r="119">
          <cell r="B119" t="str">
            <v>DEP</v>
          </cell>
          <cell r="D119" t="str">
            <v>DEPRECIATION</v>
          </cell>
          <cell r="F119" t="str">
            <v>UADEP</v>
          </cell>
          <cell r="H119">
            <v>0</v>
          </cell>
          <cell r="J119">
            <v>16047228.189999999</v>
          </cell>
          <cell r="L119">
            <v>16047228.189999999</v>
          </cell>
          <cell r="N119">
            <v>0</v>
          </cell>
          <cell r="O119" t="str">
            <v>DEP</v>
          </cell>
          <cell r="P119">
            <v>0</v>
          </cell>
          <cell r="R119">
            <v>16047.2</v>
          </cell>
          <cell r="T119">
            <v>16047.2</v>
          </cell>
          <cell r="AD119">
            <v>0</v>
          </cell>
          <cell r="AF119">
            <v>16047.2</v>
          </cell>
          <cell r="AH119">
            <v>16047.2</v>
          </cell>
          <cell r="AJ119">
            <v>0</v>
          </cell>
          <cell r="AT119">
            <v>0</v>
          </cell>
          <cell r="AV119">
            <v>0</v>
          </cell>
          <cell r="AX119">
            <v>0</v>
          </cell>
          <cell r="AZ119">
            <v>0</v>
          </cell>
          <cell r="BB119">
            <v>0</v>
          </cell>
          <cell r="BD119">
            <v>16047.2</v>
          </cell>
          <cell r="BF119">
            <v>16047.2</v>
          </cell>
          <cell r="BH119">
            <v>0</v>
          </cell>
          <cell r="BN119">
            <v>0</v>
          </cell>
          <cell r="BR119">
            <v>0</v>
          </cell>
          <cell r="BT119">
            <v>16047.2</v>
          </cell>
          <cell r="BV119">
            <v>16047.2</v>
          </cell>
          <cell r="BX119">
            <v>0</v>
          </cell>
          <cell r="CD119">
            <v>0</v>
          </cell>
          <cell r="CG119" t="str">
            <v>DEP</v>
          </cell>
          <cell r="CH119">
            <v>0</v>
          </cell>
          <cell r="CJ119">
            <v>-530.98171627943907</v>
          </cell>
          <cell r="CL119">
            <v>-530.98171627943907</v>
          </cell>
          <cell r="CN119">
            <v>0</v>
          </cell>
          <cell r="CO119" t="str">
            <v>DEP</v>
          </cell>
          <cell r="CP119">
            <v>0</v>
          </cell>
          <cell r="CR119">
            <v>15516.218283720562</v>
          </cell>
          <cell r="CT119">
            <v>15516.218283720562</v>
          </cell>
          <cell r="CV119">
            <v>0</v>
          </cell>
        </row>
        <row r="120">
          <cell r="B120" t="str">
            <v>LEA</v>
          </cell>
          <cell r="D120" t="str">
            <v>LEASES &amp; RENTALS</v>
          </cell>
          <cell r="F120" t="str">
            <v>UALEASE</v>
          </cell>
          <cell r="H120">
            <v>0</v>
          </cell>
          <cell r="J120">
            <v>2472824.7399999998</v>
          </cell>
          <cell r="L120">
            <v>2472824.7399999998</v>
          </cell>
          <cell r="N120">
            <v>0</v>
          </cell>
          <cell r="O120" t="str">
            <v>LEA</v>
          </cell>
          <cell r="P120">
            <v>0</v>
          </cell>
          <cell r="R120">
            <v>2472.8000000000002</v>
          </cell>
          <cell r="T120">
            <v>2472.8000000000002</v>
          </cell>
          <cell r="AD120">
            <v>0</v>
          </cell>
          <cell r="AF120">
            <v>2472.8000000000002</v>
          </cell>
          <cell r="AH120">
            <v>2472.8000000000002</v>
          </cell>
          <cell r="AJ120">
            <v>0</v>
          </cell>
          <cell r="AT120">
            <v>0</v>
          </cell>
          <cell r="AV120">
            <v>0</v>
          </cell>
          <cell r="AX120">
            <v>0</v>
          </cell>
          <cell r="AZ120">
            <v>0</v>
          </cell>
          <cell r="BB120">
            <v>0</v>
          </cell>
          <cell r="BD120">
            <v>2472.8000000000002</v>
          </cell>
          <cell r="BF120">
            <v>2472.8000000000002</v>
          </cell>
          <cell r="BH120">
            <v>0</v>
          </cell>
          <cell r="BN120">
            <v>0</v>
          </cell>
          <cell r="BR120">
            <v>0</v>
          </cell>
          <cell r="BT120">
            <v>2472.8000000000002</v>
          </cell>
          <cell r="BV120">
            <v>2472.8000000000002</v>
          </cell>
          <cell r="BX120">
            <v>0</v>
          </cell>
          <cell r="CD120">
            <v>0</v>
          </cell>
          <cell r="CG120" t="str">
            <v>LEA</v>
          </cell>
          <cell r="CH120">
            <v>0</v>
          </cell>
          <cell r="CJ120">
            <v>-950.61315999999999</v>
          </cell>
          <cell r="CL120">
            <v>-950.61315999999999</v>
          </cell>
          <cell r="CN120">
            <v>0</v>
          </cell>
          <cell r="CO120" t="str">
            <v>LEA</v>
          </cell>
          <cell r="CP120">
            <v>0</v>
          </cell>
          <cell r="CR120">
            <v>1522.1868400000003</v>
          </cell>
          <cell r="CT120">
            <v>1522.1868400000003</v>
          </cell>
          <cell r="CV120">
            <v>0</v>
          </cell>
        </row>
        <row r="121">
          <cell r="B121" t="str">
            <v>LIC</v>
          </cell>
          <cell r="D121" t="str">
            <v>LICENSE &amp; TAXES</v>
          </cell>
          <cell r="F121" t="str">
            <v>UALIC</v>
          </cell>
          <cell r="H121">
            <v>0</v>
          </cell>
          <cell r="J121">
            <v>522995.77999999997</v>
          </cell>
          <cell r="L121">
            <v>522995.77999999997</v>
          </cell>
          <cell r="M121" t="str">
            <v>Allocate</v>
          </cell>
          <cell r="N121">
            <v>0</v>
          </cell>
          <cell r="O121" t="str">
            <v>LIC</v>
          </cell>
          <cell r="P121">
            <v>0</v>
          </cell>
          <cell r="R121">
            <v>523</v>
          </cell>
          <cell r="T121">
            <v>523</v>
          </cell>
          <cell r="AD121">
            <v>0</v>
          </cell>
          <cell r="AF121">
            <v>523</v>
          </cell>
          <cell r="AH121">
            <v>523</v>
          </cell>
          <cell r="AJ121">
            <v>0</v>
          </cell>
          <cell r="AT121">
            <v>0</v>
          </cell>
          <cell r="AV121">
            <v>0</v>
          </cell>
          <cell r="AX121">
            <v>0</v>
          </cell>
          <cell r="AZ121">
            <v>0</v>
          </cell>
          <cell r="BB121">
            <v>0</v>
          </cell>
          <cell r="BD121">
            <v>523</v>
          </cell>
          <cell r="BF121">
            <v>523</v>
          </cell>
          <cell r="BH121">
            <v>0</v>
          </cell>
          <cell r="BN121">
            <v>0</v>
          </cell>
          <cell r="BR121">
            <v>0</v>
          </cell>
          <cell r="BT121">
            <v>523</v>
          </cell>
          <cell r="BV121">
            <v>523</v>
          </cell>
          <cell r="BX121">
            <v>0</v>
          </cell>
          <cell r="CD121">
            <v>0</v>
          </cell>
          <cell r="CG121" t="str">
            <v>LIC</v>
          </cell>
          <cell r="CH121">
            <v>0</v>
          </cell>
          <cell r="CJ121">
            <v>0</v>
          </cell>
          <cell r="CL121">
            <v>0</v>
          </cell>
          <cell r="CN121">
            <v>0</v>
          </cell>
          <cell r="CO121" t="str">
            <v>LIC</v>
          </cell>
          <cell r="CP121">
            <v>0</v>
          </cell>
          <cell r="CR121">
            <v>523</v>
          </cell>
          <cell r="CT121">
            <v>523</v>
          </cell>
          <cell r="CV121">
            <v>0</v>
          </cell>
        </row>
        <row r="122">
          <cell r="B122" t="str">
            <v>IST</v>
          </cell>
          <cell r="D122" t="str">
            <v>INTEREST SHORT TERM</v>
          </cell>
          <cell r="F122" t="str">
            <v>UAIST</v>
          </cell>
          <cell r="H122">
            <v>0</v>
          </cell>
          <cell r="J122">
            <v>0</v>
          </cell>
          <cell r="L122">
            <v>0</v>
          </cell>
          <cell r="M122" t="str">
            <v>Loss as</v>
          </cell>
          <cell r="N122">
            <v>0</v>
          </cell>
          <cell r="O122" t="str">
            <v>IST</v>
          </cell>
          <cell r="P122">
            <v>0</v>
          </cell>
          <cell r="R122">
            <v>0</v>
          </cell>
          <cell r="T122">
            <v>0</v>
          </cell>
          <cell r="AD122">
            <v>0</v>
          </cell>
          <cell r="AF122">
            <v>0</v>
          </cell>
          <cell r="AH122">
            <v>0</v>
          </cell>
          <cell r="AJ122">
            <v>0</v>
          </cell>
          <cell r="AT122">
            <v>0</v>
          </cell>
          <cell r="AV122">
            <v>0</v>
          </cell>
          <cell r="AX122">
            <v>0</v>
          </cell>
          <cell r="AZ122">
            <v>0</v>
          </cell>
          <cell r="BB122">
            <v>0</v>
          </cell>
          <cell r="BD122">
            <v>0</v>
          </cell>
          <cell r="BF122">
            <v>0</v>
          </cell>
          <cell r="BH122">
            <v>0</v>
          </cell>
          <cell r="BN122">
            <v>0</v>
          </cell>
          <cell r="BR122">
            <v>0</v>
          </cell>
          <cell r="BT122">
            <v>0</v>
          </cell>
          <cell r="BV122">
            <v>0</v>
          </cell>
          <cell r="BX122">
            <v>0</v>
          </cell>
          <cell r="CD122">
            <v>0</v>
          </cell>
          <cell r="CG122" t="str">
            <v>IST</v>
          </cell>
          <cell r="CH122">
            <v>0</v>
          </cell>
          <cell r="CJ122">
            <v>0</v>
          </cell>
          <cell r="CL122">
            <v>0</v>
          </cell>
          <cell r="CN122">
            <v>0</v>
          </cell>
          <cell r="CO122" t="str">
            <v>IST</v>
          </cell>
          <cell r="CP122">
            <v>0</v>
          </cell>
          <cell r="CR122">
            <v>0</v>
          </cell>
          <cell r="CT122">
            <v>0</v>
          </cell>
          <cell r="CV122">
            <v>0</v>
          </cell>
        </row>
        <row r="123">
          <cell r="B123" t="str">
            <v>ILT</v>
          </cell>
          <cell r="D123" t="str">
            <v>INTEREST LONG TERM</v>
          </cell>
          <cell r="F123" t="str">
            <v>UAILT</v>
          </cell>
          <cell r="H123">
            <v>0</v>
          </cell>
          <cell r="J123">
            <v>6846966.79</v>
          </cell>
          <cell r="L123">
            <v>6846966.79</v>
          </cell>
          <cell r="M123" t="str">
            <v>Fringe?</v>
          </cell>
          <cell r="N123">
            <v>0</v>
          </cell>
          <cell r="O123" t="str">
            <v>ILT</v>
          </cell>
          <cell r="P123">
            <v>0</v>
          </cell>
          <cell r="R123">
            <v>6847</v>
          </cell>
          <cell r="T123">
            <v>6847</v>
          </cell>
          <cell r="AD123">
            <v>0</v>
          </cell>
          <cell r="AF123">
            <v>6847</v>
          </cell>
          <cell r="AH123">
            <v>6847</v>
          </cell>
          <cell r="AJ123">
            <v>0</v>
          </cell>
          <cell r="AT123">
            <v>0</v>
          </cell>
          <cell r="AV123">
            <v>0</v>
          </cell>
          <cell r="AX123">
            <v>0</v>
          </cell>
          <cell r="AZ123">
            <v>0</v>
          </cell>
          <cell r="BB123">
            <v>0</v>
          </cell>
          <cell r="BD123">
            <v>6847</v>
          </cell>
          <cell r="BF123">
            <v>6847</v>
          </cell>
          <cell r="BH123">
            <v>0</v>
          </cell>
          <cell r="BN123">
            <v>0</v>
          </cell>
          <cell r="BR123">
            <v>0</v>
          </cell>
          <cell r="BT123">
            <v>6847</v>
          </cell>
          <cell r="BV123">
            <v>6847</v>
          </cell>
          <cell r="BX123">
            <v>0</v>
          </cell>
          <cell r="CD123">
            <v>0</v>
          </cell>
          <cell r="CG123" t="str">
            <v>ILT</v>
          </cell>
          <cell r="CH123">
            <v>0</v>
          </cell>
          <cell r="CJ123">
            <v>-451.33508</v>
          </cell>
          <cell r="CL123">
            <v>-451.33508</v>
          </cell>
          <cell r="CN123">
            <v>0</v>
          </cell>
          <cell r="CO123" t="str">
            <v>ILT</v>
          </cell>
          <cell r="CP123">
            <v>0</v>
          </cell>
          <cell r="CR123">
            <v>6395.6649200000002</v>
          </cell>
          <cell r="CT123">
            <v>6395.6649200000002</v>
          </cell>
          <cell r="CV123">
            <v>0</v>
          </cell>
        </row>
        <row r="124">
          <cell r="B124" t="str">
            <v>FSC1</v>
          </cell>
          <cell r="D124" t="str">
            <v>FREE STANDING CLINIC SERVICES</v>
          </cell>
          <cell r="F124" t="str">
            <v>UR1</v>
          </cell>
          <cell r="H124">
            <v>0</v>
          </cell>
          <cell r="J124">
            <v>0</v>
          </cell>
          <cell r="L124">
            <v>0</v>
          </cell>
          <cell r="M124">
            <v>1</v>
          </cell>
          <cell r="N124">
            <v>0</v>
          </cell>
          <cell r="O124" t="str">
            <v>FSC1</v>
          </cell>
          <cell r="P124">
            <v>0</v>
          </cell>
          <cell r="R124">
            <v>0</v>
          </cell>
          <cell r="T124">
            <v>0</v>
          </cell>
          <cell r="AD124">
            <v>0</v>
          </cell>
          <cell r="AF124">
            <v>0</v>
          </cell>
          <cell r="AH124">
            <v>0</v>
          </cell>
          <cell r="AJ124">
            <v>0</v>
          </cell>
          <cell r="AL124">
            <v>0</v>
          </cell>
          <cell r="AN124">
            <v>0</v>
          </cell>
          <cell r="AP124">
            <v>0</v>
          </cell>
          <cell r="AR124">
            <v>0</v>
          </cell>
          <cell r="AT124">
            <v>0</v>
          </cell>
          <cell r="AV124">
            <v>0</v>
          </cell>
          <cell r="AX124">
            <v>0</v>
          </cell>
          <cell r="AZ124">
            <v>0</v>
          </cell>
          <cell r="BB124">
            <v>0</v>
          </cell>
          <cell r="BD124">
            <v>0</v>
          </cell>
          <cell r="BF124">
            <v>0</v>
          </cell>
          <cell r="BH124">
            <v>0</v>
          </cell>
          <cell r="BN124">
            <v>0</v>
          </cell>
          <cell r="BR124">
            <v>0</v>
          </cell>
          <cell r="BT124">
            <v>0</v>
          </cell>
          <cell r="BV124">
            <v>0</v>
          </cell>
          <cell r="BX124">
            <v>0</v>
          </cell>
          <cell r="CB124">
            <v>0</v>
          </cell>
          <cell r="CD124">
            <v>0</v>
          </cell>
          <cell r="CG124" t="str">
            <v>FSC1</v>
          </cell>
          <cell r="CH124">
            <v>0</v>
          </cell>
          <cell r="CJ124">
            <v>0</v>
          </cell>
          <cell r="CL124">
            <v>0</v>
          </cell>
          <cell r="CN124">
            <v>0</v>
          </cell>
          <cell r="CO124" t="str">
            <v>FSC</v>
          </cell>
          <cell r="CP124">
            <v>0</v>
          </cell>
          <cell r="CR124">
            <v>0</v>
          </cell>
          <cell r="CT124">
            <v>0</v>
          </cell>
          <cell r="CV124">
            <v>0</v>
          </cell>
        </row>
        <row r="125">
          <cell r="B125" t="str">
            <v>HHC</v>
          </cell>
          <cell r="D125" t="str">
            <v>HOME HEALTH CARE</v>
          </cell>
          <cell r="F125" t="str">
            <v>UR2</v>
          </cell>
          <cell r="H125">
            <v>0</v>
          </cell>
          <cell r="J125">
            <v>0</v>
          </cell>
          <cell r="L125">
            <v>0</v>
          </cell>
          <cell r="M125">
            <v>1</v>
          </cell>
          <cell r="N125">
            <v>0</v>
          </cell>
          <cell r="O125" t="str">
            <v>HHC</v>
          </cell>
          <cell r="P125">
            <v>0</v>
          </cell>
          <cell r="R125">
            <v>0</v>
          </cell>
          <cell r="T125">
            <v>0</v>
          </cell>
          <cell r="AD125">
            <v>0</v>
          </cell>
          <cell r="AF125">
            <v>0</v>
          </cell>
          <cell r="AH125">
            <v>0</v>
          </cell>
          <cell r="AJ125">
            <v>0</v>
          </cell>
          <cell r="AL125">
            <v>0</v>
          </cell>
          <cell r="AN125">
            <v>0</v>
          </cell>
          <cell r="AP125">
            <v>0</v>
          </cell>
          <cell r="AR125">
            <v>0</v>
          </cell>
          <cell r="AT125">
            <v>0</v>
          </cell>
          <cell r="AV125">
            <v>0</v>
          </cell>
          <cell r="AX125">
            <v>0</v>
          </cell>
          <cell r="AZ125">
            <v>0</v>
          </cell>
          <cell r="BB125">
            <v>0</v>
          </cell>
          <cell r="BD125">
            <v>0</v>
          </cell>
          <cell r="BF125">
            <v>0</v>
          </cell>
          <cell r="BH125">
            <v>0</v>
          </cell>
          <cell r="BN125">
            <v>0</v>
          </cell>
          <cell r="BR125">
            <v>0</v>
          </cell>
          <cell r="BT125">
            <v>0</v>
          </cell>
          <cell r="BV125">
            <v>0</v>
          </cell>
          <cell r="BX125">
            <v>0</v>
          </cell>
          <cell r="CB125">
            <v>0</v>
          </cell>
          <cell r="CD125">
            <v>0</v>
          </cell>
          <cell r="CG125" t="str">
            <v>HHC</v>
          </cell>
          <cell r="CH125">
            <v>0</v>
          </cell>
          <cell r="CJ125">
            <v>0</v>
          </cell>
          <cell r="CL125">
            <v>0</v>
          </cell>
          <cell r="CN125">
            <v>0</v>
          </cell>
          <cell r="CO125" t="str">
            <v>HHC</v>
          </cell>
          <cell r="CP125">
            <v>0</v>
          </cell>
          <cell r="CR125">
            <v>0</v>
          </cell>
          <cell r="CT125">
            <v>0</v>
          </cell>
          <cell r="CV125">
            <v>0</v>
          </cell>
        </row>
        <row r="126">
          <cell r="B126" t="str">
            <v>ORD</v>
          </cell>
          <cell r="D126" t="str">
            <v>OUTPATIENT RENAL DIALYSIS</v>
          </cell>
          <cell r="F126" t="str">
            <v>UR3</v>
          </cell>
          <cell r="H126">
            <v>0</v>
          </cell>
          <cell r="J126">
            <v>0</v>
          </cell>
          <cell r="L126">
            <v>0</v>
          </cell>
          <cell r="M126">
            <v>1</v>
          </cell>
          <cell r="N126">
            <v>0</v>
          </cell>
          <cell r="O126" t="str">
            <v>ORD</v>
          </cell>
          <cell r="P126">
            <v>0</v>
          </cell>
          <cell r="R126">
            <v>0</v>
          </cell>
          <cell r="T126">
            <v>0</v>
          </cell>
          <cell r="AD126">
            <v>0</v>
          </cell>
          <cell r="AF126">
            <v>0</v>
          </cell>
          <cell r="AH126">
            <v>0</v>
          </cell>
          <cell r="AJ126">
            <v>0</v>
          </cell>
          <cell r="AL126">
            <v>0</v>
          </cell>
          <cell r="AN126">
            <v>0</v>
          </cell>
          <cell r="AP126">
            <v>0</v>
          </cell>
          <cell r="AR126">
            <v>0</v>
          </cell>
          <cell r="AT126">
            <v>0</v>
          </cell>
          <cell r="AV126">
            <v>0</v>
          </cell>
          <cell r="AX126">
            <v>0</v>
          </cell>
          <cell r="AZ126">
            <v>0</v>
          </cell>
          <cell r="BB126">
            <v>0</v>
          </cell>
          <cell r="BD126">
            <v>0</v>
          </cell>
          <cell r="BF126">
            <v>0</v>
          </cell>
          <cell r="BH126">
            <v>0</v>
          </cell>
          <cell r="BN126">
            <v>0</v>
          </cell>
          <cell r="BR126">
            <v>0</v>
          </cell>
          <cell r="BT126">
            <v>0</v>
          </cell>
          <cell r="BV126">
            <v>0</v>
          </cell>
          <cell r="BX126">
            <v>0</v>
          </cell>
          <cell r="CB126">
            <v>0</v>
          </cell>
          <cell r="CD126">
            <v>0</v>
          </cell>
          <cell r="CG126" t="str">
            <v>ORD</v>
          </cell>
          <cell r="CH126">
            <v>0</v>
          </cell>
          <cell r="CJ126">
            <v>0</v>
          </cell>
          <cell r="CL126">
            <v>0</v>
          </cell>
          <cell r="CN126">
            <v>0</v>
          </cell>
          <cell r="CO126" t="str">
            <v>ORD</v>
          </cell>
          <cell r="CP126">
            <v>0</v>
          </cell>
          <cell r="CR126">
            <v>0</v>
          </cell>
          <cell r="CT126">
            <v>0</v>
          </cell>
          <cell r="CV126">
            <v>0</v>
          </cell>
        </row>
        <row r="127">
          <cell r="B127" t="str">
            <v>ECF1</v>
          </cell>
          <cell r="D127" t="str">
            <v>SKILLED NURSING CARE</v>
          </cell>
          <cell r="F127" t="str">
            <v>UR4</v>
          </cell>
          <cell r="H127">
            <v>0</v>
          </cell>
          <cell r="J127">
            <v>0</v>
          </cell>
          <cell r="L127">
            <v>0</v>
          </cell>
          <cell r="M127">
            <v>1</v>
          </cell>
          <cell r="N127">
            <v>0</v>
          </cell>
          <cell r="O127" t="str">
            <v>ECF1</v>
          </cell>
          <cell r="P127">
            <v>0</v>
          </cell>
          <cell r="R127">
            <v>0</v>
          </cell>
          <cell r="T127">
            <v>0</v>
          </cell>
          <cell r="AD127">
            <v>0</v>
          </cell>
          <cell r="AF127">
            <v>0</v>
          </cell>
          <cell r="AH127">
            <v>0</v>
          </cell>
          <cell r="AJ127">
            <v>0</v>
          </cell>
          <cell r="AL127">
            <v>0</v>
          </cell>
          <cell r="AN127">
            <v>0</v>
          </cell>
          <cell r="AP127">
            <v>0</v>
          </cell>
          <cell r="AR127">
            <v>0</v>
          </cell>
          <cell r="AT127">
            <v>0</v>
          </cell>
          <cell r="AV127">
            <v>0</v>
          </cell>
          <cell r="AX127">
            <v>0</v>
          </cell>
          <cell r="AZ127">
            <v>0</v>
          </cell>
          <cell r="BB127">
            <v>0</v>
          </cell>
          <cell r="BD127">
            <v>0</v>
          </cell>
          <cell r="BF127">
            <v>0</v>
          </cell>
          <cell r="BH127">
            <v>0</v>
          </cell>
          <cell r="BN127">
            <v>0</v>
          </cell>
          <cell r="BR127">
            <v>0</v>
          </cell>
          <cell r="BT127">
            <v>0</v>
          </cell>
          <cell r="BV127">
            <v>0</v>
          </cell>
          <cell r="BX127">
            <v>0</v>
          </cell>
          <cell r="CB127">
            <v>0</v>
          </cell>
          <cell r="CD127">
            <v>0</v>
          </cell>
          <cell r="CG127" t="str">
            <v>ECF1</v>
          </cell>
          <cell r="CH127">
            <v>0</v>
          </cell>
          <cell r="CJ127">
            <v>0</v>
          </cell>
          <cell r="CL127">
            <v>0</v>
          </cell>
          <cell r="CN127">
            <v>0</v>
          </cell>
          <cell r="CO127" t="str">
            <v>ECF</v>
          </cell>
          <cell r="CP127">
            <v>0</v>
          </cell>
          <cell r="CR127">
            <v>0</v>
          </cell>
          <cell r="CT127">
            <v>0</v>
          </cell>
          <cell r="CV127">
            <v>0</v>
          </cell>
        </row>
        <row r="128">
          <cell r="B128" t="str">
            <v>ULB</v>
          </cell>
          <cell r="D128" t="str">
            <v>LAB NON-PATIENT</v>
          </cell>
          <cell r="F128" t="str">
            <v>UR5</v>
          </cell>
          <cell r="H128">
            <v>1831216.7467120574</v>
          </cell>
          <cell r="J128">
            <v>1222160.8968007369</v>
          </cell>
          <cell r="L128">
            <v>3053377.6435127943</v>
          </cell>
          <cell r="M128">
            <v>1</v>
          </cell>
          <cell r="N128">
            <v>26.711519786631506</v>
          </cell>
          <cell r="O128" t="str">
            <v>ULB</v>
          </cell>
          <cell r="P128">
            <v>1831.2</v>
          </cell>
          <cell r="R128">
            <v>1222.2</v>
          </cell>
          <cell r="T128">
            <v>3053.4</v>
          </cell>
          <cell r="AD128">
            <v>1831.2</v>
          </cell>
          <cell r="AF128">
            <v>1222.2</v>
          </cell>
          <cell r="AH128">
            <v>3053.4</v>
          </cell>
          <cell r="AJ128">
            <v>26.711519786631506</v>
          </cell>
          <cell r="AL128">
            <v>0</v>
          </cell>
          <cell r="AN128">
            <v>0</v>
          </cell>
          <cell r="AP128">
            <v>0</v>
          </cell>
          <cell r="AR128">
            <v>0</v>
          </cell>
          <cell r="AT128">
            <v>0</v>
          </cell>
          <cell r="AV128">
            <v>0</v>
          </cell>
          <cell r="AX128">
            <v>0</v>
          </cell>
          <cell r="AZ128">
            <v>0</v>
          </cell>
          <cell r="BB128">
            <v>1831.2</v>
          </cell>
          <cell r="BD128">
            <v>1222.2</v>
          </cell>
          <cell r="BF128">
            <v>3053.4</v>
          </cell>
          <cell r="BH128">
            <v>26.711519786631506</v>
          </cell>
          <cell r="BN128">
            <v>0</v>
          </cell>
          <cell r="BR128">
            <v>1831.2</v>
          </cell>
          <cell r="BT128">
            <v>1222.2</v>
          </cell>
          <cell r="BV128">
            <v>3053.4</v>
          </cell>
          <cell r="BX128">
            <v>26.711519786631506</v>
          </cell>
          <cell r="CB128">
            <v>9.4741199999999992</v>
          </cell>
          <cell r="CD128">
            <v>9.4741199999999992</v>
          </cell>
          <cell r="CG128" t="str">
            <v>ULB</v>
          </cell>
          <cell r="CH128">
            <v>127.59747522615247</v>
          </cell>
          <cell r="CJ128">
            <v>304.04719324633828</v>
          </cell>
          <cell r="CL128">
            <v>431.64466847249076</v>
          </cell>
          <cell r="CN128">
            <v>1.4064835934924826</v>
          </cell>
          <cell r="CO128" t="str">
            <v>ULB</v>
          </cell>
          <cell r="CP128">
            <v>1968.2715952261526</v>
          </cell>
          <cell r="CR128">
            <v>1526.2471932463384</v>
          </cell>
          <cell r="CT128">
            <v>3494.518788472491</v>
          </cell>
          <cell r="CV128">
            <v>28.118003380123987</v>
          </cell>
        </row>
        <row r="129">
          <cell r="B129" t="str">
            <v>UPB</v>
          </cell>
          <cell r="D129" t="str">
            <v>PHYSICIANS PART B SERVICES</v>
          </cell>
          <cell r="F129" t="str">
            <v>UR6</v>
          </cell>
          <cell r="H129">
            <v>9919464.8282712158</v>
          </cell>
          <cell r="J129">
            <v>7375505.9999999991</v>
          </cell>
          <cell r="L129">
            <v>17294970.828271214</v>
          </cell>
          <cell r="M129">
            <v>1</v>
          </cell>
          <cell r="N129">
            <v>33.615231201623502</v>
          </cell>
          <cell r="O129" t="str">
            <v>UPB</v>
          </cell>
          <cell r="P129">
            <v>9919.5</v>
          </cell>
          <cell r="R129">
            <v>7375.5</v>
          </cell>
          <cell r="T129">
            <v>17295</v>
          </cell>
          <cell r="X129">
            <v>0</v>
          </cell>
          <cell r="Z129">
            <v>0</v>
          </cell>
          <cell r="AD129">
            <v>9919.5</v>
          </cell>
          <cell r="AF129">
            <v>7375.5</v>
          </cell>
          <cell r="AH129">
            <v>17295</v>
          </cell>
          <cell r="AJ129">
            <v>33.615231201623502</v>
          </cell>
          <cell r="AL129">
            <v>0</v>
          </cell>
          <cell r="AN129">
            <v>0</v>
          </cell>
          <cell r="AP129">
            <v>0</v>
          </cell>
          <cell r="AR129">
            <v>0</v>
          </cell>
          <cell r="AT129">
            <v>0</v>
          </cell>
          <cell r="AV129">
            <v>0</v>
          </cell>
          <cell r="AX129">
            <v>0</v>
          </cell>
          <cell r="AZ129">
            <v>0</v>
          </cell>
          <cell r="BB129">
            <v>9919.5</v>
          </cell>
          <cell r="BD129">
            <v>7375.5</v>
          </cell>
          <cell r="BF129">
            <v>17295</v>
          </cell>
          <cell r="BH129">
            <v>33.615231201623502</v>
          </cell>
          <cell r="BN129">
            <v>0</v>
          </cell>
          <cell r="BR129">
            <v>9919.5</v>
          </cell>
          <cell r="BT129">
            <v>7375.5</v>
          </cell>
          <cell r="BV129">
            <v>17295</v>
          </cell>
          <cell r="BX129">
            <v>33.615231201623502</v>
          </cell>
          <cell r="CB129">
            <v>12.915139999999999</v>
          </cell>
          <cell r="CD129">
            <v>12.915139999999999</v>
          </cell>
          <cell r="CG129" t="str">
            <v>UPB</v>
          </cell>
          <cell r="CH129">
            <v>528.25780421869615</v>
          </cell>
          <cell r="CJ129">
            <v>1251.3219722892391</v>
          </cell>
          <cell r="CL129">
            <v>1779.5797765079351</v>
          </cell>
          <cell r="CN129">
            <v>4.7152994450136632</v>
          </cell>
          <cell r="CO129" t="str">
            <v>UPB</v>
          </cell>
          <cell r="CP129">
            <v>10460.672944218695</v>
          </cell>
          <cell r="CR129">
            <v>8626.8219722892391</v>
          </cell>
          <cell r="CT129">
            <v>19087.494916507934</v>
          </cell>
          <cell r="CV129">
            <v>38.330530646637165</v>
          </cell>
        </row>
        <row r="130">
          <cell r="B130" t="str">
            <v>CNA</v>
          </cell>
          <cell r="D130" t="str">
            <v>CERTIFIED NURSE ANESTHETIST</v>
          </cell>
          <cell r="F130" t="str">
            <v>UR7</v>
          </cell>
          <cell r="H130">
            <v>0</v>
          </cell>
          <cell r="J130">
            <v>0</v>
          </cell>
          <cell r="L130">
            <v>0</v>
          </cell>
          <cell r="M130">
            <v>1</v>
          </cell>
          <cell r="N130">
            <v>0</v>
          </cell>
          <cell r="O130" t="str">
            <v>CNA</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CNA</v>
          </cell>
          <cell r="CH130">
            <v>0</v>
          </cell>
          <cell r="CJ130">
            <v>0</v>
          </cell>
          <cell r="CL130">
            <v>0</v>
          </cell>
          <cell r="CN130">
            <v>0</v>
          </cell>
          <cell r="CO130" t="str">
            <v>UPB</v>
          </cell>
          <cell r="CP130">
            <v>0</v>
          </cell>
          <cell r="CR130">
            <v>0</v>
          </cell>
          <cell r="CT130">
            <v>0</v>
          </cell>
          <cell r="CV130">
            <v>0</v>
          </cell>
        </row>
        <row r="131">
          <cell r="B131" t="str">
            <v>PSS</v>
          </cell>
          <cell r="D131" t="str">
            <v>PHYSICIAN SUPPORT SERVICES</v>
          </cell>
          <cell r="F131" t="str">
            <v>UR8</v>
          </cell>
          <cell r="H131">
            <v>102793.8978333008</v>
          </cell>
          <cell r="J131">
            <v>0</v>
          </cell>
          <cell r="L131">
            <v>102793.8978333008</v>
          </cell>
          <cell r="M131">
            <v>1</v>
          </cell>
          <cell r="N131">
            <v>0.86612499999999992</v>
          </cell>
          <cell r="O131" t="str">
            <v>PSS</v>
          </cell>
          <cell r="P131">
            <v>102.8</v>
          </cell>
          <cell r="R131">
            <v>0</v>
          </cell>
          <cell r="T131">
            <v>102.8</v>
          </cell>
          <cell r="AD131">
            <v>102.8</v>
          </cell>
          <cell r="AF131">
            <v>0</v>
          </cell>
          <cell r="AH131">
            <v>102.8</v>
          </cell>
          <cell r="AJ131">
            <v>0.86612499999999992</v>
          </cell>
          <cell r="AL131">
            <v>0</v>
          </cell>
          <cell r="AN131">
            <v>0</v>
          </cell>
          <cell r="AP131">
            <v>0</v>
          </cell>
          <cell r="AR131">
            <v>0</v>
          </cell>
          <cell r="AT131">
            <v>0</v>
          </cell>
          <cell r="AV131">
            <v>0</v>
          </cell>
          <cell r="AX131">
            <v>0</v>
          </cell>
          <cell r="AZ131">
            <v>0</v>
          </cell>
          <cell r="BB131">
            <v>102.8</v>
          </cell>
          <cell r="BD131">
            <v>0</v>
          </cell>
          <cell r="BF131">
            <v>102.8</v>
          </cell>
          <cell r="BH131">
            <v>0.86612499999999992</v>
          </cell>
          <cell r="BN131">
            <v>0</v>
          </cell>
          <cell r="BR131">
            <v>102.8</v>
          </cell>
          <cell r="BT131">
            <v>0</v>
          </cell>
          <cell r="BV131">
            <v>102.8</v>
          </cell>
          <cell r="BX131">
            <v>0.86612499999999992</v>
          </cell>
          <cell r="CB131">
            <v>0.29182999999999998</v>
          </cell>
          <cell r="CD131">
            <v>0.29182999999999998</v>
          </cell>
          <cell r="CG131" t="str">
            <v>PSS</v>
          </cell>
          <cell r="CH131">
            <v>0</v>
          </cell>
          <cell r="CJ131">
            <v>0</v>
          </cell>
          <cell r="CL131">
            <v>0</v>
          </cell>
          <cell r="CN131">
            <v>0</v>
          </cell>
          <cell r="CO131" t="str">
            <v>UPB</v>
          </cell>
          <cell r="CP131">
            <v>103.09183</v>
          </cell>
          <cell r="CR131">
            <v>0</v>
          </cell>
          <cell r="CT131">
            <v>103.09183</v>
          </cell>
          <cell r="CV131">
            <v>0.86612499999999992</v>
          </cell>
        </row>
        <row r="132">
          <cell r="B132" t="str">
            <v>TBA2</v>
          </cell>
          <cell r="D132" t="str">
            <v>Lactation Center Program</v>
          </cell>
          <cell r="F132" t="str">
            <v>UR9</v>
          </cell>
          <cell r="H132">
            <v>158163.01300325175</v>
          </cell>
          <cell r="J132">
            <v>304.64999999999998</v>
          </cell>
          <cell r="L132">
            <v>158467.66300325174</v>
          </cell>
          <cell r="M132">
            <v>1</v>
          </cell>
          <cell r="N132">
            <v>1.5104567307692307</v>
          </cell>
          <cell r="O132" t="str">
            <v>TBA2</v>
          </cell>
          <cell r="P132">
            <v>158.19999999999999</v>
          </cell>
          <cell r="R132">
            <v>0.3</v>
          </cell>
          <cell r="T132">
            <v>158.5</v>
          </cell>
          <cell r="AD132">
            <v>158.19999999999999</v>
          </cell>
          <cell r="AF132">
            <v>0.3</v>
          </cell>
          <cell r="AH132">
            <v>158.5</v>
          </cell>
          <cell r="AJ132">
            <v>1.5104567307692307</v>
          </cell>
          <cell r="AL132">
            <v>0</v>
          </cell>
          <cell r="AN132">
            <v>0</v>
          </cell>
          <cell r="AP132">
            <v>0</v>
          </cell>
          <cell r="AR132">
            <v>0</v>
          </cell>
          <cell r="AT132">
            <v>0</v>
          </cell>
          <cell r="AV132">
            <v>0</v>
          </cell>
          <cell r="AX132">
            <v>0</v>
          </cell>
          <cell r="AZ132">
            <v>0</v>
          </cell>
          <cell r="BB132">
            <v>158.19999999999999</v>
          </cell>
          <cell r="BD132">
            <v>0.3</v>
          </cell>
          <cell r="BF132">
            <v>158.5</v>
          </cell>
          <cell r="BH132">
            <v>1.5104567307692307</v>
          </cell>
          <cell r="BN132">
            <v>0</v>
          </cell>
          <cell r="BR132">
            <v>158.19999999999999</v>
          </cell>
          <cell r="BT132">
            <v>0.3</v>
          </cell>
          <cell r="BV132">
            <v>158.5</v>
          </cell>
          <cell r="BX132">
            <v>1.5104567307692307</v>
          </cell>
          <cell r="CB132">
            <v>0.51910000000000001</v>
          </cell>
          <cell r="CD132">
            <v>0.51910000000000001</v>
          </cell>
          <cell r="CG132" t="str">
            <v>TBA2</v>
          </cell>
          <cell r="CH132">
            <v>4.1619272066854691</v>
          </cell>
          <cell r="CJ132">
            <v>19.401773259757061</v>
          </cell>
          <cell r="CL132">
            <v>23.56370046644253</v>
          </cell>
          <cell r="CN132">
            <v>3.0168527430938234E-2</v>
          </cell>
          <cell r="CO132" t="str">
            <v>UPB</v>
          </cell>
          <cell r="CP132">
            <v>162.88102720668547</v>
          </cell>
          <cell r="CR132">
            <v>19.701773259757061</v>
          </cell>
          <cell r="CT132">
            <v>182.58280046644254</v>
          </cell>
          <cell r="CV132">
            <v>1.5406252582001689</v>
          </cell>
        </row>
        <row r="133">
          <cell r="B133" t="str">
            <v>TBA3</v>
          </cell>
          <cell r="D133" t="str">
            <v>St Joseph Medical Center Foundation</v>
          </cell>
          <cell r="F133" t="str">
            <v>UR10</v>
          </cell>
          <cell r="H133">
            <v>175000</v>
          </cell>
          <cell r="J133">
            <v>447000</v>
          </cell>
          <cell r="L133">
            <v>622000</v>
          </cell>
          <cell r="M133">
            <v>1</v>
          </cell>
          <cell r="N133">
            <v>0</v>
          </cell>
          <cell r="O133" t="str">
            <v>TBA3</v>
          </cell>
          <cell r="P133">
            <v>175</v>
          </cell>
          <cell r="R133">
            <v>447</v>
          </cell>
          <cell r="T133">
            <v>622</v>
          </cell>
          <cell r="AD133">
            <v>175</v>
          </cell>
          <cell r="AF133">
            <v>447</v>
          </cell>
          <cell r="AH133">
            <v>622</v>
          </cell>
          <cell r="AJ133">
            <v>0</v>
          </cell>
          <cell r="AL133">
            <v>0</v>
          </cell>
          <cell r="AN133">
            <v>0</v>
          </cell>
          <cell r="AP133">
            <v>0</v>
          </cell>
          <cell r="AR133">
            <v>0</v>
          </cell>
          <cell r="AT133">
            <v>0</v>
          </cell>
          <cell r="AV133">
            <v>0</v>
          </cell>
          <cell r="AX133">
            <v>0</v>
          </cell>
          <cell r="AZ133">
            <v>0</v>
          </cell>
          <cell r="BB133">
            <v>175</v>
          </cell>
          <cell r="BD133">
            <v>447</v>
          </cell>
          <cell r="BF133">
            <v>622</v>
          </cell>
          <cell r="BH133">
            <v>0</v>
          </cell>
          <cell r="BN133">
            <v>0</v>
          </cell>
          <cell r="BR133">
            <v>175</v>
          </cell>
          <cell r="BT133">
            <v>447</v>
          </cell>
          <cell r="BV133">
            <v>622</v>
          </cell>
          <cell r="BX133">
            <v>0</v>
          </cell>
          <cell r="CB133">
            <v>0</v>
          </cell>
          <cell r="CD133">
            <v>0</v>
          </cell>
          <cell r="CG133" t="str">
            <v>TBA3</v>
          </cell>
          <cell r="CH133">
            <v>0</v>
          </cell>
          <cell r="CJ133">
            <v>0</v>
          </cell>
          <cell r="CL133">
            <v>0</v>
          </cell>
          <cell r="CN133">
            <v>0</v>
          </cell>
          <cell r="CO133" t="str">
            <v>UPB</v>
          </cell>
          <cell r="CP133">
            <v>175</v>
          </cell>
          <cell r="CR133">
            <v>447</v>
          </cell>
          <cell r="CT133">
            <v>622</v>
          </cell>
          <cell r="CV133">
            <v>0</v>
          </cell>
        </row>
      </sheetData>
      <sheetData sheetId="4">
        <row r="15">
          <cell r="B15" t="str">
            <v>DTY</v>
          </cell>
          <cell r="D15" t="str">
            <v>DIETARY</v>
          </cell>
          <cell r="F15" t="str">
            <v>C1</v>
          </cell>
          <cell r="H15">
            <v>0</v>
          </cell>
          <cell r="J15">
            <v>2201209.1002700003</v>
          </cell>
          <cell r="L15">
            <v>2201209.1002700003</v>
          </cell>
          <cell r="N15">
            <v>0</v>
          </cell>
          <cell r="O15" t="str">
            <v>DTY</v>
          </cell>
          <cell r="P15">
            <v>0</v>
          </cell>
          <cell r="R15">
            <v>2201.1999999999998</v>
          </cell>
          <cell r="T15">
            <v>2201.1999999999998</v>
          </cell>
          <cell r="X15">
            <v>0</v>
          </cell>
          <cell r="Z15">
            <v>0</v>
          </cell>
          <cell r="AD15">
            <v>0</v>
          </cell>
          <cell r="AF15">
            <v>2201.1999999999998</v>
          </cell>
          <cell r="AH15">
            <v>2201.1999999999998</v>
          </cell>
          <cell r="AJ15">
            <v>0</v>
          </cell>
          <cell r="AL15">
            <v>0</v>
          </cell>
          <cell r="AN15">
            <v>0</v>
          </cell>
          <cell r="AP15">
            <v>0</v>
          </cell>
          <cell r="AR15">
            <v>0</v>
          </cell>
          <cell r="AT15">
            <v>0</v>
          </cell>
          <cell r="AV15">
            <v>0</v>
          </cell>
          <cell r="AX15">
            <v>0</v>
          </cell>
          <cell r="AZ15">
            <v>0</v>
          </cell>
          <cell r="BB15">
            <v>0</v>
          </cell>
          <cell r="BD15">
            <v>2201.1999999999998</v>
          </cell>
          <cell r="BF15">
            <v>2201.1999999999998</v>
          </cell>
          <cell r="BH15">
            <v>0</v>
          </cell>
          <cell r="BN15">
            <v>0</v>
          </cell>
          <cell r="BR15">
            <v>0</v>
          </cell>
          <cell r="BT15">
            <v>2201.1999999999998</v>
          </cell>
          <cell r="BV15">
            <v>2201.1999999999998</v>
          </cell>
          <cell r="BX15">
            <v>0</v>
          </cell>
          <cell r="CB15">
            <v>0</v>
          </cell>
          <cell r="CD15">
            <v>0</v>
          </cell>
          <cell r="CG15" t="str">
            <v>DTY</v>
          </cell>
          <cell r="CH15">
            <v>0</v>
          </cell>
          <cell r="CJ15">
            <v>0</v>
          </cell>
          <cell r="CL15">
            <v>0</v>
          </cell>
          <cell r="CN15">
            <v>0</v>
          </cell>
          <cell r="CO15" t="str">
            <v>DTY</v>
          </cell>
          <cell r="CP15">
            <v>0</v>
          </cell>
          <cell r="CR15">
            <v>2201.1999999999998</v>
          </cell>
          <cell r="CT15">
            <v>2201.1999999999998</v>
          </cell>
          <cell r="CV15">
            <v>0</v>
          </cell>
        </row>
        <row r="16">
          <cell r="B16" t="str">
            <v>LL</v>
          </cell>
          <cell r="D16" t="str">
            <v>LAUNDRY &amp; LINEN</v>
          </cell>
          <cell r="F16" t="str">
            <v>C2</v>
          </cell>
          <cell r="H16">
            <v>73234.019626823399</v>
          </cell>
          <cell r="J16">
            <v>1153014.7600000005</v>
          </cell>
          <cell r="L16">
            <v>1226248.779626824</v>
          </cell>
          <cell r="N16">
            <v>2.218389423076923</v>
          </cell>
          <cell r="O16" t="str">
            <v>LL</v>
          </cell>
          <cell r="P16">
            <v>73.2</v>
          </cell>
          <cell r="R16">
            <v>1153</v>
          </cell>
          <cell r="T16">
            <v>1226.2</v>
          </cell>
          <cell r="X16">
            <v>0</v>
          </cell>
          <cell r="Z16">
            <v>0</v>
          </cell>
          <cell r="AD16">
            <v>73.2</v>
          </cell>
          <cell r="AF16">
            <v>1153</v>
          </cell>
          <cell r="AH16">
            <v>1226.2</v>
          </cell>
          <cell r="AJ16">
            <v>2.218389423076923</v>
          </cell>
          <cell r="AL16">
            <v>0</v>
          </cell>
          <cell r="AN16">
            <v>0</v>
          </cell>
          <cell r="AP16">
            <v>0</v>
          </cell>
          <cell r="AR16">
            <v>0</v>
          </cell>
          <cell r="AT16">
            <v>1.2889683394837617</v>
          </cell>
          <cell r="AV16">
            <v>23.538348933331292</v>
          </cell>
          <cell r="AX16">
            <v>24.827317272815055</v>
          </cell>
          <cell r="AZ16">
            <v>9.7112679076289416E-3</v>
          </cell>
          <cell r="BB16">
            <v>74.488968339483762</v>
          </cell>
          <cell r="BD16">
            <v>1176.5383489333312</v>
          </cell>
          <cell r="BF16">
            <v>1251.027317272815</v>
          </cell>
          <cell r="BH16">
            <v>2.2281006909845518</v>
          </cell>
          <cell r="BN16">
            <v>0</v>
          </cell>
          <cell r="BR16">
            <v>74.488968339483762</v>
          </cell>
          <cell r="BT16">
            <v>1176.5383489333312</v>
          </cell>
          <cell r="BV16">
            <v>1251.027317272815</v>
          </cell>
          <cell r="BX16">
            <v>2.2281006909845518</v>
          </cell>
          <cell r="CB16">
            <v>2.37643</v>
          </cell>
          <cell r="CD16">
            <v>2.37643</v>
          </cell>
          <cell r="CG16" t="str">
            <v>LL</v>
          </cell>
          <cell r="CH16">
            <v>-0.54807970093413816</v>
          </cell>
          <cell r="CJ16">
            <v>-8.6291041793640062</v>
          </cell>
          <cell r="CL16">
            <v>-9.1771838802981449</v>
          </cell>
          <cell r="CN16">
            <v>-1.6602314303530666E-2</v>
          </cell>
          <cell r="CO16" t="str">
            <v>LL</v>
          </cell>
          <cell r="CP16">
            <v>76.317318638549622</v>
          </cell>
          <cell r="CR16">
            <v>1167.9092447539672</v>
          </cell>
          <cell r="CT16">
            <v>1244.2265633925167</v>
          </cell>
          <cell r="CV16">
            <v>2.2114983766810212</v>
          </cell>
        </row>
        <row r="17">
          <cell r="B17" t="str">
            <v>SSS</v>
          </cell>
          <cell r="D17" t="str">
            <v>SOCIAL SERVICES</v>
          </cell>
          <cell r="F17" t="str">
            <v>C3</v>
          </cell>
          <cell r="H17">
            <v>179926.41762214981</v>
          </cell>
          <cell r="J17">
            <v>0</v>
          </cell>
          <cell r="L17">
            <v>179926.41762214981</v>
          </cell>
          <cell r="N17">
            <v>3.5681490384615384</v>
          </cell>
          <cell r="O17" t="str">
            <v>SSS</v>
          </cell>
          <cell r="P17">
            <v>179.9</v>
          </cell>
          <cell r="R17">
            <v>0</v>
          </cell>
          <cell r="T17">
            <v>179.9</v>
          </cell>
          <cell r="X17">
            <v>0</v>
          </cell>
          <cell r="Z17">
            <v>0</v>
          </cell>
          <cell r="AD17">
            <v>179.9</v>
          </cell>
          <cell r="AF17">
            <v>0</v>
          </cell>
          <cell r="AH17">
            <v>179.9</v>
          </cell>
          <cell r="AJ17">
            <v>3.5681490384615384</v>
          </cell>
          <cell r="AL17">
            <v>0</v>
          </cell>
          <cell r="AN17">
            <v>0</v>
          </cell>
          <cell r="AP17">
            <v>0</v>
          </cell>
          <cell r="AR17">
            <v>0</v>
          </cell>
          <cell r="AT17">
            <v>2.0732298366069477</v>
          </cell>
          <cell r="AV17">
            <v>37.860051188373305</v>
          </cell>
          <cell r="AX17">
            <v>39.933281024980253</v>
          </cell>
          <cell r="AZ17">
            <v>1.5620003812850431E-2</v>
          </cell>
          <cell r="BB17">
            <v>181.97322983660695</v>
          </cell>
          <cell r="BD17">
            <v>37.860051188373305</v>
          </cell>
          <cell r="BF17">
            <v>219.83328102498024</v>
          </cell>
          <cell r="BH17">
            <v>3.5837690422743886</v>
          </cell>
          <cell r="BN17">
            <v>0</v>
          </cell>
          <cell r="BR17">
            <v>181.97322983660695</v>
          </cell>
          <cell r="BT17">
            <v>37.860051188373305</v>
          </cell>
          <cell r="BV17">
            <v>219.83328102498024</v>
          </cell>
          <cell r="BX17">
            <v>3.5837690422743886</v>
          </cell>
          <cell r="CB17">
            <v>3.8510399999999998</v>
          </cell>
          <cell r="CD17">
            <v>3.8510399999999998</v>
          </cell>
          <cell r="CG17" t="str">
            <v>SSS</v>
          </cell>
          <cell r="CH17">
            <v>0</v>
          </cell>
          <cell r="CJ17">
            <v>0</v>
          </cell>
          <cell r="CL17">
            <v>0</v>
          </cell>
          <cell r="CN17">
            <v>0</v>
          </cell>
          <cell r="CO17" t="str">
            <v>SSS</v>
          </cell>
          <cell r="CP17">
            <v>185.82426983660696</v>
          </cell>
          <cell r="CR17">
            <v>37.860051188373305</v>
          </cell>
          <cell r="CT17">
            <v>223.68432102498025</v>
          </cell>
          <cell r="CV17">
            <v>3.5837690422743886</v>
          </cell>
        </row>
        <row r="18">
          <cell r="B18" t="str">
            <v>PUR</v>
          </cell>
          <cell r="D18" t="str">
            <v>PURCHASING &amp; STORES</v>
          </cell>
          <cell r="F18" t="str">
            <v>C4</v>
          </cell>
          <cell r="H18">
            <v>1121878.110068538</v>
          </cell>
          <cell r="J18">
            <v>1063265.0899999999</v>
          </cell>
          <cell r="L18">
            <v>2185143.2000685381</v>
          </cell>
          <cell r="N18">
            <v>19.05528846153846</v>
          </cell>
          <cell r="O18" t="str">
            <v>PUR</v>
          </cell>
          <cell r="P18">
            <v>1121.9000000000001</v>
          </cell>
          <cell r="R18">
            <v>1063.3</v>
          </cell>
          <cell r="T18">
            <v>2185.1999999999998</v>
          </cell>
          <cell r="X18">
            <v>0</v>
          </cell>
          <cell r="Z18">
            <v>0</v>
          </cell>
          <cell r="AD18">
            <v>1121.9000000000001</v>
          </cell>
          <cell r="AF18">
            <v>1063.3</v>
          </cell>
          <cell r="AH18">
            <v>2185.1999999999998</v>
          </cell>
          <cell r="AJ18">
            <v>19.05528846153846</v>
          </cell>
          <cell r="AL18">
            <v>0</v>
          </cell>
          <cell r="AN18">
            <v>0</v>
          </cell>
          <cell r="AP18">
            <v>0</v>
          </cell>
          <cell r="AR18">
            <v>0</v>
          </cell>
          <cell r="AT18">
            <v>11.071844857872653</v>
          </cell>
          <cell r="AV18">
            <v>202.18723735657707</v>
          </cell>
          <cell r="AX18">
            <v>213.25908221444973</v>
          </cell>
          <cell r="AZ18">
            <v>8.3416829066234627E-2</v>
          </cell>
          <cell r="BB18">
            <v>1132.9718448578728</v>
          </cell>
          <cell r="BD18">
            <v>1265.487237356577</v>
          </cell>
          <cell r="BF18">
            <v>2398.4590822144501</v>
          </cell>
          <cell r="BH18">
            <v>19.138705290604694</v>
          </cell>
          <cell r="BN18">
            <v>0</v>
          </cell>
          <cell r="BR18">
            <v>1132.9718448578728</v>
          </cell>
          <cell r="BT18">
            <v>1265.487237356577</v>
          </cell>
          <cell r="BV18">
            <v>2398.4590822144501</v>
          </cell>
          <cell r="BX18">
            <v>19.138705290604694</v>
          </cell>
          <cell r="CB18">
            <v>20.314630000000001</v>
          </cell>
          <cell r="CD18">
            <v>20.314630000000001</v>
          </cell>
          <cell r="CG18" t="str">
            <v>PUR</v>
          </cell>
          <cell r="CH18">
            <v>-13.774433101873228</v>
          </cell>
          <cell r="CJ18">
            <v>-13.054781727461879</v>
          </cell>
          <cell r="CL18">
            <v>-26.829214829335108</v>
          </cell>
          <cell r="CN18">
            <v>-0.23396106385775117</v>
          </cell>
          <cell r="CO18" t="str">
            <v>PUR</v>
          </cell>
          <cell r="CP18">
            <v>1139.5120417559997</v>
          </cell>
          <cell r="CR18">
            <v>1252.4324556291151</v>
          </cell>
          <cell r="CT18">
            <v>2391.944497385115</v>
          </cell>
          <cell r="CV18">
            <v>18.904744226746942</v>
          </cell>
        </row>
        <row r="19">
          <cell r="B19" t="str">
            <v>POP</v>
          </cell>
          <cell r="D19" t="str">
            <v>PLANT OPERATIONS</v>
          </cell>
          <cell r="F19" t="str">
            <v>C5</v>
          </cell>
          <cell r="H19">
            <v>3440727.5912054847</v>
          </cell>
          <cell r="J19">
            <v>8984783.0500000007</v>
          </cell>
          <cell r="L19">
            <v>12425510.641205486</v>
          </cell>
          <cell r="N19">
            <v>47.375480769230769</v>
          </cell>
          <cell r="O19" t="str">
            <v>POP</v>
          </cell>
          <cell r="P19">
            <v>3440.7</v>
          </cell>
          <cell r="R19">
            <v>8984.7999999999993</v>
          </cell>
          <cell r="T19">
            <v>12425.5</v>
          </cell>
          <cell r="X19">
            <v>0</v>
          </cell>
          <cell r="Z19">
            <v>0</v>
          </cell>
          <cell r="AD19">
            <v>3440.7</v>
          </cell>
          <cell r="AF19">
            <v>8984.7999999999993</v>
          </cell>
          <cell r="AH19">
            <v>12425.5</v>
          </cell>
          <cell r="AJ19">
            <v>47.375480769230769</v>
          </cell>
          <cell r="AL19">
            <v>0</v>
          </cell>
          <cell r="AN19">
            <v>0</v>
          </cell>
          <cell r="AP19">
            <v>0</v>
          </cell>
          <cell r="AR19">
            <v>0</v>
          </cell>
          <cell r="AT19">
            <v>27.526950022445543</v>
          </cell>
          <cell r="AV19">
            <v>502.68027138525196</v>
          </cell>
          <cell r="AX19">
            <v>530.20722140769749</v>
          </cell>
          <cell r="AZ19">
            <v>0.20739189486604834</v>
          </cell>
          <cell r="BB19">
            <v>3468.2269500224452</v>
          </cell>
          <cell r="BD19">
            <v>9487.4802713852514</v>
          </cell>
          <cell r="BF19">
            <v>12955.707221407696</v>
          </cell>
          <cell r="BH19">
            <v>47.582872664096818</v>
          </cell>
          <cell r="BN19">
            <v>0</v>
          </cell>
          <cell r="BR19">
            <v>3468.2269500224452</v>
          </cell>
          <cell r="BT19">
            <v>9487.4802713852514</v>
          </cell>
          <cell r="BV19">
            <v>12955.707221407696</v>
          </cell>
          <cell r="BX19">
            <v>47.582872664096818</v>
          </cell>
          <cell r="CB19">
            <v>49.958419999999997</v>
          </cell>
          <cell r="CD19">
            <v>49.958419999999997</v>
          </cell>
          <cell r="CG19" t="str">
            <v>POP</v>
          </cell>
          <cell r="CH19">
            <v>-79.286317638495262</v>
          </cell>
          <cell r="CJ19">
            <v>-207.04061682653693</v>
          </cell>
          <cell r="CL19">
            <v>-286.3269344650322</v>
          </cell>
          <cell r="CN19">
            <v>-1.0916956710396337</v>
          </cell>
          <cell r="CO19" t="str">
            <v>POP</v>
          </cell>
          <cell r="CP19">
            <v>3438.8990523839498</v>
          </cell>
          <cell r="CR19">
            <v>9280.4396545587151</v>
          </cell>
          <cell r="CT19">
            <v>12719.338706942664</v>
          </cell>
          <cell r="CV19">
            <v>46.491176993057188</v>
          </cell>
        </row>
        <row r="20">
          <cell r="B20" t="str">
            <v>HKP</v>
          </cell>
          <cell r="D20" t="str">
            <v>HOUSEKEEPING</v>
          </cell>
          <cell r="F20" t="str">
            <v>C6</v>
          </cell>
          <cell r="H20">
            <v>0</v>
          </cell>
          <cell r="J20">
            <v>4578317.57</v>
          </cell>
          <cell r="L20">
            <v>4578317.57</v>
          </cell>
          <cell r="N20">
            <v>0</v>
          </cell>
          <cell r="O20" t="str">
            <v>HKP</v>
          </cell>
          <cell r="P20">
            <v>0</v>
          </cell>
          <cell r="R20">
            <v>4578.3</v>
          </cell>
          <cell r="T20">
            <v>4578.3</v>
          </cell>
          <cell r="X20">
            <v>0</v>
          </cell>
          <cell r="Z20">
            <v>0</v>
          </cell>
          <cell r="AD20">
            <v>0</v>
          </cell>
          <cell r="AF20">
            <v>4578.3</v>
          </cell>
          <cell r="AH20">
            <v>4578.3</v>
          </cell>
          <cell r="AJ20">
            <v>0</v>
          </cell>
          <cell r="AL20">
            <v>0</v>
          </cell>
          <cell r="AN20">
            <v>0</v>
          </cell>
          <cell r="AP20">
            <v>0</v>
          </cell>
          <cell r="AR20">
            <v>0</v>
          </cell>
          <cell r="AT20">
            <v>0</v>
          </cell>
          <cell r="AV20">
            <v>0</v>
          </cell>
          <cell r="AX20">
            <v>0</v>
          </cell>
          <cell r="AZ20">
            <v>0</v>
          </cell>
          <cell r="BB20">
            <v>0</v>
          </cell>
          <cell r="BD20">
            <v>4578.3</v>
          </cell>
          <cell r="BF20">
            <v>4578.3</v>
          </cell>
          <cell r="BH20">
            <v>0</v>
          </cell>
          <cell r="BN20">
            <v>0</v>
          </cell>
          <cell r="BR20">
            <v>0</v>
          </cell>
          <cell r="BT20">
            <v>4578.3</v>
          </cell>
          <cell r="BV20">
            <v>4578.3</v>
          </cell>
          <cell r="BX20">
            <v>0</v>
          </cell>
          <cell r="CB20">
            <v>0</v>
          </cell>
          <cell r="CD20">
            <v>0</v>
          </cell>
          <cell r="CG20" t="str">
            <v>HKP</v>
          </cell>
          <cell r="CH20">
            <v>0</v>
          </cell>
          <cell r="CJ20">
            <v>-105.50034301836278</v>
          </cell>
          <cell r="CL20">
            <v>-105.50034301836278</v>
          </cell>
          <cell r="CN20">
            <v>0</v>
          </cell>
          <cell r="CO20" t="str">
            <v>HKP</v>
          </cell>
          <cell r="CP20">
            <v>0</v>
          </cell>
          <cell r="CR20">
            <v>4472.7996569816378</v>
          </cell>
          <cell r="CT20">
            <v>4472.7996569816378</v>
          </cell>
          <cell r="CV20">
            <v>0</v>
          </cell>
        </row>
        <row r="21">
          <cell r="B21" t="str">
            <v>CSS</v>
          </cell>
          <cell r="D21" t="str">
            <v>CENTRAL SVCS &amp; SUPPLY</v>
          </cell>
          <cell r="F21" t="str">
            <v>C7</v>
          </cell>
          <cell r="H21">
            <v>1339959.7625784292</v>
          </cell>
          <cell r="J21">
            <v>646039.49796472176</v>
          </cell>
          <cell r="L21">
            <v>1985999.2605431508</v>
          </cell>
          <cell r="N21">
            <v>19.986145052728745</v>
          </cell>
          <cell r="O21" t="str">
            <v>CSS</v>
          </cell>
          <cell r="P21">
            <v>1340</v>
          </cell>
          <cell r="R21">
            <v>646</v>
          </cell>
          <cell r="T21">
            <v>1986</v>
          </cell>
          <cell r="X21">
            <v>0</v>
          </cell>
          <cell r="Z21">
            <v>0</v>
          </cell>
          <cell r="AD21">
            <v>1340</v>
          </cell>
          <cell r="AF21">
            <v>646</v>
          </cell>
          <cell r="AH21">
            <v>1986</v>
          </cell>
          <cell r="AJ21">
            <v>19.986145052728745</v>
          </cell>
          <cell r="AL21">
            <v>0</v>
          </cell>
          <cell r="AN21">
            <v>0</v>
          </cell>
          <cell r="AP21">
            <v>0</v>
          </cell>
          <cell r="AR21">
            <v>0</v>
          </cell>
          <cell r="AT21">
            <v>11.612707820057111</v>
          </cell>
          <cell r="AV21">
            <v>212.06414491049867</v>
          </cell>
          <cell r="AX21">
            <v>223.67685273055577</v>
          </cell>
          <cell r="AZ21">
            <v>8.7491766336758023E-2</v>
          </cell>
          <cell r="BB21">
            <v>1351.612707820057</v>
          </cell>
          <cell r="BD21">
            <v>858.06414491049873</v>
          </cell>
          <cell r="BF21">
            <v>2209.6768527305558</v>
          </cell>
          <cell r="BH21">
            <v>20.073636819065502</v>
          </cell>
          <cell r="BN21">
            <v>0</v>
          </cell>
          <cell r="BR21">
            <v>1351.612707820057</v>
          </cell>
          <cell r="BT21">
            <v>858.06414491049873</v>
          </cell>
          <cell r="BV21">
            <v>2209.6768527305558</v>
          </cell>
          <cell r="BX21">
            <v>20.073636819065502</v>
          </cell>
          <cell r="CB21">
            <v>21.307009999999998</v>
          </cell>
          <cell r="CD21">
            <v>21.307009999999998</v>
          </cell>
          <cell r="CG21" t="str">
            <v>CSS</v>
          </cell>
          <cell r="CH21">
            <v>-16.452042288008379</v>
          </cell>
          <cell r="CJ21">
            <v>-7.9320808259100248</v>
          </cell>
          <cell r="CL21">
            <v>-24.384123113918402</v>
          </cell>
          <cell r="CN21">
            <v>-0.24539013242385854</v>
          </cell>
          <cell r="CO21" t="str">
            <v>CSS</v>
          </cell>
          <cell r="CP21">
            <v>1356.4676755320486</v>
          </cell>
          <cell r="CR21">
            <v>850.13206408458871</v>
          </cell>
          <cell r="CT21">
            <v>2206.5997396166372</v>
          </cell>
          <cell r="CV21">
            <v>19.828246686641645</v>
          </cell>
        </row>
        <row r="22">
          <cell r="B22" t="str">
            <v>PHM</v>
          </cell>
          <cell r="D22" t="str">
            <v>PHARMACY</v>
          </cell>
          <cell r="F22" t="str">
            <v>C8</v>
          </cell>
          <cell r="H22">
            <v>4225667.1858268818</v>
          </cell>
          <cell r="J22">
            <v>758591.35000000219</v>
          </cell>
          <cell r="L22">
            <v>4984258.5358268842</v>
          </cell>
          <cell r="N22">
            <v>35.348677884615384</v>
          </cell>
          <cell r="O22" t="str">
            <v>PHM</v>
          </cell>
          <cell r="P22">
            <v>4225.7</v>
          </cell>
          <cell r="R22">
            <v>758.6</v>
          </cell>
          <cell r="T22">
            <v>4984.3</v>
          </cell>
          <cell r="X22">
            <v>0</v>
          </cell>
          <cell r="Z22">
            <v>0</v>
          </cell>
          <cell r="AD22">
            <v>4225.7</v>
          </cell>
          <cell r="AF22">
            <v>758.6</v>
          </cell>
          <cell r="AH22">
            <v>4984.3</v>
          </cell>
          <cell r="AJ22">
            <v>35.348677884615384</v>
          </cell>
          <cell r="AL22">
            <v>0</v>
          </cell>
          <cell r="AN22">
            <v>0</v>
          </cell>
          <cell r="AP22">
            <v>0</v>
          </cell>
          <cell r="AR22">
            <v>0</v>
          </cell>
          <cell r="AT22">
            <v>20.538921688818</v>
          </cell>
          <cell r="AV22">
            <v>375.06918565539723</v>
          </cell>
          <cell r="AX22">
            <v>395.60810734421523</v>
          </cell>
          <cell r="AZ22">
            <v>0.15474311117199868</v>
          </cell>
          <cell r="BB22">
            <v>4246.2389216888178</v>
          </cell>
          <cell r="BD22">
            <v>1133.6691856553973</v>
          </cell>
          <cell r="BF22">
            <v>5379.9081073442148</v>
          </cell>
          <cell r="BH22">
            <v>35.50342099578738</v>
          </cell>
          <cell r="BN22">
            <v>0</v>
          </cell>
          <cell r="BR22">
            <v>4246.2389216888178</v>
          </cell>
          <cell r="BT22">
            <v>1133.6691856553973</v>
          </cell>
          <cell r="BV22">
            <v>5379.9081073442148</v>
          </cell>
          <cell r="BX22">
            <v>35.50342099578738</v>
          </cell>
          <cell r="CB22">
            <v>38.151220000000002</v>
          </cell>
          <cell r="CD22">
            <v>38.151220000000002</v>
          </cell>
          <cell r="CG22" t="str">
            <v>PHM</v>
          </cell>
          <cell r="CH22">
            <v>0</v>
          </cell>
          <cell r="CJ22">
            <v>0</v>
          </cell>
          <cell r="CL22">
            <v>0</v>
          </cell>
          <cell r="CN22">
            <v>0</v>
          </cell>
          <cell r="CO22" t="str">
            <v>PHM</v>
          </cell>
          <cell r="CP22">
            <v>4284.3901416888175</v>
          </cell>
          <cell r="CR22">
            <v>1133.6691856553973</v>
          </cell>
          <cell r="CT22">
            <v>5418.0593273442146</v>
          </cell>
          <cell r="CV22">
            <v>35.50342099578738</v>
          </cell>
        </row>
        <row r="23">
          <cell r="B23" t="str">
            <v>FIS</v>
          </cell>
          <cell r="D23" t="str">
            <v>GENERAL ACCOUNTING</v>
          </cell>
          <cell r="F23" t="str">
            <v>C9</v>
          </cell>
          <cell r="H23">
            <v>0</v>
          </cell>
          <cell r="J23">
            <v>3252093.3400000003</v>
          </cell>
          <cell r="L23">
            <v>3252093.3400000003</v>
          </cell>
          <cell r="N23">
            <v>0</v>
          </cell>
          <cell r="O23" t="str">
            <v>FIS</v>
          </cell>
          <cell r="P23">
            <v>0</v>
          </cell>
          <cell r="R23">
            <v>3252.1</v>
          </cell>
          <cell r="T23">
            <v>3252.1</v>
          </cell>
          <cell r="X23">
            <v>0</v>
          </cell>
          <cell r="Z23">
            <v>0</v>
          </cell>
          <cell r="AD23">
            <v>0</v>
          </cell>
          <cell r="AF23">
            <v>3252.1</v>
          </cell>
          <cell r="AH23">
            <v>3252.1</v>
          </cell>
          <cell r="AJ23">
            <v>0</v>
          </cell>
          <cell r="AL23">
            <v>0</v>
          </cell>
          <cell r="AN23">
            <v>0</v>
          </cell>
          <cell r="AP23">
            <v>0</v>
          </cell>
          <cell r="AR23">
            <v>0</v>
          </cell>
          <cell r="AT23">
            <v>0</v>
          </cell>
          <cell r="AV23">
            <v>0</v>
          </cell>
          <cell r="AX23">
            <v>0</v>
          </cell>
          <cell r="AZ23">
            <v>0</v>
          </cell>
          <cell r="BB23">
            <v>0</v>
          </cell>
          <cell r="BD23">
            <v>3252.1</v>
          </cell>
          <cell r="BF23">
            <v>3252.1</v>
          </cell>
          <cell r="BH23">
            <v>0</v>
          </cell>
          <cell r="BN23">
            <v>0</v>
          </cell>
          <cell r="BR23">
            <v>0</v>
          </cell>
          <cell r="BT23">
            <v>3252.1</v>
          </cell>
          <cell r="BV23">
            <v>3252.1</v>
          </cell>
          <cell r="BX23">
            <v>0</v>
          </cell>
          <cell r="CB23">
            <v>0</v>
          </cell>
          <cell r="CD23">
            <v>0</v>
          </cell>
          <cell r="CG23" t="str">
            <v>FIS</v>
          </cell>
          <cell r="CH23">
            <v>0</v>
          </cell>
          <cell r="CJ23">
            <v>-191.34004914919112</v>
          </cell>
          <cell r="CL23">
            <v>-191.34004914919112</v>
          </cell>
          <cell r="CN23">
            <v>0</v>
          </cell>
          <cell r="CO23" t="str">
            <v>FIS</v>
          </cell>
          <cell r="CP23">
            <v>0</v>
          </cell>
          <cell r="CR23">
            <v>3060.7599508508088</v>
          </cell>
          <cell r="CT23">
            <v>3060.7599508508088</v>
          </cell>
          <cell r="CV23">
            <v>0</v>
          </cell>
        </row>
        <row r="24">
          <cell r="B24" t="str">
            <v>PAC</v>
          </cell>
          <cell r="D24" t="str">
            <v>PATIENT ACCOUNTS</v>
          </cell>
          <cell r="F24" t="str">
            <v>C10</v>
          </cell>
          <cell r="H24">
            <v>1873929.687477737</v>
          </cell>
          <cell r="J24">
            <v>-25796.236345096921</v>
          </cell>
          <cell r="L24">
            <v>1848133.45113264</v>
          </cell>
          <cell r="N24">
            <v>40.132343482644323</v>
          </cell>
          <cell r="O24" t="str">
            <v>PAC</v>
          </cell>
          <cell r="P24">
            <v>1873.9</v>
          </cell>
          <cell r="R24">
            <v>-25.8</v>
          </cell>
          <cell r="T24">
            <v>1848.1000000000001</v>
          </cell>
          <cell r="X24">
            <v>0</v>
          </cell>
          <cell r="Z24">
            <v>0</v>
          </cell>
          <cell r="AD24">
            <v>1873.9</v>
          </cell>
          <cell r="AF24">
            <v>-25.8</v>
          </cell>
          <cell r="AH24">
            <v>1848.1000000000001</v>
          </cell>
          <cell r="AJ24">
            <v>40.132343482644323</v>
          </cell>
          <cell r="AL24">
            <v>0</v>
          </cell>
          <cell r="AN24">
            <v>0</v>
          </cell>
          <cell r="AP24">
            <v>0</v>
          </cell>
          <cell r="AR24">
            <v>0</v>
          </cell>
          <cell r="AT24">
            <v>23.318412718839532</v>
          </cell>
          <cell r="AV24">
            <v>425.82654541173866</v>
          </cell>
          <cell r="AX24">
            <v>449.14495813057817</v>
          </cell>
          <cell r="AZ24">
            <v>0.1756841856829531</v>
          </cell>
          <cell r="BB24">
            <v>1897.2184127188395</v>
          </cell>
          <cell r="BD24">
            <v>400.02654541173865</v>
          </cell>
          <cell r="BF24">
            <v>2297.2449581305782</v>
          </cell>
          <cell r="BH24">
            <v>40.308027668327277</v>
          </cell>
          <cell r="BN24">
            <v>0</v>
          </cell>
          <cell r="BR24">
            <v>1897.2184127188395</v>
          </cell>
          <cell r="BT24">
            <v>400.02654541173865</v>
          </cell>
          <cell r="BV24">
            <v>2297.2449581305782</v>
          </cell>
          <cell r="BX24">
            <v>40.308027668327277</v>
          </cell>
          <cell r="CB24">
            <v>42.65793</v>
          </cell>
          <cell r="CD24">
            <v>42.65793</v>
          </cell>
          <cell r="CG24" t="str">
            <v>PAC</v>
          </cell>
          <cell r="CH24">
            <v>-28.514407700141689</v>
          </cell>
          <cell r="CJ24">
            <v>0.39252507988352436</v>
          </cell>
          <cell r="CL24">
            <v>-28.121882620258166</v>
          </cell>
          <cell r="CN24">
            <v>-0.61066859214259595</v>
          </cell>
          <cell r="CO24" t="str">
            <v>PAC</v>
          </cell>
          <cell r="CP24">
            <v>1911.361935018698</v>
          </cell>
          <cell r="CR24">
            <v>400.41907049162216</v>
          </cell>
          <cell r="CT24">
            <v>2311.78100551032</v>
          </cell>
          <cell r="CV24">
            <v>39.697359076184682</v>
          </cell>
        </row>
        <row r="25">
          <cell r="B25" t="str">
            <v>MGT</v>
          </cell>
          <cell r="D25" t="str">
            <v>HOSPITAL ADMIN</v>
          </cell>
          <cell r="F25" t="str">
            <v>C11</v>
          </cell>
          <cell r="H25">
            <v>7687191.0423852671</v>
          </cell>
          <cell r="J25">
            <v>14578219.949062644</v>
          </cell>
          <cell r="L25">
            <v>22265410.991447911</v>
          </cell>
          <cell r="N25">
            <v>38.190497001621715</v>
          </cell>
          <cell r="O25" t="str">
            <v>MGT</v>
          </cell>
          <cell r="P25">
            <v>7687.2</v>
          </cell>
          <cell r="R25">
            <v>14578.2</v>
          </cell>
          <cell r="T25">
            <v>22265.4</v>
          </cell>
          <cell r="X25">
            <v>0</v>
          </cell>
          <cell r="Z25">
            <v>0</v>
          </cell>
          <cell r="AD25">
            <v>7687.2</v>
          </cell>
          <cell r="AF25">
            <v>14578.2</v>
          </cell>
          <cell r="AH25">
            <v>22265.4</v>
          </cell>
          <cell r="AJ25">
            <v>38.190497001621715</v>
          </cell>
          <cell r="AL25">
            <v>0</v>
          </cell>
          <cell r="AN25">
            <v>0</v>
          </cell>
          <cell r="AP25">
            <v>0</v>
          </cell>
          <cell r="AR25">
            <v>0</v>
          </cell>
          <cell r="AT25">
            <v>22.190126310628823</v>
          </cell>
          <cell r="AV25">
            <v>405.22247131645452</v>
          </cell>
          <cell r="AX25">
            <v>427.41259762708336</v>
          </cell>
          <cell r="AZ25">
            <v>0.16718351793881053</v>
          </cell>
          <cell r="BB25">
            <v>7709.3901263106291</v>
          </cell>
          <cell r="BD25">
            <v>14983.422471316455</v>
          </cell>
          <cell r="BF25">
            <v>22692.812597627082</v>
          </cell>
          <cell r="BH25">
            <v>38.357680519560525</v>
          </cell>
          <cell r="BN25">
            <v>0</v>
          </cell>
          <cell r="BR25">
            <v>7709.3901263106291</v>
          </cell>
          <cell r="BT25">
            <v>14983.422471316455</v>
          </cell>
          <cell r="BV25">
            <v>22692.812597627082</v>
          </cell>
          <cell r="BX25">
            <v>38.357680519560525</v>
          </cell>
          <cell r="CB25">
            <v>38.803789999999999</v>
          </cell>
          <cell r="CD25">
            <v>38.803789999999999</v>
          </cell>
          <cell r="CG25" t="str">
            <v>MGT</v>
          </cell>
          <cell r="CH25">
            <v>-452.28330127487004</v>
          </cell>
          <cell r="CJ25">
            <v>-857.72363518980819</v>
          </cell>
          <cell r="CL25">
            <v>-1310.0069364646783</v>
          </cell>
          <cell r="CN25">
            <v>-2.2469747357627607</v>
          </cell>
          <cell r="CO25" t="str">
            <v>MGT</v>
          </cell>
          <cell r="CP25">
            <v>7295.9106150357593</v>
          </cell>
          <cell r="CR25">
            <v>14125.698836126647</v>
          </cell>
          <cell r="CT25">
            <v>21421.609451162407</v>
          </cell>
          <cell r="CV25">
            <v>36.110705783797762</v>
          </cell>
        </row>
        <row r="26">
          <cell r="B26" t="str">
            <v>MRD</v>
          </cell>
          <cell r="D26" t="str">
            <v>MEDICAL RECORDS</v>
          </cell>
          <cell r="F26" t="str">
            <v>C12</v>
          </cell>
          <cell r="H26">
            <v>2090921.0316197299</v>
          </cell>
          <cell r="J26">
            <v>1685253.22</v>
          </cell>
          <cell r="L26">
            <v>3776174.2516197301</v>
          </cell>
          <cell r="N26">
            <v>29.526322115384616</v>
          </cell>
          <cell r="O26" t="str">
            <v>MRD</v>
          </cell>
          <cell r="P26">
            <v>2090.9</v>
          </cell>
          <cell r="R26">
            <v>1685.3</v>
          </cell>
          <cell r="T26">
            <v>3776.2</v>
          </cell>
          <cell r="X26">
            <v>0</v>
          </cell>
          <cell r="Z26">
            <v>0</v>
          </cell>
          <cell r="AD26">
            <v>2090.9</v>
          </cell>
          <cell r="AF26">
            <v>1685.3</v>
          </cell>
          <cell r="AH26">
            <v>3776.2</v>
          </cell>
          <cell r="AJ26">
            <v>29.526322115384616</v>
          </cell>
          <cell r="AL26">
            <v>0</v>
          </cell>
          <cell r="AN26">
            <v>0</v>
          </cell>
          <cell r="AP26">
            <v>0</v>
          </cell>
          <cell r="AR26">
            <v>0</v>
          </cell>
          <cell r="AT26">
            <v>17.155912299357503</v>
          </cell>
          <cell r="AV26">
            <v>313.29074392443152</v>
          </cell>
          <cell r="AX26">
            <v>330.44665622378903</v>
          </cell>
          <cell r="AZ26">
            <v>0.12925504485670578</v>
          </cell>
          <cell r="BB26">
            <v>2108.0559122993577</v>
          </cell>
          <cell r="BD26">
            <v>1998.5907439244315</v>
          </cell>
          <cell r="BF26">
            <v>4106.6466562237893</v>
          </cell>
          <cell r="BH26">
            <v>29.655577160241322</v>
          </cell>
          <cell r="BN26">
            <v>0</v>
          </cell>
          <cell r="BR26">
            <v>2108.0559122993577</v>
          </cell>
          <cell r="BT26">
            <v>1998.5907439244315</v>
          </cell>
          <cell r="BV26">
            <v>4106.6466562237893</v>
          </cell>
          <cell r="BX26">
            <v>29.655577160241322</v>
          </cell>
          <cell r="CB26">
            <v>31.867249999999999</v>
          </cell>
          <cell r="CD26">
            <v>31.867249999999999</v>
          </cell>
          <cell r="CG26" t="str">
            <v>MRD</v>
          </cell>
          <cell r="CH26">
            <v>0</v>
          </cell>
          <cell r="CJ26">
            <v>0</v>
          </cell>
          <cell r="CL26">
            <v>0</v>
          </cell>
          <cell r="CN26">
            <v>0</v>
          </cell>
          <cell r="CO26" t="str">
            <v>MRD</v>
          </cell>
          <cell r="CP26">
            <v>2139.9231622993575</v>
          </cell>
          <cell r="CR26">
            <v>1998.5907439244315</v>
          </cell>
          <cell r="CT26">
            <v>4138.5139062237886</v>
          </cell>
          <cell r="CV26">
            <v>29.655577160241322</v>
          </cell>
        </row>
        <row r="27">
          <cell r="B27" t="str">
            <v>MSA</v>
          </cell>
          <cell r="D27" t="str">
            <v>MEDICAL STAFF ADMIN</v>
          </cell>
          <cell r="F27" t="str">
            <v>C13</v>
          </cell>
          <cell r="H27">
            <v>937182.89147029386</v>
          </cell>
          <cell r="J27">
            <v>404498.8</v>
          </cell>
          <cell r="L27">
            <v>1341681.6914702938</v>
          </cell>
          <cell r="N27">
            <v>9.3454326923076927</v>
          </cell>
          <cell r="O27" t="str">
            <v>MSA</v>
          </cell>
          <cell r="P27">
            <v>937.2</v>
          </cell>
          <cell r="R27">
            <v>404.5</v>
          </cell>
          <cell r="T27">
            <v>1341.7</v>
          </cell>
          <cell r="X27">
            <v>0</v>
          </cell>
          <cell r="Z27">
            <v>0</v>
          </cell>
          <cell r="AD27">
            <v>937.2</v>
          </cell>
          <cell r="AF27">
            <v>404.5</v>
          </cell>
          <cell r="AH27">
            <v>1341.7</v>
          </cell>
          <cell r="AJ27">
            <v>9.3454326923076927</v>
          </cell>
          <cell r="AL27">
            <v>0</v>
          </cell>
          <cell r="AN27">
            <v>0</v>
          </cell>
          <cell r="AP27">
            <v>0</v>
          </cell>
          <cell r="AR27">
            <v>0</v>
          </cell>
          <cell r="AT27">
            <v>5.4300506186390214</v>
          </cell>
          <cell r="AV27">
            <v>99.16025263922856</v>
          </cell>
          <cell r="AX27">
            <v>104.59030325786757</v>
          </cell>
          <cell r="AZ27">
            <v>4.0910761493730338E-2</v>
          </cell>
          <cell r="BB27">
            <v>942.63005061863907</v>
          </cell>
          <cell r="BD27">
            <v>503.66025263922859</v>
          </cell>
          <cell r="BF27">
            <v>1446.2903032578677</v>
          </cell>
          <cell r="BH27">
            <v>9.3863434538014232</v>
          </cell>
          <cell r="BJ27">
            <v>0</v>
          </cell>
          <cell r="BN27">
            <v>0</v>
          </cell>
          <cell r="BP27">
            <v>2.0566958907798036</v>
          </cell>
          <cell r="BR27">
            <v>942.63005061863907</v>
          </cell>
          <cell r="BT27">
            <v>503.66025263922859</v>
          </cell>
          <cell r="BV27">
            <v>1446.2903032578677</v>
          </cell>
          <cell r="BX27">
            <v>11.443039344581226</v>
          </cell>
          <cell r="CB27">
            <v>11.73522</v>
          </cell>
          <cell r="CD27">
            <v>11.73522</v>
          </cell>
          <cell r="CG27" t="str">
            <v>MSA</v>
          </cell>
          <cell r="CH27">
            <v>-52.375288644118413</v>
          </cell>
          <cell r="CJ27">
            <v>-22.605770548118308</v>
          </cell>
          <cell r="CL27">
            <v>-74.981059192236728</v>
          </cell>
          <cell r="CN27">
            <v>-0.52227771037934156</v>
          </cell>
          <cell r="CO27" t="str">
            <v>MSA</v>
          </cell>
          <cell r="CP27">
            <v>901.98998197452067</v>
          </cell>
          <cell r="CR27">
            <v>481.05448209111029</v>
          </cell>
          <cell r="CT27">
            <v>1383.044464065631</v>
          </cell>
          <cell r="CV27">
            <v>10.920761634201885</v>
          </cell>
        </row>
        <row r="28">
          <cell r="B28" t="str">
            <v>NAD</v>
          </cell>
          <cell r="D28" t="str">
            <v>NURSING ADMIN</v>
          </cell>
          <cell r="F28" t="str">
            <v>C14</v>
          </cell>
          <cell r="H28">
            <v>3340731.4468085533</v>
          </cell>
          <cell r="J28">
            <v>214552.55</v>
          </cell>
          <cell r="L28">
            <v>3555283.9968085531</v>
          </cell>
          <cell r="N28">
            <v>27.013341346153847</v>
          </cell>
          <cell r="O28" t="str">
            <v>NAD</v>
          </cell>
          <cell r="P28">
            <v>3340.7</v>
          </cell>
          <cell r="R28">
            <v>214.6</v>
          </cell>
          <cell r="T28">
            <v>3555.2999999999997</v>
          </cell>
          <cell r="X28">
            <v>0</v>
          </cell>
          <cell r="Z28">
            <v>0</v>
          </cell>
          <cell r="AD28">
            <v>3340.7</v>
          </cell>
          <cell r="AF28">
            <v>214.6</v>
          </cell>
          <cell r="AH28">
            <v>3555.2999999999997</v>
          </cell>
          <cell r="AJ28">
            <v>27.013341346153847</v>
          </cell>
          <cell r="AL28">
            <v>0</v>
          </cell>
          <cell r="AN28">
            <v>0</v>
          </cell>
          <cell r="AP28">
            <v>0</v>
          </cell>
          <cell r="AR28">
            <v>0</v>
          </cell>
          <cell r="AT28">
            <v>15.695775221721565</v>
          </cell>
          <cell r="AV28">
            <v>286.62661652029811</v>
          </cell>
          <cell r="AX28">
            <v>302.3223917420197</v>
          </cell>
          <cell r="AZ28">
            <v>0.11825416771455342</v>
          </cell>
          <cell r="BB28">
            <v>3356.3957752217216</v>
          </cell>
          <cell r="BD28">
            <v>501.22661652029808</v>
          </cell>
          <cell r="BF28">
            <v>3857.6223917420198</v>
          </cell>
          <cell r="BH28">
            <v>27.131595513868401</v>
          </cell>
          <cell r="BN28">
            <v>0</v>
          </cell>
          <cell r="BR28">
            <v>3356.3957752217216</v>
          </cell>
          <cell r="BT28">
            <v>501.22661652029808</v>
          </cell>
          <cell r="BV28">
            <v>3857.6223917420198</v>
          </cell>
          <cell r="BX28">
            <v>27.131595513868401</v>
          </cell>
          <cell r="CB28">
            <v>29.15503</v>
          </cell>
          <cell r="CD28">
            <v>29.15503</v>
          </cell>
          <cell r="CG28" t="str">
            <v>NAD</v>
          </cell>
          <cell r="CH28">
            <v>0</v>
          </cell>
          <cell r="CJ28">
            <v>0</v>
          </cell>
          <cell r="CL28">
            <v>0</v>
          </cell>
          <cell r="CN28">
            <v>0</v>
          </cell>
          <cell r="CO28" t="str">
            <v>NAD</v>
          </cell>
          <cell r="CP28">
            <v>3385.5508052217215</v>
          </cell>
          <cell r="CR28">
            <v>501.22661652029808</v>
          </cell>
          <cell r="CT28">
            <v>3886.7774217420197</v>
          </cell>
          <cell r="CV28">
            <v>27.131595513868401</v>
          </cell>
        </row>
        <row r="29">
          <cell r="B29" t="str">
            <v>OAO</v>
          </cell>
          <cell r="D29" t="str">
            <v>ORGAN ACQUISITION OVERHEAD</v>
          </cell>
          <cell r="F29" t="str">
            <v>C15</v>
          </cell>
          <cell r="H29">
            <v>0</v>
          </cell>
          <cell r="J29">
            <v>0</v>
          </cell>
          <cell r="L29">
            <v>0</v>
          </cell>
          <cell r="N29">
            <v>0</v>
          </cell>
          <cell r="O29" t="str">
            <v>OAO</v>
          </cell>
          <cell r="P29">
            <v>0</v>
          </cell>
          <cell r="R29">
            <v>0</v>
          </cell>
          <cell r="T29">
            <v>0</v>
          </cell>
          <cell r="AD29">
            <v>0</v>
          </cell>
          <cell r="AF29">
            <v>0</v>
          </cell>
          <cell r="AH29">
            <v>0</v>
          </cell>
          <cell r="AJ29">
            <v>0</v>
          </cell>
          <cell r="AL29">
            <v>0</v>
          </cell>
          <cell r="AN29">
            <v>0</v>
          </cell>
          <cell r="AP29">
            <v>0</v>
          </cell>
          <cell r="AR29">
            <v>0</v>
          </cell>
          <cell r="AT29">
            <v>0</v>
          </cell>
          <cell r="AV29">
            <v>0</v>
          </cell>
          <cell r="AX29">
            <v>0</v>
          </cell>
          <cell r="AZ29">
            <v>0</v>
          </cell>
          <cell r="BB29">
            <v>0</v>
          </cell>
          <cell r="BD29">
            <v>0</v>
          </cell>
          <cell r="BF29">
            <v>0</v>
          </cell>
          <cell r="BH29">
            <v>0</v>
          </cell>
          <cell r="BN29">
            <v>0</v>
          </cell>
          <cell r="BR29">
            <v>0</v>
          </cell>
          <cell r="BT29">
            <v>0</v>
          </cell>
          <cell r="BV29">
            <v>0</v>
          </cell>
          <cell r="BX29">
            <v>0</v>
          </cell>
          <cell r="CB29">
            <v>0</v>
          </cell>
          <cell r="CD29">
            <v>0</v>
          </cell>
          <cell r="CG29" t="str">
            <v>OAO</v>
          </cell>
          <cell r="CH29">
            <v>0</v>
          </cell>
          <cell r="CJ29">
            <v>0</v>
          </cell>
          <cell r="CL29">
            <v>0</v>
          </cell>
          <cell r="CN29">
            <v>0</v>
          </cell>
          <cell r="CO29" t="str">
            <v>NAD</v>
          </cell>
          <cell r="CP29">
            <v>0</v>
          </cell>
          <cell r="CR29">
            <v>0</v>
          </cell>
          <cell r="CT29">
            <v>0</v>
          </cell>
          <cell r="CV29">
            <v>0</v>
          </cell>
        </row>
        <row r="30">
          <cell r="B30" t="str">
            <v>MSG</v>
          </cell>
          <cell r="D30" t="str">
            <v>MED/SURG ACUTE</v>
          </cell>
          <cell r="F30" t="str">
            <v>D1</v>
          </cell>
          <cell r="H30">
            <v>20936016.855671067</v>
          </cell>
          <cell r="J30">
            <v>1882035.2623268326</v>
          </cell>
          <cell r="L30">
            <v>22818052.1179979</v>
          </cell>
          <cell r="N30">
            <v>248.44441415368107</v>
          </cell>
          <cell r="O30" t="str">
            <v>MSG</v>
          </cell>
          <cell r="P30">
            <v>20936</v>
          </cell>
          <cell r="R30">
            <v>1882</v>
          </cell>
          <cell r="T30">
            <v>22818</v>
          </cell>
          <cell r="AD30">
            <v>20936</v>
          </cell>
          <cell r="AF30">
            <v>1882</v>
          </cell>
          <cell r="AH30">
            <v>22818</v>
          </cell>
          <cell r="AJ30">
            <v>248.44441415368107</v>
          </cell>
          <cell r="AL30">
            <v>0</v>
          </cell>
          <cell r="AN30">
            <v>0</v>
          </cell>
          <cell r="AP30">
            <v>0</v>
          </cell>
          <cell r="AR30">
            <v>0</v>
          </cell>
          <cell r="AT30">
            <v>144.35562153082893</v>
          </cell>
          <cell r="AV30">
            <v>2636.1337869954482</v>
          </cell>
          <cell r="AX30">
            <v>2780.4894085262772</v>
          </cell>
          <cell r="AZ30">
            <v>1.0875954604281646</v>
          </cell>
          <cell r="BB30">
            <v>21080.355621530827</v>
          </cell>
          <cell r="BD30">
            <v>4518.1337869954477</v>
          </cell>
          <cell r="BF30">
            <v>25598.489408526275</v>
          </cell>
          <cell r="BH30">
            <v>249.53200961410923</v>
          </cell>
          <cell r="BJ30">
            <v>661.90953662463039</v>
          </cell>
          <cell r="BN30">
            <v>661.90953662463039</v>
          </cell>
          <cell r="BP30">
            <v>3.1741070825058477</v>
          </cell>
          <cell r="BR30">
            <v>21742.265158155456</v>
          </cell>
          <cell r="BT30">
            <v>4518.1337869954477</v>
          </cell>
          <cell r="BV30">
            <v>26260.398945150904</v>
          </cell>
          <cell r="BX30">
            <v>252.70611669661508</v>
          </cell>
          <cell r="CB30">
            <v>271.55259000000001</v>
          </cell>
          <cell r="CD30">
            <v>271.55259000000001</v>
          </cell>
          <cell r="CG30" t="str">
            <v>MSG</v>
          </cell>
          <cell r="CO30" t="str">
            <v>MSG</v>
          </cell>
          <cell r="CP30">
            <v>22013.817748155456</v>
          </cell>
          <cell r="CR30">
            <v>4518.1337869954477</v>
          </cell>
          <cell r="CT30">
            <v>26531.951535150904</v>
          </cell>
          <cell r="CV30">
            <v>252.70611669661508</v>
          </cell>
          <cell r="DJ30">
            <v>21348.497383924201</v>
          </cell>
          <cell r="DL30">
            <v>665.32036423125533</v>
          </cell>
        </row>
        <row r="31">
          <cell r="B31" t="str">
            <v>PED</v>
          </cell>
          <cell r="D31" t="str">
            <v>PEDIATRIC ACUTE</v>
          </cell>
          <cell r="F31" t="str">
            <v>D2</v>
          </cell>
          <cell r="H31">
            <v>0</v>
          </cell>
          <cell r="J31">
            <v>0</v>
          </cell>
          <cell r="L31">
            <v>0</v>
          </cell>
          <cell r="N31">
            <v>0</v>
          </cell>
          <cell r="O31" t="str">
            <v>PED</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PED</v>
          </cell>
          <cell r="CO31" t="str">
            <v>PED</v>
          </cell>
          <cell r="CP31">
            <v>0</v>
          </cell>
          <cell r="CR31">
            <v>0</v>
          </cell>
          <cell r="CT31">
            <v>0</v>
          </cell>
          <cell r="CV31">
            <v>0</v>
          </cell>
          <cell r="DJ31">
            <v>0</v>
          </cell>
          <cell r="DL31">
            <v>0</v>
          </cell>
        </row>
        <row r="32">
          <cell r="B32" t="str">
            <v>PSY</v>
          </cell>
          <cell r="D32" t="str">
            <v>PSYCHIATRIC ACUTE</v>
          </cell>
          <cell r="F32" t="str">
            <v>D3</v>
          </cell>
          <cell r="H32">
            <v>2232765.5063615073</v>
          </cell>
          <cell r="J32">
            <v>29576.18011402063</v>
          </cell>
          <cell r="L32">
            <v>2262341.6864755279</v>
          </cell>
          <cell r="N32">
            <v>24.889885797380387</v>
          </cell>
          <cell r="O32" t="str">
            <v>PSY</v>
          </cell>
          <cell r="P32">
            <v>2232.8000000000002</v>
          </cell>
          <cell r="R32">
            <v>29.6</v>
          </cell>
          <cell r="T32">
            <v>2262.4</v>
          </cell>
          <cell r="AD32">
            <v>2232.8000000000002</v>
          </cell>
          <cell r="AF32">
            <v>29.6</v>
          </cell>
          <cell r="AH32">
            <v>2262.4</v>
          </cell>
          <cell r="AJ32">
            <v>24.889885797380387</v>
          </cell>
          <cell r="AL32">
            <v>0</v>
          </cell>
          <cell r="AN32">
            <v>0</v>
          </cell>
          <cell r="AP32">
            <v>0</v>
          </cell>
          <cell r="AR32">
            <v>0</v>
          </cell>
          <cell r="AT32">
            <v>14.46196706153219</v>
          </cell>
          <cell r="AV32">
            <v>264.095568936181</v>
          </cell>
          <cell r="AX32">
            <v>278.55753599771316</v>
          </cell>
          <cell r="AZ32">
            <v>0.10895848431939992</v>
          </cell>
          <cell r="BB32">
            <v>2247.2619670615322</v>
          </cell>
          <cell r="BD32">
            <v>293.69556893618102</v>
          </cell>
          <cell r="BF32">
            <v>2540.9575359977134</v>
          </cell>
          <cell r="BH32">
            <v>24.998844281699785</v>
          </cell>
          <cell r="BJ32">
            <v>224.810732864198</v>
          </cell>
          <cell r="BN32">
            <v>224.810732864198</v>
          </cell>
          <cell r="BP32">
            <v>1.2629816453044833</v>
          </cell>
          <cell r="BR32">
            <v>2472.0726999257304</v>
          </cell>
          <cell r="BT32">
            <v>293.69556893618102</v>
          </cell>
          <cell r="BV32">
            <v>2765.7682688619116</v>
          </cell>
          <cell r="BX32">
            <v>26.261825927004267</v>
          </cell>
          <cell r="CB32">
            <v>28.220400000000001</v>
          </cell>
          <cell r="CD32">
            <v>28.220400000000001</v>
          </cell>
          <cell r="CG32" t="str">
            <v>PSY</v>
          </cell>
          <cell r="CO32" t="str">
            <v>PSY</v>
          </cell>
          <cell r="CP32">
            <v>2500.2930999257305</v>
          </cell>
          <cell r="CR32">
            <v>293.69556893618102</v>
          </cell>
          <cell r="CT32">
            <v>2793.9886688619117</v>
          </cell>
          <cell r="CV32">
            <v>26.261825927004267</v>
          </cell>
          <cell r="DJ32">
            <v>2274.1251938275682</v>
          </cell>
          <cell r="DL32">
            <v>226.16790609816195</v>
          </cell>
        </row>
        <row r="33">
          <cell r="B33" t="str">
            <v>OBS</v>
          </cell>
          <cell r="D33" t="str">
            <v>OBSTETRICS ACUTE</v>
          </cell>
          <cell r="F33" t="str">
            <v>D4</v>
          </cell>
          <cell r="H33">
            <v>1635076.4033039631</v>
          </cell>
          <cell r="J33">
            <v>23759.277004127798</v>
          </cell>
          <cell r="L33">
            <v>1658835.680308091</v>
          </cell>
          <cell r="N33">
            <v>17.442272041114173</v>
          </cell>
          <cell r="O33" t="str">
            <v>OBS</v>
          </cell>
          <cell r="P33">
            <v>1635.1</v>
          </cell>
          <cell r="R33">
            <v>23.8</v>
          </cell>
          <cell r="T33">
            <v>1658.8999999999999</v>
          </cell>
          <cell r="AD33">
            <v>1635.1</v>
          </cell>
          <cell r="AF33">
            <v>23.8</v>
          </cell>
          <cell r="AH33">
            <v>1658.8999999999999</v>
          </cell>
          <cell r="AJ33">
            <v>17.442272041114173</v>
          </cell>
          <cell r="AL33">
            <v>0</v>
          </cell>
          <cell r="AN33">
            <v>0</v>
          </cell>
          <cell r="AP33">
            <v>0</v>
          </cell>
          <cell r="AR33">
            <v>0</v>
          </cell>
          <cell r="AT33">
            <v>10.134621178672736</v>
          </cell>
          <cell r="AV33">
            <v>185.07223358664459</v>
          </cell>
          <cell r="AX33">
            <v>195.20685476531733</v>
          </cell>
          <cell r="AZ33">
            <v>7.6355654668631243E-2</v>
          </cell>
          <cell r="BB33">
            <v>1645.2346211786726</v>
          </cell>
          <cell r="BD33">
            <v>208.8722335866446</v>
          </cell>
          <cell r="BF33">
            <v>1854.1068547653172</v>
          </cell>
          <cell r="BH33">
            <v>17.518627695782804</v>
          </cell>
          <cell r="BJ33">
            <v>128.53136352794854</v>
          </cell>
          <cell r="BN33">
            <v>128.53136352794854</v>
          </cell>
          <cell r="BP33">
            <v>0.54152670540530246</v>
          </cell>
          <cell r="BR33">
            <v>1773.7659847066211</v>
          </cell>
          <cell r="BT33">
            <v>208.8722335866446</v>
          </cell>
          <cell r="BV33">
            <v>1982.6382182932657</v>
          </cell>
          <cell r="BX33">
            <v>18.060154401188107</v>
          </cell>
          <cell r="CB33">
            <v>19.407060000000001</v>
          </cell>
          <cell r="CD33">
            <v>19.407060000000001</v>
          </cell>
          <cell r="CG33" t="str">
            <v>OBS</v>
          </cell>
          <cell r="CO33" t="str">
            <v>OBS</v>
          </cell>
          <cell r="CP33">
            <v>1793.1730447066211</v>
          </cell>
          <cell r="CR33">
            <v>208.8722335866446</v>
          </cell>
          <cell r="CT33">
            <v>2002.0452782932657</v>
          </cell>
          <cell r="CV33">
            <v>18.060154401188107</v>
          </cell>
          <cell r="DJ33">
            <v>1664.0597680327521</v>
          </cell>
          <cell r="DL33">
            <v>129.11327667386891</v>
          </cell>
        </row>
        <row r="34">
          <cell r="B34" t="str">
            <v>DEF</v>
          </cell>
          <cell r="D34" t="str">
            <v>DEFINITIVE OBSERVATION</v>
          </cell>
          <cell r="F34" t="str">
            <v>D5</v>
          </cell>
          <cell r="H34">
            <v>0</v>
          </cell>
          <cell r="J34">
            <v>0</v>
          </cell>
          <cell r="L34">
            <v>0</v>
          </cell>
          <cell r="N34">
            <v>0</v>
          </cell>
          <cell r="O34" t="str">
            <v>DEF</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DEF</v>
          </cell>
          <cell r="CO34" t="str">
            <v>DEF</v>
          </cell>
          <cell r="CP34">
            <v>0</v>
          </cell>
          <cell r="CR34">
            <v>0</v>
          </cell>
          <cell r="CT34">
            <v>0</v>
          </cell>
          <cell r="CV34">
            <v>0</v>
          </cell>
          <cell r="DJ34">
            <v>0</v>
          </cell>
          <cell r="DL34">
            <v>0</v>
          </cell>
        </row>
        <row r="35">
          <cell r="B35" t="str">
            <v>MIS</v>
          </cell>
          <cell r="D35" t="str">
            <v>MED/SURG INTENSIVE CARE</v>
          </cell>
          <cell r="F35" t="str">
            <v>D6</v>
          </cell>
          <cell r="H35">
            <v>6604755.8806300201</v>
          </cell>
          <cell r="J35">
            <v>374941.986379351</v>
          </cell>
          <cell r="L35">
            <v>6979697.8670093715</v>
          </cell>
          <cell r="N35">
            <v>61.857510388275443</v>
          </cell>
          <cell r="O35" t="str">
            <v>MIS</v>
          </cell>
          <cell r="P35">
            <v>6604.8</v>
          </cell>
          <cell r="R35">
            <v>374.9</v>
          </cell>
          <cell r="T35">
            <v>6979.7</v>
          </cell>
          <cell r="AD35">
            <v>6604.8</v>
          </cell>
          <cell r="AF35">
            <v>374.9</v>
          </cell>
          <cell r="AH35">
            <v>6979.7</v>
          </cell>
          <cell r="AJ35">
            <v>61.857510388275443</v>
          </cell>
          <cell r="AL35">
            <v>0</v>
          </cell>
          <cell r="AN35">
            <v>0</v>
          </cell>
          <cell r="AP35">
            <v>0</v>
          </cell>
          <cell r="AR35">
            <v>0</v>
          </cell>
          <cell r="AT35">
            <v>35.94155815041055</v>
          </cell>
          <cell r="AV35">
            <v>656.34268200164638</v>
          </cell>
          <cell r="AX35">
            <v>692.2842401520569</v>
          </cell>
          <cell r="AZ35">
            <v>0.27078873043231838</v>
          </cell>
          <cell r="BB35">
            <v>6640.741558150411</v>
          </cell>
          <cell r="BD35">
            <v>1031.2426820016462</v>
          </cell>
          <cell r="BF35">
            <v>7671.9842401520573</v>
          </cell>
          <cell r="BH35">
            <v>62.128299118707758</v>
          </cell>
          <cell r="BJ35">
            <v>0</v>
          </cell>
          <cell r="BN35">
            <v>0</v>
          </cell>
          <cell r="BP35">
            <v>0</v>
          </cell>
          <cell r="BR35">
            <v>6640.741558150411</v>
          </cell>
          <cell r="BT35">
            <v>1031.2426820016462</v>
          </cell>
          <cell r="BV35">
            <v>7671.9842401520573</v>
          </cell>
          <cell r="BX35">
            <v>62.128299118707758</v>
          </cell>
          <cell r="CB35">
            <v>66.761740000000003</v>
          </cell>
          <cell r="CD35">
            <v>66.761740000000003</v>
          </cell>
          <cell r="CG35" t="str">
            <v>MIS</v>
          </cell>
          <cell r="CO35" t="str">
            <v>MIS</v>
          </cell>
          <cell r="CP35">
            <v>6707.503298150411</v>
          </cell>
          <cell r="CR35">
            <v>1031.2426820016462</v>
          </cell>
          <cell r="CT35">
            <v>7738.7459801520572</v>
          </cell>
          <cell r="CV35">
            <v>62.128299118707758</v>
          </cell>
          <cell r="DJ35">
            <v>6707.503298150411</v>
          </cell>
          <cell r="DL35">
            <v>0</v>
          </cell>
        </row>
        <row r="36">
          <cell r="B36" t="str">
            <v>CCU</v>
          </cell>
          <cell r="D36" t="str">
            <v>CORONARY CARE</v>
          </cell>
          <cell r="F36" t="str">
            <v>D7</v>
          </cell>
          <cell r="H36">
            <v>0</v>
          </cell>
          <cell r="J36">
            <v>0</v>
          </cell>
          <cell r="L36">
            <v>0</v>
          </cell>
          <cell r="N36">
            <v>0</v>
          </cell>
          <cell r="O36" t="str">
            <v>CCU</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CCU</v>
          </cell>
          <cell r="CO36" t="str">
            <v>CCU</v>
          </cell>
          <cell r="CP36">
            <v>0</v>
          </cell>
          <cell r="CR36">
            <v>0</v>
          </cell>
          <cell r="CT36">
            <v>0</v>
          </cell>
          <cell r="CV36">
            <v>0</v>
          </cell>
          <cell r="DJ36">
            <v>0</v>
          </cell>
          <cell r="DL36">
            <v>0</v>
          </cell>
        </row>
        <row r="37">
          <cell r="B37" t="str">
            <v>PIC</v>
          </cell>
          <cell r="D37" t="str">
            <v>PEDIATRIC INTENSIVE CARE</v>
          </cell>
          <cell r="F37" t="str">
            <v>D8</v>
          </cell>
          <cell r="H37">
            <v>0</v>
          </cell>
          <cell r="J37">
            <v>0</v>
          </cell>
          <cell r="L37">
            <v>0</v>
          </cell>
          <cell r="N37">
            <v>0</v>
          </cell>
          <cell r="O37" t="str">
            <v>PIC</v>
          </cell>
          <cell r="P37">
            <v>0</v>
          </cell>
          <cell r="R37">
            <v>0</v>
          </cell>
          <cell r="T37">
            <v>0</v>
          </cell>
          <cell r="AD37">
            <v>0</v>
          </cell>
          <cell r="AF37">
            <v>0</v>
          </cell>
          <cell r="AH37">
            <v>0</v>
          </cell>
          <cell r="AJ37">
            <v>0</v>
          </cell>
          <cell r="AL37">
            <v>0</v>
          </cell>
          <cell r="AN37">
            <v>0</v>
          </cell>
          <cell r="AP37">
            <v>0</v>
          </cell>
          <cell r="AR37">
            <v>0</v>
          </cell>
          <cell r="AT37">
            <v>0</v>
          </cell>
          <cell r="AV37">
            <v>0</v>
          </cell>
          <cell r="AX37">
            <v>0</v>
          </cell>
          <cell r="AZ37">
            <v>0</v>
          </cell>
          <cell r="BB37">
            <v>0</v>
          </cell>
          <cell r="BD37">
            <v>0</v>
          </cell>
          <cell r="BF37">
            <v>0</v>
          </cell>
          <cell r="BH37">
            <v>0</v>
          </cell>
          <cell r="BJ37">
            <v>0</v>
          </cell>
          <cell r="BN37">
            <v>0</v>
          </cell>
          <cell r="BP37">
            <v>0</v>
          </cell>
          <cell r="BR37">
            <v>0</v>
          </cell>
          <cell r="BT37">
            <v>0</v>
          </cell>
          <cell r="BV37">
            <v>0</v>
          </cell>
          <cell r="BX37">
            <v>0</v>
          </cell>
          <cell r="CB37">
            <v>0</v>
          </cell>
          <cell r="CD37">
            <v>0</v>
          </cell>
          <cell r="CG37" t="str">
            <v>PIC</v>
          </cell>
          <cell r="CO37" t="str">
            <v>PIC</v>
          </cell>
          <cell r="CP37">
            <v>0</v>
          </cell>
          <cell r="CR37">
            <v>0</v>
          </cell>
          <cell r="CT37">
            <v>0</v>
          </cell>
          <cell r="CV37">
            <v>0</v>
          </cell>
          <cell r="DJ37">
            <v>0</v>
          </cell>
          <cell r="DL37">
            <v>0</v>
          </cell>
        </row>
        <row r="38">
          <cell r="B38" t="str">
            <v>NEO</v>
          </cell>
          <cell r="D38" t="str">
            <v>NEONATAL INTENSIVE CARE</v>
          </cell>
          <cell r="F38" t="str">
            <v>D9</v>
          </cell>
          <cell r="H38">
            <v>3236550.14135399</v>
          </cell>
          <cell r="J38">
            <v>42146.126445004498</v>
          </cell>
          <cell r="L38">
            <v>3278696.2677989947</v>
          </cell>
          <cell r="N38">
            <v>30.997197011030998</v>
          </cell>
          <cell r="O38" t="str">
            <v>NEO</v>
          </cell>
          <cell r="P38">
            <v>3236.6</v>
          </cell>
          <cell r="R38">
            <v>42.1</v>
          </cell>
          <cell r="T38">
            <v>3278.7</v>
          </cell>
          <cell r="AD38">
            <v>3236.6</v>
          </cell>
          <cell r="AF38">
            <v>42.1</v>
          </cell>
          <cell r="AH38">
            <v>3278.7</v>
          </cell>
          <cell r="AJ38">
            <v>30.997197011030998</v>
          </cell>
          <cell r="AL38">
            <v>0</v>
          </cell>
          <cell r="AN38">
            <v>0</v>
          </cell>
          <cell r="AP38">
            <v>0</v>
          </cell>
          <cell r="AR38">
            <v>0</v>
          </cell>
          <cell r="AT38">
            <v>18.010546365003211</v>
          </cell>
          <cell r="AV38">
            <v>328.89754684678809</v>
          </cell>
          <cell r="AX38">
            <v>346.90809321179131</v>
          </cell>
          <cell r="AZ38">
            <v>0.13569397754437412</v>
          </cell>
          <cell r="BB38">
            <v>3254.6105463650033</v>
          </cell>
          <cell r="BD38">
            <v>370.99754684678811</v>
          </cell>
          <cell r="BF38">
            <v>3625.6080932117916</v>
          </cell>
          <cell r="BH38">
            <v>31.132890988575372</v>
          </cell>
          <cell r="BJ38">
            <v>44.982413067030862</v>
          </cell>
          <cell r="BN38">
            <v>44.982413067030862</v>
          </cell>
          <cell r="BP38">
            <v>0.18951933038563665</v>
          </cell>
          <cell r="BR38">
            <v>3299.5929594320341</v>
          </cell>
          <cell r="BT38">
            <v>370.99754684678811</v>
          </cell>
          <cell r="BV38">
            <v>3670.5905062788224</v>
          </cell>
          <cell r="BX38">
            <v>31.322410318961008</v>
          </cell>
          <cell r="CB38">
            <v>33.658389999999997</v>
          </cell>
          <cell r="CD38">
            <v>33.658389999999997</v>
          </cell>
          <cell r="CG38" t="str">
            <v>NEO</v>
          </cell>
          <cell r="CO38" t="str">
            <v>NEO</v>
          </cell>
          <cell r="CP38">
            <v>3333.2513494320342</v>
          </cell>
          <cell r="CR38">
            <v>370.99754684678811</v>
          </cell>
          <cell r="CT38">
            <v>3704.2488962788225</v>
          </cell>
          <cell r="CV38">
            <v>31.322410318961008</v>
          </cell>
          <cell r="DJ38">
            <v>3288.0652829593523</v>
          </cell>
          <cell r="DL38">
            <v>45.186066472681993</v>
          </cell>
        </row>
        <row r="39">
          <cell r="B39" t="str">
            <v>BUR</v>
          </cell>
          <cell r="D39" t="str">
            <v>BURN CARE</v>
          </cell>
          <cell r="F39" t="str">
            <v>D10</v>
          </cell>
          <cell r="H39">
            <v>0</v>
          </cell>
          <cell r="J39">
            <v>0</v>
          </cell>
          <cell r="L39">
            <v>0</v>
          </cell>
          <cell r="N39">
            <v>0</v>
          </cell>
          <cell r="O39" t="str">
            <v>BUR</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P39">
            <v>0</v>
          </cell>
          <cell r="BR39">
            <v>0</v>
          </cell>
          <cell r="BT39">
            <v>0</v>
          </cell>
          <cell r="BV39">
            <v>0</v>
          </cell>
          <cell r="BX39">
            <v>0</v>
          </cell>
          <cell r="CB39">
            <v>0</v>
          </cell>
          <cell r="CD39">
            <v>0</v>
          </cell>
          <cell r="CG39" t="str">
            <v>BUR</v>
          </cell>
          <cell r="CO39" t="str">
            <v>BUR</v>
          </cell>
          <cell r="CP39">
            <v>0</v>
          </cell>
          <cell r="CR39">
            <v>0</v>
          </cell>
          <cell r="CT39">
            <v>0</v>
          </cell>
          <cell r="CV39">
            <v>0</v>
          </cell>
          <cell r="DJ39">
            <v>0</v>
          </cell>
          <cell r="DL39">
            <v>0</v>
          </cell>
        </row>
        <row r="40">
          <cell r="B40" t="str">
            <v>PSI</v>
          </cell>
          <cell r="D40" t="str">
            <v>PSYCHIATRIC - ICU</v>
          </cell>
          <cell r="F40" t="str">
            <v>D11</v>
          </cell>
          <cell r="H40">
            <v>0</v>
          </cell>
          <cell r="J40">
            <v>0</v>
          </cell>
          <cell r="L40">
            <v>0</v>
          </cell>
          <cell r="N40">
            <v>0</v>
          </cell>
          <cell r="O40" t="str">
            <v>PSI</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PSI</v>
          </cell>
          <cell r="CO40" t="str">
            <v>PSI</v>
          </cell>
          <cell r="CP40">
            <v>0</v>
          </cell>
          <cell r="CR40">
            <v>0</v>
          </cell>
          <cell r="CT40">
            <v>0</v>
          </cell>
          <cell r="CV40">
            <v>0</v>
          </cell>
          <cell r="DJ40">
            <v>0</v>
          </cell>
          <cell r="DL40">
            <v>0</v>
          </cell>
        </row>
        <row r="41">
          <cell r="B41" t="str">
            <v>TRM</v>
          </cell>
          <cell r="D41" t="str">
            <v>SHOCK TRAUMA</v>
          </cell>
          <cell r="F41" t="str">
            <v>D12</v>
          </cell>
          <cell r="H41">
            <v>0</v>
          </cell>
          <cell r="J41">
            <v>0</v>
          </cell>
          <cell r="L41">
            <v>0</v>
          </cell>
          <cell r="N41">
            <v>0</v>
          </cell>
          <cell r="O41" t="str">
            <v>TRM</v>
          </cell>
          <cell r="P41">
            <v>0</v>
          </cell>
          <cell r="R41">
            <v>0</v>
          </cell>
          <cell r="T41">
            <v>0</v>
          </cell>
          <cell r="AD41">
            <v>0</v>
          </cell>
          <cell r="AF41">
            <v>0</v>
          </cell>
          <cell r="AH41">
            <v>0</v>
          </cell>
          <cell r="AJ41">
            <v>0</v>
          </cell>
          <cell r="AL41">
            <v>0</v>
          </cell>
          <cell r="AN41">
            <v>0</v>
          </cell>
          <cell r="AP41">
            <v>0</v>
          </cell>
          <cell r="AR41">
            <v>0</v>
          </cell>
          <cell r="AT41">
            <v>0</v>
          </cell>
          <cell r="AV41">
            <v>0</v>
          </cell>
          <cell r="AX41">
            <v>0</v>
          </cell>
          <cell r="AZ41">
            <v>0</v>
          </cell>
          <cell r="BB41">
            <v>0</v>
          </cell>
          <cell r="BD41">
            <v>0</v>
          </cell>
          <cell r="BF41">
            <v>0</v>
          </cell>
          <cell r="BH41">
            <v>0</v>
          </cell>
          <cell r="BJ41">
            <v>0</v>
          </cell>
          <cell r="BN41">
            <v>0</v>
          </cell>
          <cell r="BP41">
            <v>0</v>
          </cell>
          <cell r="BR41">
            <v>0</v>
          </cell>
          <cell r="BT41">
            <v>0</v>
          </cell>
          <cell r="BV41">
            <v>0</v>
          </cell>
          <cell r="BX41">
            <v>0</v>
          </cell>
          <cell r="CB41">
            <v>0</v>
          </cell>
          <cell r="CD41">
            <v>0</v>
          </cell>
          <cell r="CG41" t="str">
            <v>TRM</v>
          </cell>
          <cell r="CO41" t="str">
            <v>TRM</v>
          </cell>
          <cell r="CP41">
            <v>0</v>
          </cell>
          <cell r="CR41">
            <v>0</v>
          </cell>
          <cell r="CT41">
            <v>0</v>
          </cell>
          <cell r="CV41">
            <v>0</v>
          </cell>
          <cell r="DJ41">
            <v>0</v>
          </cell>
          <cell r="DL41">
            <v>0</v>
          </cell>
        </row>
        <row r="42">
          <cell r="B42" t="str">
            <v>ONC</v>
          </cell>
          <cell r="D42" t="str">
            <v>ONCOLOGY</v>
          </cell>
          <cell r="F42" t="str">
            <v>D13</v>
          </cell>
          <cell r="H42">
            <v>0</v>
          </cell>
          <cell r="J42">
            <v>0</v>
          </cell>
          <cell r="L42">
            <v>0</v>
          </cell>
          <cell r="N42">
            <v>0</v>
          </cell>
          <cell r="O42" t="str">
            <v>ONC</v>
          </cell>
          <cell r="P42">
            <v>0</v>
          </cell>
          <cell r="R42">
            <v>0</v>
          </cell>
          <cell r="T42">
            <v>0</v>
          </cell>
          <cell r="AD42">
            <v>0</v>
          </cell>
          <cell r="AF42">
            <v>0</v>
          </cell>
          <cell r="AH42">
            <v>0</v>
          </cell>
          <cell r="AJ42">
            <v>0</v>
          </cell>
          <cell r="AL42">
            <v>0</v>
          </cell>
          <cell r="AN42">
            <v>0</v>
          </cell>
          <cell r="AP42">
            <v>0</v>
          </cell>
          <cell r="AR42">
            <v>0</v>
          </cell>
          <cell r="AT42">
            <v>0</v>
          </cell>
          <cell r="AV42">
            <v>0</v>
          </cell>
          <cell r="AX42">
            <v>0</v>
          </cell>
          <cell r="AZ42">
            <v>0</v>
          </cell>
          <cell r="BB42">
            <v>0</v>
          </cell>
          <cell r="BD42">
            <v>0</v>
          </cell>
          <cell r="BF42">
            <v>0</v>
          </cell>
          <cell r="BH42">
            <v>0</v>
          </cell>
          <cell r="BJ42">
            <v>0</v>
          </cell>
          <cell r="BN42">
            <v>0</v>
          </cell>
          <cell r="BP42">
            <v>0</v>
          </cell>
          <cell r="BR42">
            <v>0</v>
          </cell>
          <cell r="BT42">
            <v>0</v>
          </cell>
          <cell r="BV42">
            <v>0</v>
          </cell>
          <cell r="BX42">
            <v>0</v>
          </cell>
          <cell r="CB42">
            <v>0</v>
          </cell>
          <cell r="CD42">
            <v>0</v>
          </cell>
          <cell r="CG42" t="str">
            <v>ONC</v>
          </cell>
          <cell r="CO42" t="str">
            <v>ONC</v>
          </cell>
          <cell r="CP42">
            <v>0</v>
          </cell>
          <cell r="CR42">
            <v>0</v>
          </cell>
          <cell r="CT42">
            <v>0</v>
          </cell>
          <cell r="CV42">
            <v>0</v>
          </cell>
          <cell r="DJ42">
            <v>0</v>
          </cell>
          <cell r="DL42">
            <v>0</v>
          </cell>
        </row>
        <row r="43">
          <cell r="B43" t="str">
            <v>NUR</v>
          </cell>
          <cell r="D43" t="str">
            <v>NEWBORN NURSERY</v>
          </cell>
          <cell r="F43" t="str">
            <v>D14</v>
          </cell>
          <cell r="H43">
            <v>1298395.8599503436</v>
          </cell>
          <cell r="J43">
            <v>14495.935667331438</v>
          </cell>
          <cell r="L43">
            <v>1312891.7956176749</v>
          </cell>
          <cell r="N43">
            <v>13.03726840642147</v>
          </cell>
          <cell r="O43" t="str">
            <v>NUR</v>
          </cell>
          <cell r="P43">
            <v>1298.4000000000001</v>
          </cell>
          <cell r="R43">
            <v>14.5</v>
          </cell>
          <cell r="T43">
            <v>1312.9</v>
          </cell>
          <cell r="AD43">
            <v>1298.4000000000001</v>
          </cell>
          <cell r="AF43">
            <v>14.5</v>
          </cell>
          <cell r="AH43">
            <v>1312.9</v>
          </cell>
          <cell r="AJ43">
            <v>13.03726840642147</v>
          </cell>
          <cell r="AL43">
            <v>0</v>
          </cell>
          <cell r="AN43">
            <v>0</v>
          </cell>
          <cell r="AP43">
            <v>0</v>
          </cell>
          <cell r="AR43">
            <v>0</v>
          </cell>
          <cell r="AT43">
            <v>7.5751471019551859</v>
          </cell>
          <cell r="AV43">
            <v>138.33268843402865</v>
          </cell>
          <cell r="AX43">
            <v>145.90783553598385</v>
          </cell>
          <cell r="AZ43">
            <v>5.7072218683236739E-2</v>
          </cell>
          <cell r="BB43">
            <v>1305.9751471019554</v>
          </cell>
          <cell r="BD43">
            <v>152.83268843402865</v>
          </cell>
          <cell r="BF43">
            <v>1458.8078355359839</v>
          </cell>
          <cell r="BH43">
            <v>13.094340625104707</v>
          </cell>
          <cell r="BJ43">
            <v>0</v>
          </cell>
          <cell r="BN43">
            <v>0</v>
          </cell>
          <cell r="BP43">
            <v>0</v>
          </cell>
          <cell r="BR43">
            <v>1305.9751471019554</v>
          </cell>
          <cell r="BT43">
            <v>152.83268843402865</v>
          </cell>
          <cell r="BV43">
            <v>1458.8078355359839</v>
          </cell>
          <cell r="BX43">
            <v>13.094340625104707</v>
          </cell>
          <cell r="CB43">
            <v>14.0709</v>
          </cell>
          <cell r="CD43">
            <v>14.0709</v>
          </cell>
          <cell r="CG43" t="str">
            <v>NUR</v>
          </cell>
          <cell r="CO43" t="str">
            <v>NUR</v>
          </cell>
          <cell r="CP43">
            <v>1320.0460471019553</v>
          </cell>
          <cell r="CR43">
            <v>152.83268843402865</v>
          </cell>
          <cell r="CT43">
            <v>1472.8787355359839</v>
          </cell>
          <cell r="CV43">
            <v>13.094340625104707</v>
          </cell>
          <cell r="DJ43">
            <v>1320.0460471019553</v>
          </cell>
          <cell r="DL43">
            <v>0</v>
          </cell>
        </row>
        <row r="44">
          <cell r="B44" t="str">
            <v>PRE</v>
          </cell>
          <cell r="D44" t="str">
            <v>PREMATURE NURSERY</v>
          </cell>
          <cell r="F44" t="str">
            <v>D15</v>
          </cell>
          <cell r="H44">
            <v>0</v>
          </cell>
          <cell r="J44">
            <v>0</v>
          </cell>
          <cell r="L44">
            <v>0</v>
          </cell>
          <cell r="N44">
            <v>0</v>
          </cell>
          <cell r="O44" t="str">
            <v>PRE</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PRE</v>
          </cell>
          <cell r="CO44" t="str">
            <v>PRE</v>
          </cell>
          <cell r="CP44">
            <v>0</v>
          </cell>
          <cell r="CR44">
            <v>0</v>
          </cell>
          <cell r="CT44">
            <v>0</v>
          </cell>
          <cell r="CV44">
            <v>0</v>
          </cell>
          <cell r="DJ44">
            <v>0</v>
          </cell>
          <cell r="DL44">
            <v>0</v>
          </cell>
        </row>
        <row r="45">
          <cell r="B45" t="str">
            <v>ECF</v>
          </cell>
          <cell r="D45" t="str">
            <v>SKILLED NURSING CARE</v>
          </cell>
          <cell r="F45" t="str">
            <v>D16</v>
          </cell>
          <cell r="H45">
            <v>0</v>
          </cell>
          <cell r="J45">
            <v>0</v>
          </cell>
          <cell r="L45">
            <v>0</v>
          </cell>
          <cell r="N45">
            <v>0</v>
          </cell>
          <cell r="O45" t="str">
            <v>ECF</v>
          </cell>
          <cell r="P45">
            <v>0</v>
          </cell>
          <cell r="R45">
            <v>0</v>
          </cell>
          <cell r="T45">
            <v>0</v>
          </cell>
          <cell r="AD45">
            <v>0</v>
          </cell>
          <cell r="AF45">
            <v>0</v>
          </cell>
          <cell r="AH45">
            <v>0</v>
          </cell>
          <cell r="AJ45">
            <v>0</v>
          </cell>
          <cell r="AL45">
            <v>0</v>
          </cell>
          <cell r="AN45">
            <v>0</v>
          </cell>
          <cell r="AP45">
            <v>0</v>
          </cell>
          <cell r="AR45">
            <v>0</v>
          </cell>
          <cell r="AT45">
            <v>0</v>
          </cell>
          <cell r="AV45">
            <v>0</v>
          </cell>
          <cell r="AX45">
            <v>0</v>
          </cell>
          <cell r="AZ45">
            <v>0</v>
          </cell>
          <cell r="BB45">
            <v>0</v>
          </cell>
          <cell r="BD45">
            <v>0</v>
          </cell>
          <cell r="BF45">
            <v>0</v>
          </cell>
          <cell r="BH45">
            <v>0</v>
          </cell>
          <cell r="BJ45">
            <v>0</v>
          </cell>
          <cell r="BN45">
            <v>0</v>
          </cell>
          <cell r="BR45">
            <v>0</v>
          </cell>
          <cell r="BT45">
            <v>0</v>
          </cell>
          <cell r="BV45">
            <v>0</v>
          </cell>
          <cell r="BX45">
            <v>0</v>
          </cell>
          <cell r="CG45" t="str">
            <v>ECF</v>
          </cell>
          <cell r="CO45" t="str">
            <v>ECF</v>
          </cell>
          <cell r="CP45">
            <v>0</v>
          </cell>
          <cell r="CR45">
            <v>0</v>
          </cell>
          <cell r="CT45">
            <v>0</v>
          </cell>
          <cell r="CV45">
            <v>0</v>
          </cell>
          <cell r="DJ45">
            <v>0</v>
          </cell>
          <cell r="DL45">
            <v>0</v>
          </cell>
        </row>
        <row r="46">
          <cell r="B46" t="str">
            <v>CHR</v>
          </cell>
          <cell r="D46" t="str">
            <v>CHRONIC CARE</v>
          </cell>
          <cell r="F46" t="str">
            <v>D17</v>
          </cell>
          <cell r="H46">
            <v>0</v>
          </cell>
          <cell r="J46">
            <v>0</v>
          </cell>
          <cell r="L46">
            <v>0</v>
          </cell>
          <cell r="N46">
            <v>0</v>
          </cell>
          <cell r="O46" t="str">
            <v>CHR</v>
          </cell>
          <cell r="P46">
            <v>0</v>
          </cell>
          <cell r="R46">
            <v>0</v>
          </cell>
          <cell r="T46">
            <v>0</v>
          </cell>
          <cell r="AD46">
            <v>0</v>
          </cell>
          <cell r="AF46">
            <v>0</v>
          </cell>
          <cell r="AH46">
            <v>0</v>
          </cell>
          <cell r="AJ46">
            <v>0</v>
          </cell>
          <cell r="AL46">
            <v>0</v>
          </cell>
          <cell r="AN46">
            <v>0</v>
          </cell>
          <cell r="AP46">
            <v>0</v>
          </cell>
          <cell r="AR46">
            <v>0</v>
          </cell>
          <cell r="AT46">
            <v>0</v>
          </cell>
          <cell r="AV46">
            <v>0</v>
          </cell>
          <cell r="AX46">
            <v>0</v>
          </cell>
          <cell r="AZ46">
            <v>0</v>
          </cell>
          <cell r="BB46">
            <v>0</v>
          </cell>
          <cell r="BD46">
            <v>0</v>
          </cell>
          <cell r="BF46">
            <v>0</v>
          </cell>
          <cell r="BH46">
            <v>0</v>
          </cell>
          <cell r="BJ46">
            <v>0</v>
          </cell>
          <cell r="BN46">
            <v>0</v>
          </cell>
          <cell r="BP46">
            <v>0</v>
          </cell>
          <cell r="BR46">
            <v>0</v>
          </cell>
          <cell r="BT46">
            <v>0</v>
          </cell>
          <cell r="BV46">
            <v>0</v>
          </cell>
          <cell r="BX46">
            <v>0</v>
          </cell>
          <cell r="CB46">
            <v>0</v>
          </cell>
          <cell r="CD46">
            <v>0</v>
          </cell>
          <cell r="CG46" t="str">
            <v>CHR</v>
          </cell>
          <cell r="CO46" t="str">
            <v>CHR</v>
          </cell>
          <cell r="CP46">
            <v>0</v>
          </cell>
          <cell r="CR46">
            <v>0</v>
          </cell>
          <cell r="CT46">
            <v>0</v>
          </cell>
          <cell r="CV46">
            <v>0</v>
          </cell>
          <cell r="DJ46">
            <v>0</v>
          </cell>
          <cell r="DL46">
            <v>0</v>
          </cell>
        </row>
        <row r="47">
          <cell r="B47" t="str">
            <v>EMG</v>
          </cell>
          <cell r="D47" t="str">
            <v>EMERGENCY SERVICES</v>
          </cell>
          <cell r="F47" t="str">
            <v>D18</v>
          </cell>
          <cell r="H47">
            <v>6539782.7825975781</v>
          </cell>
          <cell r="J47">
            <v>350368.63648702687</v>
          </cell>
          <cell r="L47">
            <v>6890151.4190846048</v>
          </cell>
          <cell r="N47">
            <v>70.112212697118366</v>
          </cell>
          <cell r="O47" t="str">
            <v>EMG</v>
          </cell>
          <cell r="P47">
            <v>6539.8</v>
          </cell>
          <cell r="R47">
            <v>350.4</v>
          </cell>
          <cell r="T47">
            <v>6890.2</v>
          </cell>
          <cell r="AD47">
            <v>6539.8</v>
          </cell>
          <cell r="AF47">
            <v>350.4</v>
          </cell>
          <cell r="AH47">
            <v>6890.2</v>
          </cell>
          <cell r="AJ47">
            <v>70.112212697118366</v>
          </cell>
          <cell r="AL47">
            <v>0</v>
          </cell>
          <cell r="AN47">
            <v>0</v>
          </cell>
          <cell r="AP47">
            <v>0</v>
          </cell>
          <cell r="AR47">
            <v>0</v>
          </cell>
          <cell r="AT47">
            <v>40.737853073780769</v>
          </cell>
          <cell r="AV47">
            <v>743.92967699228325</v>
          </cell>
          <cell r="AX47">
            <v>784.66753006606405</v>
          </cell>
          <cell r="AZ47">
            <v>0.30692468780075433</v>
          </cell>
          <cell r="BB47">
            <v>6580.5378530737808</v>
          </cell>
          <cell r="BD47">
            <v>1094.3296769922831</v>
          </cell>
          <cell r="BF47">
            <v>7674.8675300660634</v>
          </cell>
          <cell r="BH47">
            <v>70.419137384919125</v>
          </cell>
          <cell r="BJ47">
            <v>1437.9977249329918</v>
          </cell>
          <cell r="BN47">
            <v>1437.9977249329918</v>
          </cell>
          <cell r="BP47">
            <v>6.1367525418436584</v>
          </cell>
          <cell r="BR47">
            <v>8018.535578006773</v>
          </cell>
          <cell r="BT47">
            <v>1094.3296769922831</v>
          </cell>
          <cell r="BV47">
            <v>9112.8652549990566</v>
          </cell>
          <cell r="BX47">
            <v>76.555889926762788</v>
          </cell>
          <cell r="CB47">
            <v>82.265320000000003</v>
          </cell>
          <cell r="CD47">
            <v>82.265320000000003</v>
          </cell>
          <cell r="CG47" t="str">
            <v>EMG</v>
          </cell>
          <cell r="CO47" t="str">
            <v>EMG</v>
          </cell>
          <cell r="CP47">
            <v>8100.8008980067734</v>
          </cell>
          <cell r="CR47">
            <v>1094.3296769922831</v>
          </cell>
          <cell r="CT47">
            <v>9195.130574999057</v>
          </cell>
          <cell r="CV47">
            <v>76.555889926762788</v>
          </cell>
          <cell r="DJ47">
            <v>6656.2087502005243</v>
          </cell>
          <cell r="DL47">
            <v>1444.5921478062487</v>
          </cell>
        </row>
        <row r="48">
          <cell r="B48" t="str">
            <v>CL</v>
          </cell>
          <cell r="D48" t="str">
            <v>CLINIC SERVICES</v>
          </cell>
          <cell r="F48" t="str">
            <v>D19</v>
          </cell>
          <cell r="H48">
            <v>4224439.4067137865</v>
          </cell>
          <cell r="J48">
            <v>433182.56899145694</v>
          </cell>
          <cell r="L48">
            <v>4657621.9757052436</v>
          </cell>
          <cell r="N48">
            <v>42.494115112846451</v>
          </cell>
          <cell r="O48" t="str">
            <v>CL</v>
          </cell>
          <cell r="P48">
            <v>4224.3999999999996</v>
          </cell>
          <cell r="R48">
            <v>433.2</v>
          </cell>
          <cell r="T48">
            <v>4657.5999999999995</v>
          </cell>
          <cell r="AD48">
            <v>4224.3999999999996</v>
          </cell>
          <cell r="AF48">
            <v>433.2</v>
          </cell>
          <cell r="AH48">
            <v>4657.5999999999995</v>
          </cell>
          <cell r="AJ48">
            <v>42.494115112846451</v>
          </cell>
          <cell r="AL48">
            <v>0</v>
          </cell>
          <cell r="AN48">
            <v>0</v>
          </cell>
          <cell r="AP48">
            <v>0</v>
          </cell>
          <cell r="AR48">
            <v>0</v>
          </cell>
          <cell r="AT48">
            <v>24.690691555347463</v>
          </cell>
          <cell r="AV48">
            <v>450.88625952425622</v>
          </cell>
          <cell r="AX48">
            <v>475.5769510796037</v>
          </cell>
          <cell r="AZ48">
            <v>0.18602312653749356</v>
          </cell>
          <cell r="BB48">
            <v>4249.0906915553469</v>
          </cell>
          <cell r="BD48">
            <v>884.08625952425621</v>
          </cell>
          <cell r="BF48">
            <v>5133.176951079603</v>
          </cell>
          <cell r="BH48">
            <v>42.680138239383943</v>
          </cell>
          <cell r="BJ48">
            <v>231.22183139652074</v>
          </cell>
          <cell r="BN48">
            <v>231.22183139652074</v>
          </cell>
          <cell r="BP48">
            <v>1.0677526270908371</v>
          </cell>
          <cell r="BR48">
            <v>4480.3125229518673</v>
          </cell>
          <cell r="BT48">
            <v>884.08625952425621</v>
          </cell>
          <cell r="BV48">
            <v>5364.3987824761234</v>
          </cell>
          <cell r="BX48">
            <v>43.747890866474783</v>
          </cell>
          <cell r="CB48">
            <v>47.010550000000002</v>
          </cell>
          <cell r="CD48">
            <v>47.010550000000002</v>
          </cell>
          <cell r="CG48" t="str">
            <v>CL</v>
          </cell>
          <cell r="CO48" t="str">
            <v>CL</v>
          </cell>
          <cell r="CP48">
            <v>4527.3230729518673</v>
          </cell>
          <cell r="CR48">
            <v>884.08625952425621</v>
          </cell>
          <cell r="CT48">
            <v>5411.4093324761234</v>
          </cell>
          <cell r="CV48">
            <v>43.747890866474783</v>
          </cell>
          <cell r="DJ48">
            <v>4294.9538573667769</v>
          </cell>
          <cell r="DL48">
            <v>232.36921558509087</v>
          </cell>
        </row>
        <row r="49">
          <cell r="B49" t="str">
            <v>PDC</v>
          </cell>
          <cell r="D49" t="str">
            <v>PSYCH DAY &amp; NIGHT</v>
          </cell>
          <cell r="F49" t="str">
            <v>D20</v>
          </cell>
          <cell r="H49">
            <v>475585.40277307318</v>
          </cell>
          <cell r="J49">
            <v>1623.4298114966482</v>
          </cell>
          <cell r="L49">
            <v>477208.83258456981</v>
          </cell>
          <cell r="N49">
            <v>4.0380179384947077</v>
          </cell>
          <cell r="O49" t="str">
            <v>PDC</v>
          </cell>
          <cell r="P49">
            <v>475.6</v>
          </cell>
          <cell r="R49">
            <v>1.6</v>
          </cell>
          <cell r="T49">
            <v>477.20000000000005</v>
          </cell>
          <cell r="AD49">
            <v>475.6</v>
          </cell>
          <cell r="AF49">
            <v>1.6</v>
          </cell>
          <cell r="AH49">
            <v>477.20000000000005</v>
          </cell>
          <cell r="AJ49">
            <v>4.0380179384947077</v>
          </cell>
          <cell r="AL49">
            <v>0</v>
          </cell>
          <cell r="AN49">
            <v>0</v>
          </cell>
          <cell r="AP49">
            <v>0</v>
          </cell>
          <cell r="AR49">
            <v>0</v>
          </cell>
          <cell r="AT49">
            <v>2.3462414771920259</v>
          </cell>
          <cell r="AV49">
            <v>42.845622254864004</v>
          </cell>
          <cell r="AX49">
            <v>45.191863732056028</v>
          </cell>
          <cell r="AZ49">
            <v>1.7676911730918343E-2</v>
          </cell>
          <cell r="BB49">
            <v>477.94624147719207</v>
          </cell>
          <cell r="BD49">
            <v>44.445622254864006</v>
          </cell>
          <cell r="BF49">
            <v>522.39186373205609</v>
          </cell>
          <cell r="BH49">
            <v>4.0556948502256258</v>
          </cell>
          <cell r="BJ49">
            <v>0</v>
          </cell>
          <cell r="BN49">
            <v>0</v>
          </cell>
          <cell r="BP49">
            <v>0</v>
          </cell>
          <cell r="BR49">
            <v>477.94624147719207</v>
          </cell>
          <cell r="BT49">
            <v>44.445622254864006</v>
          </cell>
          <cell r="BV49">
            <v>522.39186373205609</v>
          </cell>
          <cell r="BX49">
            <v>4.0556948502256258</v>
          </cell>
          <cell r="CB49">
            <v>4.3581599999999998</v>
          </cell>
          <cell r="CD49">
            <v>4.3581599999999998</v>
          </cell>
          <cell r="CG49" t="str">
            <v>PDC</v>
          </cell>
          <cell r="CO49" t="str">
            <v>PDC</v>
          </cell>
          <cell r="CP49">
            <v>482.30440147719207</v>
          </cell>
          <cell r="CR49">
            <v>44.445622254864006</v>
          </cell>
          <cell r="CT49">
            <v>526.75002373205609</v>
          </cell>
          <cell r="CV49">
            <v>4.0556948502256258</v>
          </cell>
          <cell r="DJ49">
            <v>482.30440147719207</v>
          </cell>
          <cell r="DL49">
            <v>0</v>
          </cell>
        </row>
        <row r="50">
          <cell r="B50" t="str">
            <v>AMS</v>
          </cell>
          <cell r="D50" t="str">
            <v>AMBULATORY SURGERY (PBP)</v>
          </cell>
          <cell r="F50" t="str">
            <v>D21</v>
          </cell>
          <cell r="H50">
            <v>0</v>
          </cell>
          <cell r="L50">
            <v>0</v>
          </cell>
          <cell r="N50">
            <v>0</v>
          </cell>
          <cell r="O50" t="str">
            <v>AMS</v>
          </cell>
          <cell r="P50">
            <v>0</v>
          </cell>
          <cell r="R50">
            <v>0</v>
          </cell>
          <cell r="T50">
            <v>0</v>
          </cell>
          <cell r="AD50">
            <v>0</v>
          </cell>
          <cell r="AF50">
            <v>0</v>
          </cell>
          <cell r="AH50">
            <v>0</v>
          </cell>
          <cell r="AJ50">
            <v>0</v>
          </cell>
          <cell r="AL50">
            <v>0</v>
          </cell>
          <cell r="AN50">
            <v>0</v>
          </cell>
          <cell r="AP50">
            <v>0</v>
          </cell>
          <cell r="AR50">
            <v>0</v>
          </cell>
          <cell r="AT50">
            <v>0</v>
          </cell>
          <cell r="AV50">
            <v>0</v>
          </cell>
          <cell r="AX50">
            <v>0</v>
          </cell>
          <cell r="AZ50">
            <v>0</v>
          </cell>
          <cell r="BB50">
            <v>0</v>
          </cell>
          <cell r="BD50">
            <v>0</v>
          </cell>
          <cell r="BF50">
            <v>0</v>
          </cell>
          <cell r="BH50">
            <v>0</v>
          </cell>
          <cell r="BJ50">
            <v>0</v>
          </cell>
          <cell r="BN50">
            <v>0</v>
          </cell>
          <cell r="BP50">
            <v>0</v>
          </cell>
          <cell r="BR50">
            <v>0</v>
          </cell>
          <cell r="BT50">
            <v>0</v>
          </cell>
          <cell r="BV50">
            <v>0</v>
          </cell>
          <cell r="BX50">
            <v>0</v>
          </cell>
          <cell r="CB50">
            <v>0</v>
          </cell>
          <cell r="CD50">
            <v>0</v>
          </cell>
          <cell r="CG50" t="str">
            <v>AMS</v>
          </cell>
          <cell r="CO50" t="str">
            <v>FSC</v>
          </cell>
          <cell r="CP50">
            <v>0</v>
          </cell>
          <cell r="CR50">
            <v>0</v>
          </cell>
          <cell r="CT50">
            <v>0</v>
          </cell>
          <cell r="CV50">
            <v>0</v>
          </cell>
          <cell r="DJ50">
            <v>0</v>
          </cell>
          <cell r="DL50">
            <v>0</v>
          </cell>
        </row>
        <row r="51">
          <cell r="B51" t="str">
            <v>SDS</v>
          </cell>
          <cell r="D51" t="str">
            <v>SAME DAY SURGERY</v>
          </cell>
          <cell r="F51" t="str">
            <v>D22</v>
          </cell>
          <cell r="H51">
            <v>1179842.8982121907</v>
          </cell>
          <cell r="J51">
            <v>971146.4227900788</v>
          </cell>
          <cell r="L51">
            <v>2150989.3210022696</v>
          </cell>
          <cell r="N51">
            <v>11.800157733703358</v>
          </cell>
          <cell r="O51" t="str">
            <v>SDS</v>
          </cell>
          <cell r="P51">
            <v>1179.8</v>
          </cell>
          <cell r="R51">
            <v>971.1</v>
          </cell>
          <cell r="T51">
            <v>2150.9</v>
          </cell>
          <cell r="AD51">
            <v>1179.8</v>
          </cell>
          <cell r="AF51">
            <v>971.1</v>
          </cell>
          <cell r="AH51">
            <v>2150.9</v>
          </cell>
          <cell r="AJ51">
            <v>11.800157733703358</v>
          </cell>
          <cell r="AL51">
            <v>0</v>
          </cell>
          <cell r="AN51">
            <v>0</v>
          </cell>
          <cell r="AP51">
            <v>0</v>
          </cell>
          <cell r="AR51">
            <v>0</v>
          </cell>
          <cell r="AT51">
            <v>6.856338910308029</v>
          </cell>
          <cell r="AV51">
            <v>125.20625428289658</v>
          </cell>
          <cell r="AX51">
            <v>132.06259319320461</v>
          </cell>
          <cell r="AZ51">
            <v>5.1656617144040226E-2</v>
          </cell>
          <cell r="BB51">
            <v>1186.656338910308</v>
          </cell>
          <cell r="BD51">
            <v>1096.3062542828966</v>
          </cell>
          <cell r="BF51">
            <v>2282.9625931932046</v>
          </cell>
          <cell r="BH51">
            <v>11.851814350847398</v>
          </cell>
          <cell r="BJ51">
            <v>0</v>
          </cell>
          <cell r="BN51">
            <v>0</v>
          </cell>
          <cell r="BP51">
            <v>0</v>
          </cell>
          <cell r="BR51">
            <v>1186.656338910308</v>
          </cell>
          <cell r="BT51">
            <v>1096.3062542828966</v>
          </cell>
          <cell r="BV51">
            <v>2282.9625931932046</v>
          </cell>
          <cell r="BX51">
            <v>11.851814350847398</v>
          </cell>
          <cell r="CB51">
            <v>12.735709999999999</v>
          </cell>
          <cell r="CD51">
            <v>12.735709999999999</v>
          </cell>
          <cell r="CG51" t="str">
            <v>SDS</v>
          </cell>
          <cell r="CO51" t="str">
            <v>SDS</v>
          </cell>
          <cell r="CP51">
            <v>1199.3920489103079</v>
          </cell>
          <cell r="CR51">
            <v>1096.3062542828966</v>
          </cell>
          <cell r="CT51">
            <v>2295.6983031932045</v>
          </cell>
          <cell r="CV51">
            <v>11.851814350847398</v>
          </cell>
          <cell r="DJ51">
            <v>1199.3920489103079</v>
          </cell>
          <cell r="DL51">
            <v>0</v>
          </cell>
        </row>
        <row r="52">
          <cell r="B52" t="str">
            <v>DEL</v>
          </cell>
          <cell r="D52" t="str">
            <v>LABOR &amp; DELIVERY</v>
          </cell>
          <cell r="F52" t="str">
            <v>D23</v>
          </cell>
          <cell r="H52">
            <v>3896951.8384159165</v>
          </cell>
          <cell r="J52">
            <v>163202.16096231854</v>
          </cell>
          <cell r="L52">
            <v>4060153.9993782351</v>
          </cell>
          <cell r="N52">
            <v>35.679111747108578</v>
          </cell>
          <cell r="O52" t="str">
            <v>DEL</v>
          </cell>
          <cell r="P52">
            <v>3897</v>
          </cell>
          <cell r="R52">
            <v>163.19999999999999</v>
          </cell>
          <cell r="T52">
            <v>4060.2</v>
          </cell>
          <cell r="AD52">
            <v>3897</v>
          </cell>
          <cell r="AF52">
            <v>163.19999999999999</v>
          </cell>
          <cell r="AH52">
            <v>4060.2</v>
          </cell>
          <cell r="AJ52">
            <v>35.679111747108578</v>
          </cell>
          <cell r="AL52">
            <v>0</v>
          </cell>
          <cell r="AN52">
            <v>0</v>
          </cell>
          <cell r="AP52">
            <v>0</v>
          </cell>
          <cell r="AR52">
            <v>0</v>
          </cell>
          <cell r="AT52">
            <v>20.730916287519385</v>
          </cell>
          <cell r="AV52">
            <v>378.57527321326398</v>
          </cell>
          <cell r="AX52">
            <v>399.30618950078338</v>
          </cell>
          <cell r="AZ52">
            <v>0.15618962535523581</v>
          </cell>
          <cell r="BB52">
            <v>3917.7309162875194</v>
          </cell>
          <cell r="BD52">
            <v>541.77527321326397</v>
          </cell>
          <cell r="BF52">
            <v>4459.5061895007839</v>
          </cell>
          <cell r="BH52">
            <v>35.835301372463817</v>
          </cell>
          <cell r="BJ52">
            <v>0</v>
          </cell>
          <cell r="BN52">
            <v>0</v>
          </cell>
          <cell r="BP52">
            <v>0</v>
          </cell>
          <cell r="BR52">
            <v>3917.7309162875194</v>
          </cell>
          <cell r="BT52">
            <v>541.77527321326397</v>
          </cell>
          <cell r="BV52">
            <v>4459.5061895007839</v>
          </cell>
          <cell r="BX52">
            <v>35.835301372463817</v>
          </cell>
          <cell r="CB52">
            <v>38.507849999999998</v>
          </cell>
          <cell r="CD52">
            <v>38.507849999999998</v>
          </cell>
          <cell r="CG52" t="str">
            <v>DEL</v>
          </cell>
          <cell r="CO52" t="str">
            <v>DEL</v>
          </cell>
          <cell r="CP52">
            <v>3956.2387662875194</v>
          </cell>
          <cell r="CR52">
            <v>541.77527321326397</v>
          </cell>
          <cell r="CT52">
            <v>4498.0140395007838</v>
          </cell>
          <cell r="CV52">
            <v>35.835301372463817</v>
          </cell>
          <cell r="DJ52">
            <v>3956.2387662875194</v>
          </cell>
          <cell r="DL52">
            <v>0</v>
          </cell>
        </row>
        <row r="53">
          <cell r="B53" t="str">
            <v>OR</v>
          </cell>
          <cell r="D53" t="str">
            <v>OPERATING ROOM</v>
          </cell>
          <cell r="F53" t="str">
            <v>D24</v>
          </cell>
          <cell r="H53">
            <v>12188690.118795445</v>
          </cell>
          <cell r="J53">
            <v>1084395.921549208</v>
          </cell>
          <cell r="L53">
            <v>13273086.040344654</v>
          </cell>
          <cell r="N53">
            <v>113.10909828406339</v>
          </cell>
          <cell r="O53" t="str">
            <v>OR</v>
          </cell>
          <cell r="P53">
            <v>12188.7</v>
          </cell>
          <cell r="R53">
            <v>1084.4000000000001</v>
          </cell>
          <cell r="T53">
            <v>13273.1</v>
          </cell>
          <cell r="AD53">
            <v>12188.7</v>
          </cell>
          <cell r="AF53">
            <v>1084.4000000000001</v>
          </cell>
          <cell r="AH53">
            <v>13273.1</v>
          </cell>
          <cell r="AJ53">
            <v>113.10909828406339</v>
          </cell>
          <cell r="AL53">
            <v>0</v>
          </cell>
          <cell r="AN53">
            <v>0</v>
          </cell>
          <cell r="AP53">
            <v>0</v>
          </cell>
          <cell r="AR53">
            <v>0</v>
          </cell>
          <cell r="AT53">
            <v>65.720673331329422</v>
          </cell>
          <cell r="AV53">
            <v>1200.1506116324595</v>
          </cell>
          <cell r="AX53">
            <v>1265.8712849637889</v>
          </cell>
          <cell r="AZ53">
            <v>0.49514875287465898</v>
          </cell>
          <cell r="BB53">
            <v>12254.420673331329</v>
          </cell>
          <cell r="BD53">
            <v>2284.5506116324595</v>
          </cell>
          <cell r="BF53">
            <v>14538.971284963789</v>
          </cell>
          <cell r="BH53">
            <v>113.60424703693805</v>
          </cell>
          <cell r="BJ53">
            <v>729.41424355090919</v>
          </cell>
          <cell r="BN53">
            <v>729.41424355090919</v>
          </cell>
          <cell r="BP53">
            <v>2.4486179836628605</v>
          </cell>
          <cell r="BR53">
            <v>12983.834916882239</v>
          </cell>
          <cell r="BT53">
            <v>2284.5506116324595</v>
          </cell>
          <cell r="BV53">
            <v>15268.385528514698</v>
          </cell>
          <cell r="BX53">
            <v>116.0528650206009</v>
          </cell>
          <cell r="CB53">
            <v>124.70793</v>
          </cell>
          <cell r="CD53">
            <v>124.70793</v>
          </cell>
          <cell r="CG53" t="str">
            <v>OR</v>
          </cell>
          <cell r="CO53" t="str">
            <v>OR</v>
          </cell>
          <cell r="CP53">
            <v>13108.542846882239</v>
          </cell>
          <cell r="CR53">
            <v>2284.5506116324595</v>
          </cell>
          <cell r="CT53">
            <v>15393.093458514699</v>
          </cell>
          <cell r="CV53">
            <v>116.0528650206009</v>
          </cell>
          <cell r="DJ53">
            <v>12376.497370745652</v>
          </cell>
          <cell r="DL53">
            <v>732.0454761365861</v>
          </cell>
        </row>
        <row r="54">
          <cell r="B54" t="str">
            <v>ORC</v>
          </cell>
          <cell r="D54" t="str">
            <v>OPERATING ROOM CLINIC</v>
          </cell>
          <cell r="F54" t="str">
            <v>D24a</v>
          </cell>
          <cell r="H54">
            <v>5628.1214925613449</v>
          </cell>
          <cell r="J54">
            <v>1166.121791641599</v>
          </cell>
          <cell r="L54">
            <v>6794.2432842029439</v>
          </cell>
          <cell r="N54">
            <v>5.8849474125397837E-2</v>
          </cell>
          <cell r="O54" t="str">
            <v>ORC</v>
          </cell>
          <cell r="P54">
            <v>5.6</v>
          </cell>
          <cell r="R54">
            <v>1.2</v>
          </cell>
          <cell r="T54">
            <v>6.8</v>
          </cell>
          <cell r="AD54">
            <v>5.6</v>
          </cell>
          <cell r="AF54">
            <v>1.2</v>
          </cell>
          <cell r="AH54">
            <v>6.8</v>
          </cell>
          <cell r="AJ54">
            <v>5.8849474125397837E-2</v>
          </cell>
          <cell r="AL54">
            <v>0</v>
          </cell>
          <cell r="AN54">
            <v>0</v>
          </cell>
          <cell r="AP54">
            <v>0</v>
          </cell>
          <cell r="AR54">
            <v>0</v>
          </cell>
          <cell r="AT54">
            <v>3.419377506664048E-2</v>
          </cell>
          <cell r="AV54">
            <v>0.6244257397266868</v>
          </cell>
          <cell r="AX54">
            <v>0.65861951479332725</v>
          </cell>
          <cell r="AZ54">
            <v>2.5762068801344029E-4</v>
          </cell>
          <cell r="BB54">
            <v>5.63419377506664</v>
          </cell>
          <cell r="BD54">
            <v>1.8244257397266868</v>
          </cell>
          <cell r="BF54">
            <v>7.4586195147933267</v>
          </cell>
          <cell r="BH54">
            <v>5.9107094813411275E-2</v>
          </cell>
          <cell r="BJ54">
            <v>0</v>
          </cell>
          <cell r="BN54">
            <v>0</v>
          </cell>
          <cell r="BP54">
            <v>0</v>
          </cell>
          <cell r="BR54">
            <v>5.63419377506664</v>
          </cell>
          <cell r="BT54">
            <v>1.8244257397266868</v>
          </cell>
          <cell r="BV54">
            <v>7.4586195147933267</v>
          </cell>
          <cell r="BX54">
            <v>5.9107094813411275E-2</v>
          </cell>
          <cell r="CB54">
            <v>6.3519999999999993E-2</v>
          </cell>
          <cell r="CD54">
            <v>6.3519999999999993E-2</v>
          </cell>
          <cell r="CG54" t="str">
            <v>ORC</v>
          </cell>
          <cell r="CO54" t="str">
            <v>OR</v>
          </cell>
          <cell r="CP54">
            <v>5.6977137750666396</v>
          </cell>
          <cell r="CR54">
            <v>1.8244257397266868</v>
          </cell>
          <cell r="CT54">
            <v>7.5221395147933263</v>
          </cell>
          <cell r="CV54">
            <v>5.9107094813411275E-2</v>
          </cell>
          <cell r="DJ54">
            <v>5.6977137750666396</v>
          </cell>
          <cell r="DL54">
            <v>0</v>
          </cell>
        </row>
        <row r="55">
          <cell r="B55" t="str">
            <v>ANS</v>
          </cell>
          <cell r="D55" t="str">
            <v>ANESTHESIOLOGY</v>
          </cell>
          <cell r="F55" t="str">
            <v>D25</v>
          </cell>
          <cell r="H55">
            <v>809958.36943964683</v>
          </cell>
          <cell r="J55">
            <v>321939.4740000001</v>
          </cell>
          <cell r="L55">
            <v>1131897.843439647</v>
          </cell>
          <cell r="N55">
            <v>11.131958403010033</v>
          </cell>
          <cell r="O55" t="str">
            <v>ANS</v>
          </cell>
          <cell r="P55">
            <v>810</v>
          </cell>
          <cell r="R55">
            <v>321.89999999999998</v>
          </cell>
          <cell r="T55">
            <v>1131.9000000000001</v>
          </cell>
          <cell r="AD55">
            <v>810</v>
          </cell>
          <cell r="AF55">
            <v>321.89999999999998</v>
          </cell>
          <cell r="AH55">
            <v>1131.9000000000001</v>
          </cell>
          <cell r="AJ55">
            <v>11.131958403010033</v>
          </cell>
          <cell r="AL55">
            <v>0</v>
          </cell>
          <cell r="AN55">
            <v>0</v>
          </cell>
          <cell r="AP55">
            <v>0</v>
          </cell>
          <cell r="AR55">
            <v>0</v>
          </cell>
          <cell r="AT55">
            <v>6.4680897720961621</v>
          </cell>
          <cell r="AV55">
            <v>118.11628674191245</v>
          </cell>
          <cell r="AX55">
            <v>124.58437651400861</v>
          </cell>
          <cell r="AZ55">
            <v>4.8731493787176741E-2</v>
          </cell>
          <cell r="BB55">
            <v>816.46808977209616</v>
          </cell>
          <cell r="BD55">
            <v>440.01628674191244</v>
          </cell>
          <cell r="BF55">
            <v>1256.4843765140085</v>
          </cell>
          <cell r="BH55">
            <v>11.18068989679721</v>
          </cell>
          <cell r="BJ55">
            <v>0</v>
          </cell>
          <cell r="BN55">
            <v>0</v>
          </cell>
          <cell r="BP55">
            <v>0</v>
          </cell>
          <cell r="BR55">
            <v>816.46808977209616</v>
          </cell>
          <cell r="BT55">
            <v>440.01628674191244</v>
          </cell>
          <cell r="BV55">
            <v>1256.4843765140085</v>
          </cell>
          <cell r="BX55">
            <v>11.18068989679721</v>
          </cell>
          <cell r="CB55">
            <v>12.014530000000001</v>
          </cell>
          <cell r="CD55">
            <v>12.014530000000001</v>
          </cell>
          <cell r="CG55" t="str">
            <v>ANS</v>
          </cell>
          <cell r="CO55" t="str">
            <v>ANS</v>
          </cell>
          <cell r="CP55">
            <v>828.4826197720962</v>
          </cell>
          <cell r="CR55">
            <v>440.01628674191244</v>
          </cell>
          <cell r="CT55">
            <v>1268.4989065140087</v>
          </cell>
          <cell r="CV55">
            <v>11.18068989679721</v>
          </cell>
          <cell r="DJ55">
            <v>828.4826197720962</v>
          </cell>
          <cell r="DL55">
            <v>0</v>
          </cell>
        </row>
        <row r="56">
          <cell r="B56" t="str">
            <v>MSS</v>
          </cell>
          <cell r="D56" t="str">
            <v>MEDICAL SUPPLIES SOLD</v>
          </cell>
          <cell r="F56" t="str">
            <v>D26</v>
          </cell>
          <cell r="H56">
            <v>0</v>
          </cell>
          <cell r="J56">
            <v>47322986.169999987</v>
          </cell>
          <cell r="L56">
            <v>47322986.169999987</v>
          </cell>
          <cell r="N56">
            <v>0</v>
          </cell>
          <cell r="O56" t="str">
            <v>MSS</v>
          </cell>
          <cell r="P56">
            <v>0</v>
          </cell>
          <cell r="R56">
            <v>47323</v>
          </cell>
          <cell r="T56">
            <v>47323</v>
          </cell>
          <cell r="AD56">
            <v>0</v>
          </cell>
          <cell r="AF56">
            <v>47323</v>
          </cell>
          <cell r="AH56">
            <v>47323</v>
          </cell>
          <cell r="AJ56">
            <v>0</v>
          </cell>
          <cell r="AL56">
            <v>0</v>
          </cell>
          <cell r="AN56">
            <v>0</v>
          </cell>
          <cell r="AP56">
            <v>0</v>
          </cell>
          <cell r="AR56">
            <v>0</v>
          </cell>
          <cell r="AT56">
            <v>0</v>
          </cell>
          <cell r="AV56">
            <v>0</v>
          </cell>
          <cell r="AX56">
            <v>0</v>
          </cell>
          <cell r="AZ56">
            <v>0</v>
          </cell>
          <cell r="BB56">
            <v>0</v>
          </cell>
          <cell r="BD56">
            <v>47323</v>
          </cell>
          <cell r="BF56">
            <v>47323</v>
          </cell>
          <cell r="BH56">
            <v>0</v>
          </cell>
          <cell r="BJ56">
            <v>0</v>
          </cell>
          <cell r="BN56">
            <v>0</v>
          </cell>
          <cell r="BR56">
            <v>0</v>
          </cell>
          <cell r="BT56">
            <v>47323</v>
          </cell>
          <cell r="BV56">
            <v>47323</v>
          </cell>
          <cell r="BX56">
            <v>0</v>
          </cell>
          <cell r="CD56">
            <v>0</v>
          </cell>
          <cell r="CG56" t="str">
            <v>MSS</v>
          </cell>
          <cell r="CO56" t="str">
            <v>MSS</v>
          </cell>
          <cell r="CP56">
            <v>0</v>
          </cell>
          <cell r="CR56">
            <v>47323</v>
          </cell>
          <cell r="CT56">
            <v>47323</v>
          </cell>
          <cell r="CV56">
            <v>0</v>
          </cell>
          <cell r="DJ56">
            <v>0</v>
          </cell>
          <cell r="DL56">
            <v>0</v>
          </cell>
        </row>
        <row r="57">
          <cell r="B57" t="str">
            <v>CDS</v>
          </cell>
          <cell r="D57" t="str">
            <v>DRUGS SOLD</v>
          </cell>
          <cell r="F57" t="str">
            <v>D27</v>
          </cell>
          <cell r="H57">
            <v>0</v>
          </cell>
          <cell r="J57">
            <v>22020247.089999996</v>
          </cell>
          <cell r="L57">
            <v>22020247.089999996</v>
          </cell>
          <cell r="N57">
            <v>0</v>
          </cell>
          <cell r="O57" t="str">
            <v>CDS</v>
          </cell>
          <cell r="P57">
            <v>0</v>
          </cell>
          <cell r="R57">
            <v>22020.2</v>
          </cell>
          <cell r="T57">
            <v>22020.2</v>
          </cell>
          <cell r="AD57">
            <v>0</v>
          </cell>
          <cell r="AF57">
            <v>22020.2</v>
          </cell>
          <cell r="AH57">
            <v>22020.2</v>
          </cell>
          <cell r="AJ57">
            <v>0</v>
          </cell>
          <cell r="AL57">
            <v>0</v>
          </cell>
          <cell r="AN57">
            <v>0</v>
          </cell>
          <cell r="AP57">
            <v>0</v>
          </cell>
          <cell r="AR57">
            <v>0</v>
          </cell>
          <cell r="AT57">
            <v>0</v>
          </cell>
          <cell r="AV57">
            <v>0</v>
          </cell>
          <cell r="AX57">
            <v>0</v>
          </cell>
          <cell r="AZ57">
            <v>0</v>
          </cell>
          <cell r="BB57">
            <v>0</v>
          </cell>
          <cell r="BD57">
            <v>22020.2</v>
          </cell>
          <cell r="BF57">
            <v>22020.2</v>
          </cell>
          <cell r="BH57">
            <v>0</v>
          </cell>
          <cell r="BJ57">
            <v>0</v>
          </cell>
          <cell r="BN57">
            <v>0</v>
          </cell>
          <cell r="BR57">
            <v>0</v>
          </cell>
          <cell r="BT57">
            <v>22020.2</v>
          </cell>
          <cell r="BV57">
            <v>22020.2</v>
          </cell>
          <cell r="BX57">
            <v>0</v>
          </cell>
          <cell r="CD57">
            <v>0</v>
          </cell>
          <cell r="CG57" t="str">
            <v>CDS</v>
          </cell>
          <cell r="CO57" t="str">
            <v>CDS</v>
          </cell>
          <cell r="CP57">
            <v>0</v>
          </cell>
          <cell r="CR57">
            <v>22020.2</v>
          </cell>
          <cell r="CT57">
            <v>22020.2</v>
          </cell>
          <cell r="CV57">
            <v>0</v>
          </cell>
          <cell r="DJ57">
            <v>0</v>
          </cell>
          <cell r="DL57">
            <v>0</v>
          </cell>
        </row>
        <row r="58">
          <cell r="B58" t="str">
            <v>LAB</v>
          </cell>
          <cell r="D58" t="str">
            <v>LABORATORY SERVICES</v>
          </cell>
          <cell r="F58" t="str">
            <v>D28</v>
          </cell>
          <cell r="H58">
            <v>4657537.300390657</v>
          </cell>
          <cell r="J58">
            <v>4626505.8683149256</v>
          </cell>
          <cell r="L58">
            <v>9284043.1687055826</v>
          </cell>
          <cell r="N58">
            <v>58.448611373904015</v>
          </cell>
          <cell r="O58" t="str">
            <v>LAB</v>
          </cell>
          <cell r="P58">
            <v>4657.5</v>
          </cell>
          <cell r="R58">
            <v>4626.5</v>
          </cell>
          <cell r="T58">
            <v>9284</v>
          </cell>
          <cell r="AD58">
            <v>4657.5</v>
          </cell>
          <cell r="AF58">
            <v>4626.5</v>
          </cell>
          <cell r="AH58">
            <v>9284</v>
          </cell>
          <cell r="AJ58">
            <v>58.448611373904015</v>
          </cell>
          <cell r="AL58">
            <v>0</v>
          </cell>
          <cell r="AN58">
            <v>0</v>
          </cell>
          <cell r="AP58">
            <v>0</v>
          </cell>
          <cell r="AR58">
            <v>0</v>
          </cell>
          <cell r="AT58">
            <v>33.960858613929837</v>
          </cell>
          <cell r="AV58">
            <v>620.17236237964312</v>
          </cell>
          <cell r="AX58">
            <v>654.13322099357299</v>
          </cell>
          <cell r="AZ58">
            <v>0.25586586285359691</v>
          </cell>
          <cell r="BB58">
            <v>4691.4608586139302</v>
          </cell>
          <cell r="BD58">
            <v>5246.6723623796433</v>
          </cell>
          <cell r="BF58">
            <v>9938.1332209935736</v>
          </cell>
          <cell r="BH58">
            <v>58.704477236757612</v>
          </cell>
          <cell r="BJ58">
            <v>4.5599999999999996</v>
          </cell>
          <cell r="BN58">
            <v>4.5599999999999996</v>
          </cell>
          <cell r="BP58">
            <v>2.7305389221556887E-2</v>
          </cell>
          <cell r="BR58">
            <v>4696.0208586139306</v>
          </cell>
          <cell r="BT58">
            <v>5246.6723623796433</v>
          </cell>
          <cell r="BV58">
            <v>9942.693220993573</v>
          </cell>
          <cell r="BX58">
            <v>58.731782625979172</v>
          </cell>
          <cell r="CB58">
            <v>63.111919999999998</v>
          </cell>
          <cell r="CD58">
            <v>63.111919999999998</v>
          </cell>
          <cell r="CG58" t="str">
            <v>LAB</v>
          </cell>
          <cell r="CO58" t="str">
            <v>LAB</v>
          </cell>
          <cell r="CP58">
            <v>4759.1327786139309</v>
          </cell>
          <cell r="CR58">
            <v>5246.6723623796433</v>
          </cell>
          <cell r="CT58">
            <v>10005.805140993574</v>
          </cell>
          <cell r="CV58">
            <v>58.731782625979172</v>
          </cell>
          <cell r="DJ58">
            <v>4754.5434368254973</v>
          </cell>
          <cell r="DL58">
            <v>4.589341788433261</v>
          </cell>
        </row>
        <row r="59">
          <cell r="H59" t="str">
            <v>XXXXXXXXX</v>
          </cell>
          <cell r="J59" t="str">
            <v>XXXXXXXXX</v>
          </cell>
          <cell r="L59">
            <v>0</v>
          </cell>
          <cell r="O59">
            <v>0</v>
          </cell>
          <cell r="P59">
            <v>0</v>
          </cell>
          <cell r="R59">
            <v>0</v>
          </cell>
          <cell r="T59">
            <v>0</v>
          </cell>
          <cell r="AD59">
            <v>0</v>
          </cell>
          <cell r="AF59">
            <v>0</v>
          </cell>
          <cell r="AH59">
            <v>0</v>
          </cell>
          <cell r="AJ59">
            <v>0</v>
          </cell>
          <cell r="AL59">
            <v>0</v>
          </cell>
          <cell r="AN59">
            <v>0</v>
          </cell>
          <cell r="AP59">
            <v>0</v>
          </cell>
          <cell r="AR59">
            <v>0</v>
          </cell>
          <cell r="AT59">
            <v>0</v>
          </cell>
          <cell r="AV59">
            <v>0</v>
          </cell>
          <cell r="AX59">
            <v>0</v>
          </cell>
          <cell r="AZ59">
            <v>0</v>
          </cell>
          <cell r="BB59">
            <v>0</v>
          </cell>
          <cell r="BD59">
            <v>0</v>
          </cell>
          <cell r="BF59">
            <v>0</v>
          </cell>
          <cell r="BH59">
            <v>0</v>
          </cell>
          <cell r="BJ59">
            <v>0</v>
          </cell>
          <cell r="BN59">
            <v>0</v>
          </cell>
          <cell r="BP59">
            <v>0</v>
          </cell>
          <cell r="BR59">
            <v>0</v>
          </cell>
          <cell r="BT59">
            <v>0</v>
          </cell>
          <cell r="BV59">
            <v>0</v>
          </cell>
          <cell r="BX59">
            <v>0</v>
          </cell>
          <cell r="CD59">
            <v>0</v>
          </cell>
          <cell r="CG59">
            <v>0</v>
          </cell>
          <cell r="CO59" t="str">
            <v>BB</v>
          </cell>
          <cell r="CP59">
            <v>0</v>
          </cell>
          <cell r="CR59">
            <v>0</v>
          </cell>
          <cell r="CT59">
            <v>0</v>
          </cell>
          <cell r="CV59">
            <v>0</v>
          </cell>
          <cell r="DJ59">
            <v>0</v>
          </cell>
          <cell r="DL59">
            <v>0</v>
          </cell>
        </row>
        <row r="60">
          <cell r="B60" t="str">
            <v>EKG</v>
          </cell>
          <cell r="D60" t="str">
            <v>ELECTROCARDIOLOGY</v>
          </cell>
          <cell r="F60" t="str">
            <v>D30</v>
          </cell>
          <cell r="H60">
            <v>716155.10063122213</v>
          </cell>
          <cell r="J60">
            <v>11352.883758226391</v>
          </cell>
          <cell r="L60">
            <v>727507.98438944854</v>
          </cell>
          <cell r="N60">
            <v>10.517716413012774</v>
          </cell>
          <cell r="O60" t="str">
            <v>EKG</v>
          </cell>
          <cell r="P60">
            <v>716.2</v>
          </cell>
          <cell r="R60">
            <v>11.4</v>
          </cell>
          <cell r="T60">
            <v>727.6</v>
          </cell>
          <cell r="AD60">
            <v>716.2</v>
          </cell>
          <cell r="AF60">
            <v>11.4</v>
          </cell>
          <cell r="AH60">
            <v>727.6</v>
          </cell>
          <cell r="AJ60">
            <v>10.517716413012774</v>
          </cell>
          <cell r="AL60">
            <v>0</v>
          </cell>
          <cell r="AN60">
            <v>0</v>
          </cell>
          <cell r="AP60">
            <v>0</v>
          </cell>
          <cell r="AR60">
            <v>0</v>
          </cell>
          <cell r="AT60">
            <v>6.1111918939996182</v>
          </cell>
          <cell r="AV60">
            <v>111.59883667671802</v>
          </cell>
          <cell r="AX60">
            <v>117.71002857071764</v>
          </cell>
          <cell r="AZ60">
            <v>4.6042575212770206E-2</v>
          </cell>
          <cell r="BB60">
            <v>722.31119189399965</v>
          </cell>
          <cell r="BD60">
            <v>122.99883667671803</v>
          </cell>
          <cell r="BF60">
            <v>845.31002857071769</v>
          </cell>
          <cell r="BH60">
            <v>10.563758988225544</v>
          </cell>
          <cell r="BJ60">
            <v>0</v>
          </cell>
          <cell r="BN60">
            <v>0</v>
          </cell>
          <cell r="BP60">
            <v>0</v>
          </cell>
          <cell r="BR60">
            <v>722.31119189399965</v>
          </cell>
          <cell r="BT60">
            <v>122.99883667671803</v>
          </cell>
          <cell r="BV60">
            <v>845.31002857071769</v>
          </cell>
          <cell r="BX60">
            <v>10.563758988225544</v>
          </cell>
          <cell r="CB60">
            <v>11.35159</v>
          </cell>
          <cell r="CD60">
            <v>11.35159</v>
          </cell>
          <cell r="CG60" t="str">
            <v>EKG</v>
          </cell>
          <cell r="CO60" t="str">
            <v>EKG</v>
          </cell>
          <cell r="CP60">
            <v>733.66278189399964</v>
          </cell>
          <cell r="CR60">
            <v>122.99883667671803</v>
          </cell>
          <cell r="CT60">
            <v>856.66161857071768</v>
          </cell>
          <cell r="CV60">
            <v>10.563758988225544</v>
          </cell>
          <cell r="DJ60">
            <v>733.66278189399964</v>
          </cell>
          <cell r="DL60">
            <v>0</v>
          </cell>
        </row>
        <row r="61">
          <cell r="B61" t="str">
            <v>IRC</v>
          </cell>
          <cell r="D61" t="str">
            <v>INVASIVE RADIOLOGY/CARDIOVASCULAR</v>
          </cell>
          <cell r="F61" t="str">
            <v>D31</v>
          </cell>
          <cell r="H61">
            <v>4953151.7226840975</v>
          </cell>
          <cell r="J61">
            <v>615914.75111824193</v>
          </cell>
          <cell r="L61">
            <v>5569066.4738023393</v>
          </cell>
          <cell r="N61">
            <v>40.55487400825006</v>
          </cell>
          <cell r="O61" t="str">
            <v>IRC</v>
          </cell>
          <cell r="P61">
            <v>4953.2</v>
          </cell>
          <cell r="R61">
            <v>615.9</v>
          </cell>
          <cell r="T61">
            <v>5569.0999999999995</v>
          </cell>
          <cell r="AD61">
            <v>4953.2</v>
          </cell>
          <cell r="AF61">
            <v>615.9</v>
          </cell>
          <cell r="AH61">
            <v>5569.0999999999995</v>
          </cell>
          <cell r="AJ61">
            <v>40.55487400825006</v>
          </cell>
          <cell r="AL61">
            <v>0</v>
          </cell>
          <cell r="AN61">
            <v>0</v>
          </cell>
          <cell r="AP61">
            <v>0</v>
          </cell>
          <cell r="AR61">
            <v>0</v>
          </cell>
          <cell r="AT61">
            <v>23.56391896959321</v>
          </cell>
          <cell r="AV61">
            <v>430.30982992582409</v>
          </cell>
          <cell r="AX61">
            <v>453.87374889541729</v>
          </cell>
          <cell r="AZ61">
            <v>0.17753386414365241</v>
          </cell>
          <cell r="BB61">
            <v>4976.7639189695929</v>
          </cell>
          <cell r="BD61">
            <v>1046.2098299258241</v>
          </cell>
          <cell r="BF61">
            <v>6022.973748895417</v>
          </cell>
          <cell r="BH61">
            <v>40.732407872393715</v>
          </cell>
          <cell r="BJ61">
            <v>0</v>
          </cell>
          <cell r="BN61">
            <v>0</v>
          </cell>
          <cell r="BP61">
            <v>0</v>
          </cell>
          <cell r="BR61">
            <v>4976.7639189695929</v>
          </cell>
          <cell r="BT61">
            <v>1046.2098299258241</v>
          </cell>
          <cell r="BV61">
            <v>6022.973748895417</v>
          </cell>
          <cell r="BX61">
            <v>40.732407872393715</v>
          </cell>
          <cell r="CB61">
            <v>43.77017</v>
          </cell>
          <cell r="CD61">
            <v>43.77017</v>
          </cell>
          <cell r="CG61" t="str">
            <v>IRC</v>
          </cell>
          <cell r="CO61" t="str">
            <v>IRC</v>
          </cell>
          <cell r="CP61">
            <v>5020.5340889695926</v>
          </cell>
          <cell r="CR61">
            <v>1046.2098299258241</v>
          </cell>
          <cell r="CT61">
            <v>6066.7439188954168</v>
          </cell>
          <cell r="CV61">
            <v>40.732407872393715</v>
          </cell>
          <cell r="DJ61">
            <v>5020.5340889695926</v>
          </cell>
          <cell r="DL61">
            <v>0</v>
          </cell>
        </row>
        <row r="62">
          <cell r="B62" t="str">
            <v>RAD</v>
          </cell>
          <cell r="D62" t="str">
            <v>RADIOLOGY DIAGNOSTIC</v>
          </cell>
          <cell r="F62" t="str">
            <v>D32</v>
          </cell>
          <cell r="H62">
            <v>3882803.6331418739</v>
          </cell>
          <cell r="J62">
            <v>351828.19049274933</v>
          </cell>
          <cell r="L62">
            <v>4234631.8236346235</v>
          </cell>
          <cell r="N62">
            <v>41.375440664238887</v>
          </cell>
          <cell r="O62" t="str">
            <v>RAD</v>
          </cell>
          <cell r="P62">
            <v>3882.8</v>
          </cell>
          <cell r="R62">
            <v>351.8</v>
          </cell>
          <cell r="T62">
            <v>4234.6000000000004</v>
          </cell>
          <cell r="AD62">
            <v>3882.8</v>
          </cell>
          <cell r="AF62">
            <v>351.8</v>
          </cell>
          <cell r="AH62">
            <v>4234.6000000000004</v>
          </cell>
          <cell r="AJ62">
            <v>41.375440664238887</v>
          </cell>
          <cell r="AL62">
            <v>0</v>
          </cell>
          <cell r="AN62">
            <v>0</v>
          </cell>
          <cell r="AP62">
            <v>0</v>
          </cell>
          <cell r="AR62">
            <v>0</v>
          </cell>
          <cell r="AT62">
            <v>24.040699299053419</v>
          </cell>
          <cell r="AV62">
            <v>439.01649976061447</v>
          </cell>
          <cell r="AX62">
            <v>463.05719905966788</v>
          </cell>
          <cell r="AZ62">
            <v>0.18112599388853823</v>
          </cell>
          <cell r="BB62">
            <v>3906.8406992990535</v>
          </cell>
          <cell r="BD62">
            <v>790.81649976061453</v>
          </cell>
          <cell r="BF62">
            <v>4697.6571990596676</v>
          </cell>
          <cell r="BH62">
            <v>41.556566658127423</v>
          </cell>
          <cell r="BJ62">
            <v>5.0039110754847789</v>
          </cell>
          <cell r="BN62">
            <v>5.0039110754847789</v>
          </cell>
          <cell r="BP62">
            <v>1.515877332773335E-2</v>
          </cell>
          <cell r="BR62">
            <v>3911.8446103745382</v>
          </cell>
          <cell r="BT62">
            <v>790.81649976061453</v>
          </cell>
          <cell r="BV62">
            <v>4702.6611101351527</v>
          </cell>
          <cell r="BX62">
            <v>41.571725431455157</v>
          </cell>
          <cell r="CB62">
            <v>44.672089999999997</v>
          </cell>
          <cell r="CD62">
            <v>44.672089999999997</v>
          </cell>
          <cell r="CG62" t="str">
            <v>RAD</v>
          </cell>
          <cell r="CO62" t="str">
            <v>RAD</v>
          </cell>
          <cell r="CP62">
            <v>3956.5167003745382</v>
          </cell>
          <cell r="CR62">
            <v>790.81649976061453</v>
          </cell>
          <cell r="CT62">
            <v>4747.3332001351528</v>
          </cell>
          <cell r="CV62">
            <v>41.571725431455157</v>
          </cell>
          <cell r="DJ62">
            <v>3951.4965000043621</v>
          </cell>
          <cell r="DL62">
            <v>5.020200370176255</v>
          </cell>
        </row>
        <row r="63">
          <cell r="B63" t="str">
            <v>CAT</v>
          </cell>
          <cell r="D63" t="str">
            <v>CT SCANNER</v>
          </cell>
          <cell r="F63" t="str">
            <v>D33</v>
          </cell>
          <cell r="H63">
            <v>857384.82322950312</v>
          </cell>
          <cell r="J63">
            <v>259702.59758257837</v>
          </cell>
          <cell r="L63">
            <v>1117087.4208120815</v>
          </cell>
          <cell r="N63">
            <v>8.7595071093120538</v>
          </cell>
          <cell r="O63" t="str">
            <v>CAT</v>
          </cell>
          <cell r="P63">
            <v>857.4</v>
          </cell>
          <cell r="R63">
            <v>259.7</v>
          </cell>
          <cell r="T63">
            <v>1117.0999999999999</v>
          </cell>
          <cell r="AD63">
            <v>857.4</v>
          </cell>
          <cell r="AF63">
            <v>259.7</v>
          </cell>
          <cell r="AH63">
            <v>1117.0999999999999</v>
          </cell>
          <cell r="AJ63">
            <v>8.7595071093120538</v>
          </cell>
          <cell r="AL63">
            <v>0</v>
          </cell>
          <cell r="AN63">
            <v>0</v>
          </cell>
          <cell r="AP63">
            <v>0</v>
          </cell>
          <cell r="AR63">
            <v>0</v>
          </cell>
          <cell r="AT63">
            <v>5.0896056463007469</v>
          </cell>
          <cell r="AV63">
            <v>92.943255443854412</v>
          </cell>
          <cell r="AX63">
            <v>98.032861090155166</v>
          </cell>
          <cell r="AZ63">
            <v>3.8345801414488637E-2</v>
          </cell>
          <cell r="BB63">
            <v>862.48960564630067</v>
          </cell>
          <cell r="BD63">
            <v>352.6432554438544</v>
          </cell>
          <cell r="BF63">
            <v>1215.1328610901551</v>
          </cell>
          <cell r="BH63">
            <v>8.797852910726542</v>
          </cell>
          <cell r="BJ63">
            <v>0</v>
          </cell>
          <cell r="BN63">
            <v>0</v>
          </cell>
          <cell r="BP63">
            <v>0</v>
          </cell>
          <cell r="BR63">
            <v>862.48960564630067</v>
          </cell>
          <cell r="BT63">
            <v>352.6432554438544</v>
          </cell>
          <cell r="BV63">
            <v>1215.1328610901551</v>
          </cell>
          <cell r="BX63">
            <v>8.797852910726542</v>
          </cell>
          <cell r="CB63">
            <v>9.4539799999999996</v>
          </cell>
          <cell r="CD63">
            <v>9.4539799999999996</v>
          </cell>
          <cell r="CG63" t="str">
            <v>CAT</v>
          </cell>
          <cell r="CO63" t="str">
            <v>CT</v>
          </cell>
          <cell r="CP63">
            <v>871.94358564630068</v>
          </cell>
          <cell r="CR63">
            <v>352.6432554438544</v>
          </cell>
          <cell r="CT63">
            <v>1224.5868410901551</v>
          </cell>
          <cell r="CV63">
            <v>8.797852910726542</v>
          </cell>
          <cell r="DJ63">
            <v>871.94358564630068</v>
          </cell>
          <cell r="DL63">
            <v>0</v>
          </cell>
        </row>
        <row r="64">
          <cell r="B64" t="str">
            <v>RAT</v>
          </cell>
          <cell r="D64" t="str">
            <v>RADIOLOGY THERAPEUTIC</v>
          </cell>
          <cell r="F64" t="str">
            <v>D34</v>
          </cell>
          <cell r="H64">
            <v>1380471.6973430191</v>
          </cell>
          <cell r="J64">
            <v>906812.43000000017</v>
          </cell>
          <cell r="L64">
            <v>2287284.1273430195</v>
          </cell>
          <cell r="N64">
            <v>5.5066105769230766</v>
          </cell>
          <cell r="O64" t="str">
            <v>RAT</v>
          </cell>
          <cell r="P64">
            <v>1380.5</v>
          </cell>
          <cell r="R64">
            <v>906.8</v>
          </cell>
          <cell r="T64">
            <v>2287.3000000000002</v>
          </cell>
          <cell r="AD64">
            <v>1380.5</v>
          </cell>
          <cell r="AF64">
            <v>906.8</v>
          </cell>
          <cell r="AH64">
            <v>2287.3000000000002</v>
          </cell>
          <cell r="AJ64">
            <v>5.5066105769230766</v>
          </cell>
          <cell r="AL64">
            <v>0</v>
          </cell>
          <cell r="AN64">
            <v>0</v>
          </cell>
          <cell r="AP64">
            <v>0</v>
          </cell>
          <cell r="AR64">
            <v>0</v>
          </cell>
          <cell r="AT64">
            <v>3.1995494648885812</v>
          </cell>
          <cell r="AV64">
            <v>58.428209155365074</v>
          </cell>
          <cell r="AX64">
            <v>61.627758620253658</v>
          </cell>
          <cell r="AZ64">
            <v>2.4105853561684997E-2</v>
          </cell>
          <cell r="BB64">
            <v>1383.6995494648886</v>
          </cell>
          <cell r="BD64">
            <v>965.22820915536499</v>
          </cell>
          <cell r="BF64">
            <v>2348.9277586202534</v>
          </cell>
          <cell r="BH64">
            <v>5.5307164304847616</v>
          </cell>
          <cell r="BJ64">
            <v>0</v>
          </cell>
          <cell r="BN64">
            <v>0</v>
          </cell>
          <cell r="BP64">
            <v>0</v>
          </cell>
          <cell r="BR64">
            <v>1383.6995494648886</v>
          </cell>
          <cell r="BT64">
            <v>965.22820915536499</v>
          </cell>
          <cell r="BV64">
            <v>2348.9277586202534</v>
          </cell>
          <cell r="BX64">
            <v>5.5307164304847616</v>
          </cell>
          <cell r="CB64">
            <v>5.9431900000000004</v>
          </cell>
          <cell r="CD64">
            <v>5.9431900000000004</v>
          </cell>
          <cell r="CG64" t="str">
            <v>RAT</v>
          </cell>
          <cell r="CO64" t="str">
            <v>RAT</v>
          </cell>
          <cell r="CP64">
            <v>1389.6427394648886</v>
          </cell>
          <cell r="CR64">
            <v>965.22820915536499</v>
          </cell>
          <cell r="CT64">
            <v>2354.8709486202533</v>
          </cell>
          <cell r="CV64">
            <v>5.5307164304847616</v>
          </cell>
          <cell r="DJ64">
            <v>1389.6427394648886</v>
          </cell>
          <cell r="DL64">
            <v>0</v>
          </cell>
        </row>
        <row r="65">
          <cell r="B65" t="str">
            <v>NUC</v>
          </cell>
          <cell r="D65" t="str">
            <v>NUCLEAR MEDICINE</v>
          </cell>
          <cell r="F65" t="str">
            <v>D35</v>
          </cell>
          <cell r="H65">
            <v>482740.75151204836</v>
          </cell>
          <cell r="J65">
            <v>2141852.3861803403</v>
          </cell>
          <cell r="L65">
            <v>2624593.1376923886</v>
          </cell>
          <cell r="N65">
            <v>5.9117765292077333</v>
          </cell>
          <cell r="O65" t="str">
            <v>NUC</v>
          </cell>
          <cell r="P65">
            <v>482.7</v>
          </cell>
          <cell r="R65">
            <v>2141.9</v>
          </cell>
          <cell r="T65">
            <v>2624.6</v>
          </cell>
          <cell r="AD65">
            <v>482.7</v>
          </cell>
          <cell r="AF65">
            <v>2141.9</v>
          </cell>
          <cell r="AH65">
            <v>2624.6</v>
          </cell>
          <cell r="AJ65">
            <v>5.9117765292077333</v>
          </cell>
          <cell r="AL65">
            <v>0</v>
          </cell>
          <cell r="AN65">
            <v>0</v>
          </cell>
          <cell r="AP65">
            <v>0</v>
          </cell>
          <cell r="AR65">
            <v>0</v>
          </cell>
          <cell r="AT65">
            <v>3.434966240364977</v>
          </cell>
          <cell r="AV65">
            <v>62.727245862614566</v>
          </cell>
          <cell r="AX65">
            <v>66.162212102979538</v>
          </cell>
          <cell r="AZ65">
            <v>2.587951650325658E-2</v>
          </cell>
          <cell r="BB65">
            <v>486.13496624036497</v>
          </cell>
          <cell r="BD65">
            <v>2204.6272458626145</v>
          </cell>
          <cell r="BF65">
            <v>2690.7622121029794</v>
          </cell>
          <cell r="BH65">
            <v>5.9376560457109901</v>
          </cell>
          <cell r="BJ65">
            <v>0</v>
          </cell>
          <cell r="BN65">
            <v>0</v>
          </cell>
          <cell r="BP65">
            <v>0</v>
          </cell>
          <cell r="BR65">
            <v>486.13496624036497</v>
          </cell>
          <cell r="BT65">
            <v>2204.6272458626145</v>
          </cell>
          <cell r="BV65">
            <v>2690.7622121029794</v>
          </cell>
          <cell r="BX65">
            <v>5.9376560457109901</v>
          </cell>
          <cell r="CB65">
            <v>6.3804800000000004</v>
          </cell>
          <cell r="CD65">
            <v>6.3804800000000004</v>
          </cell>
          <cell r="CG65" t="str">
            <v>NUC</v>
          </cell>
          <cell r="CO65" t="str">
            <v>NUC</v>
          </cell>
          <cell r="CP65">
            <v>492.51544624036495</v>
          </cell>
          <cell r="CR65">
            <v>2204.6272458626145</v>
          </cell>
          <cell r="CT65">
            <v>2697.1426921029793</v>
          </cell>
          <cell r="CV65">
            <v>5.9376560457109901</v>
          </cell>
          <cell r="DJ65">
            <v>492.51544624036495</v>
          </cell>
          <cell r="DL65">
            <v>0</v>
          </cell>
        </row>
        <row r="66">
          <cell r="B66" t="str">
            <v>RES</v>
          </cell>
          <cell r="D66" t="str">
            <v>RESPIRATORY THERAPY</v>
          </cell>
          <cell r="F66" t="str">
            <v>D36</v>
          </cell>
          <cell r="H66">
            <v>2365263.0104284957</v>
          </cell>
          <cell r="J66">
            <v>115744.93</v>
          </cell>
          <cell r="L66">
            <v>2481007.9404284959</v>
          </cell>
          <cell r="N66">
            <v>25.454692307692309</v>
          </cell>
          <cell r="O66" t="str">
            <v>RES</v>
          </cell>
          <cell r="P66">
            <v>2365.3000000000002</v>
          </cell>
          <cell r="R66">
            <v>115.7</v>
          </cell>
          <cell r="T66">
            <v>2481</v>
          </cell>
          <cell r="AD66">
            <v>2365.3000000000002</v>
          </cell>
          <cell r="AF66">
            <v>115.7</v>
          </cell>
          <cell r="AH66">
            <v>2481</v>
          </cell>
          <cell r="AJ66">
            <v>25.454692307692309</v>
          </cell>
          <cell r="AL66">
            <v>0</v>
          </cell>
          <cell r="AN66">
            <v>0</v>
          </cell>
          <cell r="AP66">
            <v>0</v>
          </cell>
          <cell r="AR66">
            <v>0</v>
          </cell>
          <cell r="AT66">
            <v>14.790141052154906</v>
          </cell>
          <cell r="AV66">
            <v>270.0884809926672</v>
          </cell>
          <cell r="AX66">
            <v>284.87862204482212</v>
          </cell>
          <cell r="AZ66">
            <v>0.11143099310462679</v>
          </cell>
          <cell r="BB66">
            <v>2380.0901410521551</v>
          </cell>
          <cell r="BD66">
            <v>385.78848099266719</v>
          </cell>
          <cell r="BF66">
            <v>2765.8786220448224</v>
          </cell>
          <cell r="BH66">
            <v>25.566123300796935</v>
          </cell>
          <cell r="BJ66">
            <v>0</v>
          </cell>
          <cell r="BN66">
            <v>0</v>
          </cell>
          <cell r="BP66">
            <v>0</v>
          </cell>
          <cell r="BR66">
            <v>2380.0901410521551</v>
          </cell>
          <cell r="BT66">
            <v>385.78848099266719</v>
          </cell>
          <cell r="BV66">
            <v>2765.8786220448224</v>
          </cell>
          <cell r="BX66">
            <v>25.566123300796935</v>
          </cell>
          <cell r="CB66">
            <v>27.472809999999999</v>
          </cell>
          <cell r="CD66">
            <v>27.472809999999999</v>
          </cell>
          <cell r="CG66" t="str">
            <v>RES</v>
          </cell>
          <cell r="CO66" t="str">
            <v>RES</v>
          </cell>
          <cell r="CP66">
            <v>2407.5629510521553</v>
          </cell>
          <cell r="CR66">
            <v>385.78848099266719</v>
          </cell>
          <cell r="CT66">
            <v>2793.3514320448226</v>
          </cell>
          <cell r="CV66">
            <v>25.566123300796935</v>
          </cell>
          <cell r="DJ66">
            <v>2407.5629510521553</v>
          </cell>
          <cell r="DL66">
            <v>0</v>
          </cell>
        </row>
        <row r="67">
          <cell r="B67" t="str">
            <v>PUL</v>
          </cell>
          <cell r="D67" t="str">
            <v>PULMONARY FUNCTION</v>
          </cell>
          <cell r="F67" t="str">
            <v>D37</v>
          </cell>
          <cell r="H67">
            <v>121368.30246640104</v>
          </cell>
          <cell r="J67">
            <v>6940.1097150610585</v>
          </cell>
          <cell r="L67">
            <v>128308.4121814621</v>
          </cell>
          <cell r="N67">
            <v>1.2094179618128336</v>
          </cell>
          <cell r="O67" t="str">
            <v>PUL</v>
          </cell>
          <cell r="P67">
            <v>121.4</v>
          </cell>
          <cell r="R67">
            <v>6.9</v>
          </cell>
          <cell r="T67">
            <v>128.30000000000001</v>
          </cell>
          <cell r="AD67">
            <v>121.4</v>
          </cell>
          <cell r="AF67">
            <v>6.9</v>
          </cell>
          <cell r="AH67">
            <v>128.30000000000001</v>
          </cell>
          <cell r="AJ67">
            <v>1.2094179618128336</v>
          </cell>
          <cell r="AL67">
            <v>0</v>
          </cell>
          <cell r="AN67">
            <v>0</v>
          </cell>
          <cell r="AP67">
            <v>0</v>
          </cell>
          <cell r="AR67">
            <v>0</v>
          </cell>
          <cell r="AT67">
            <v>0.70271767696111498</v>
          </cell>
          <cell r="AV67">
            <v>12.832599044717719</v>
          </cell>
          <cell r="AX67">
            <v>13.535316721678834</v>
          </cell>
          <cell r="AZ67">
            <v>5.2943733490996344E-3</v>
          </cell>
          <cell r="BB67">
            <v>122.10271767696112</v>
          </cell>
          <cell r="BD67">
            <v>19.73259904471772</v>
          </cell>
          <cell r="BF67">
            <v>141.83531672167885</v>
          </cell>
          <cell r="BH67">
            <v>1.2147123351619331</v>
          </cell>
          <cell r="BJ67">
            <v>0</v>
          </cell>
          <cell r="BN67">
            <v>0</v>
          </cell>
          <cell r="BP67">
            <v>0</v>
          </cell>
          <cell r="BR67">
            <v>122.10271767696112</v>
          </cell>
          <cell r="BT67">
            <v>19.73259904471772</v>
          </cell>
          <cell r="BV67">
            <v>141.83531672167885</v>
          </cell>
          <cell r="BX67">
            <v>1.2147123351619331</v>
          </cell>
          <cell r="CB67">
            <v>1.3052999999999999</v>
          </cell>
          <cell r="CD67">
            <v>1.3052999999999999</v>
          </cell>
          <cell r="CG67" t="str">
            <v>PUL</v>
          </cell>
          <cell r="CO67" t="str">
            <v>PUL</v>
          </cell>
          <cell r="CP67">
            <v>123.40801767696112</v>
          </cell>
          <cell r="CR67">
            <v>19.73259904471772</v>
          </cell>
          <cell r="CT67">
            <v>143.14061672167884</v>
          </cell>
          <cell r="CV67">
            <v>1.2147123351619331</v>
          </cell>
          <cell r="DJ67">
            <v>123.40801767696112</v>
          </cell>
          <cell r="DL67">
            <v>0</v>
          </cell>
        </row>
        <row r="68">
          <cell r="B68" t="str">
            <v>EEG</v>
          </cell>
          <cell r="D68" t="str">
            <v>ELECTROENCEPHALOGRAPHY</v>
          </cell>
          <cell r="F68" t="str">
            <v>D38</v>
          </cell>
          <cell r="H68">
            <v>331175.98710951238</v>
          </cell>
          <cell r="J68">
            <v>16024.740000000003</v>
          </cell>
          <cell r="L68">
            <v>347200.72710951237</v>
          </cell>
          <cell r="N68">
            <v>3.3504035087719295</v>
          </cell>
          <cell r="O68" t="str">
            <v>EEG</v>
          </cell>
          <cell r="P68">
            <v>331.2</v>
          </cell>
          <cell r="R68">
            <v>16</v>
          </cell>
          <cell r="T68">
            <v>347.2</v>
          </cell>
          <cell r="AD68">
            <v>331.2</v>
          </cell>
          <cell r="AF68">
            <v>16</v>
          </cell>
          <cell r="AH68">
            <v>347.2</v>
          </cell>
          <cell r="AJ68">
            <v>3.3504035087719295</v>
          </cell>
          <cell r="AL68">
            <v>0</v>
          </cell>
          <cell r="AN68">
            <v>0</v>
          </cell>
          <cell r="AP68">
            <v>0</v>
          </cell>
          <cell r="AR68">
            <v>0</v>
          </cell>
          <cell r="AT68">
            <v>1.9467114305442559</v>
          </cell>
          <cell r="AV68">
            <v>35.549649685738061</v>
          </cell>
          <cell r="AX68">
            <v>37.496361116282316</v>
          </cell>
          <cell r="AZ68">
            <v>1.4666796430725692E-2</v>
          </cell>
          <cell r="BB68">
            <v>333.14671143054426</v>
          </cell>
          <cell r="BD68">
            <v>51.549649685738061</v>
          </cell>
          <cell r="BF68">
            <v>384.69636111628233</v>
          </cell>
          <cell r="BH68">
            <v>3.3650703052026554</v>
          </cell>
          <cell r="BJ68">
            <v>0</v>
          </cell>
          <cell r="BN68">
            <v>0</v>
          </cell>
          <cell r="BP68">
            <v>0</v>
          </cell>
          <cell r="BR68">
            <v>333.14671143054426</v>
          </cell>
          <cell r="BT68">
            <v>51.549649685738061</v>
          </cell>
          <cell r="BV68">
            <v>384.69636111628233</v>
          </cell>
          <cell r="BX68">
            <v>3.3650703052026554</v>
          </cell>
          <cell r="CB68">
            <v>3.6160299999999999</v>
          </cell>
          <cell r="CD68">
            <v>3.6160299999999999</v>
          </cell>
          <cell r="CG68" t="str">
            <v>EEG</v>
          </cell>
          <cell r="CO68" t="str">
            <v>EEG</v>
          </cell>
          <cell r="CP68">
            <v>336.76274143054428</v>
          </cell>
          <cell r="CR68">
            <v>51.549649685738061</v>
          </cell>
          <cell r="CT68">
            <v>388.31239111628236</v>
          </cell>
          <cell r="CV68">
            <v>3.3650703052026554</v>
          </cell>
          <cell r="DJ68">
            <v>336.76274143054428</v>
          </cell>
          <cell r="DL68">
            <v>0</v>
          </cell>
        </row>
        <row r="69">
          <cell r="B69" t="str">
            <v>PTH</v>
          </cell>
          <cell r="D69" t="str">
            <v>PHYSICAL THERAPY</v>
          </cell>
          <cell r="F69" t="str">
            <v>D39</v>
          </cell>
          <cell r="H69">
            <v>1557235.7452897704</v>
          </cell>
          <cell r="J69">
            <v>76249.032891193056</v>
          </cell>
          <cell r="L69">
            <v>1633484.7781809634</v>
          </cell>
          <cell r="N69">
            <v>13.375576654680829</v>
          </cell>
          <cell r="O69" t="str">
            <v>PTH</v>
          </cell>
          <cell r="P69">
            <v>1557.2</v>
          </cell>
          <cell r="R69">
            <v>76.2</v>
          </cell>
          <cell r="T69">
            <v>1633.4</v>
          </cell>
          <cell r="AD69">
            <v>1557.2</v>
          </cell>
          <cell r="AF69">
            <v>76.2</v>
          </cell>
          <cell r="AH69">
            <v>1633.4</v>
          </cell>
          <cell r="AJ69">
            <v>13.375576654680829</v>
          </cell>
          <cell r="AL69">
            <v>0</v>
          </cell>
          <cell r="AN69">
            <v>0</v>
          </cell>
          <cell r="AP69">
            <v>0</v>
          </cell>
          <cell r="AR69">
            <v>0</v>
          </cell>
          <cell r="AT69">
            <v>7.7717170172533292</v>
          </cell>
          <cell r="AV69">
            <v>141.92232761627281</v>
          </cell>
          <cell r="AX69">
            <v>149.69404463352615</v>
          </cell>
          <cell r="AZ69">
            <v>5.8553203942195653E-2</v>
          </cell>
          <cell r="BB69">
            <v>1564.9717170172535</v>
          </cell>
          <cell r="BD69">
            <v>218.1223276162728</v>
          </cell>
          <cell r="BF69">
            <v>1783.0940446335262</v>
          </cell>
          <cell r="BH69">
            <v>13.434129858623026</v>
          </cell>
          <cell r="BJ69">
            <v>0</v>
          </cell>
          <cell r="BN69">
            <v>0</v>
          </cell>
          <cell r="BP69">
            <v>0</v>
          </cell>
          <cell r="BR69">
            <v>1564.9717170172535</v>
          </cell>
          <cell r="BT69">
            <v>218.1223276162728</v>
          </cell>
          <cell r="BV69">
            <v>1783.0940446335262</v>
          </cell>
          <cell r="BX69">
            <v>13.434129858623026</v>
          </cell>
          <cell r="CB69">
            <v>14.436030000000001</v>
          </cell>
          <cell r="CD69">
            <v>14.436030000000001</v>
          </cell>
          <cell r="CG69" t="str">
            <v>PTH</v>
          </cell>
          <cell r="CO69" t="str">
            <v>PTH</v>
          </cell>
          <cell r="CP69">
            <v>1579.4077470172535</v>
          </cell>
          <cell r="CR69">
            <v>218.1223276162728</v>
          </cell>
          <cell r="CT69">
            <v>1797.5300746335263</v>
          </cell>
          <cell r="CV69">
            <v>13.434129858623026</v>
          </cell>
          <cell r="DJ69">
            <v>1579.4077470172535</v>
          </cell>
          <cell r="DL69">
            <v>0</v>
          </cell>
        </row>
        <row r="70">
          <cell r="B70" t="str">
            <v>OTH</v>
          </cell>
          <cell r="D70" t="str">
            <v>OCCUPATIONAL THERAPY</v>
          </cell>
          <cell r="F70" t="str">
            <v>D40</v>
          </cell>
          <cell r="H70">
            <v>1398910.1875309795</v>
          </cell>
          <cell r="J70">
            <v>58523.497203321684</v>
          </cell>
          <cell r="L70">
            <v>1457433.6847343012</v>
          </cell>
          <cell r="N70">
            <v>13.911778846153846</v>
          </cell>
          <cell r="O70" t="str">
            <v>OTH</v>
          </cell>
          <cell r="P70">
            <v>1398.9</v>
          </cell>
          <cell r="R70">
            <v>58.5</v>
          </cell>
          <cell r="T70">
            <v>1457.4</v>
          </cell>
          <cell r="AD70">
            <v>1398.9</v>
          </cell>
          <cell r="AF70">
            <v>58.5</v>
          </cell>
          <cell r="AH70">
            <v>1457.4</v>
          </cell>
          <cell r="AJ70">
            <v>13.911778846153846</v>
          </cell>
          <cell r="AL70">
            <v>0</v>
          </cell>
          <cell r="AN70">
            <v>0</v>
          </cell>
          <cell r="AP70">
            <v>0</v>
          </cell>
          <cell r="AR70">
            <v>0</v>
          </cell>
          <cell r="AT70">
            <v>8.0832708144274523</v>
          </cell>
          <cell r="AV70">
            <v>147.61173189778208</v>
          </cell>
          <cell r="AX70">
            <v>155.69500271220954</v>
          </cell>
          <cell r="AZ70">
            <v>6.0900493863380804E-2</v>
          </cell>
          <cell r="BB70">
            <v>1406.9832708144274</v>
          </cell>
          <cell r="BD70">
            <v>206.11173189778208</v>
          </cell>
          <cell r="BF70">
            <v>1613.0950027122094</v>
          </cell>
          <cell r="BH70">
            <v>13.972679340017226</v>
          </cell>
          <cell r="BJ70">
            <v>0</v>
          </cell>
          <cell r="BN70">
            <v>0</v>
          </cell>
          <cell r="BP70">
            <v>0</v>
          </cell>
          <cell r="BR70">
            <v>1406.9832708144274</v>
          </cell>
          <cell r="BT70">
            <v>206.11173189778208</v>
          </cell>
          <cell r="BV70">
            <v>1613.0950027122094</v>
          </cell>
          <cell r="BX70">
            <v>13.972679340017226</v>
          </cell>
          <cell r="CB70">
            <v>15.01474</v>
          </cell>
          <cell r="CD70">
            <v>15.01474</v>
          </cell>
          <cell r="CG70" t="str">
            <v>OTH</v>
          </cell>
          <cell r="CO70" t="str">
            <v>OTH</v>
          </cell>
          <cell r="CP70">
            <v>1421.9980108144275</v>
          </cell>
          <cell r="CR70">
            <v>206.11173189778208</v>
          </cell>
          <cell r="CT70">
            <v>1628.1097427122095</v>
          </cell>
          <cell r="CV70">
            <v>13.972679340017226</v>
          </cell>
          <cell r="DJ70">
            <v>1421.9980108144275</v>
          </cell>
          <cell r="DL70">
            <v>0</v>
          </cell>
        </row>
        <row r="71">
          <cell r="B71" t="str">
            <v>STH</v>
          </cell>
          <cell r="D71" t="str">
            <v>SPEECH LANGUAGE PATHOLOGY</v>
          </cell>
          <cell r="F71" t="str">
            <v>D41</v>
          </cell>
          <cell r="H71">
            <v>213999.58535357102</v>
          </cell>
          <cell r="J71">
            <v>1664.1</v>
          </cell>
          <cell r="L71">
            <v>215663.68535357103</v>
          </cell>
          <cell r="N71">
            <v>1.4227163461538461</v>
          </cell>
          <cell r="O71" t="str">
            <v>STH</v>
          </cell>
          <cell r="P71">
            <v>214</v>
          </cell>
          <cell r="R71">
            <v>1.7</v>
          </cell>
          <cell r="T71">
            <v>215.7</v>
          </cell>
          <cell r="AD71">
            <v>214</v>
          </cell>
          <cell r="AF71">
            <v>1.7</v>
          </cell>
          <cell r="AH71">
            <v>215.7</v>
          </cell>
          <cell r="AJ71">
            <v>1.4227163461538461</v>
          </cell>
          <cell r="AL71">
            <v>0</v>
          </cell>
          <cell r="AN71">
            <v>0</v>
          </cell>
          <cell r="AP71">
            <v>0</v>
          </cell>
          <cell r="AR71">
            <v>0</v>
          </cell>
          <cell r="AT71">
            <v>0.82665212301399404</v>
          </cell>
          <cell r="AV71">
            <v>15.095813855114187</v>
          </cell>
          <cell r="AX71">
            <v>15.922465978128182</v>
          </cell>
          <cell r="AZ71">
            <v>6.2281128147913421E-3</v>
          </cell>
          <cell r="BB71">
            <v>214.82665212301399</v>
          </cell>
          <cell r="BD71">
            <v>16.795813855114186</v>
          </cell>
          <cell r="BF71">
            <v>231.62246597812816</v>
          </cell>
          <cell r="BH71">
            <v>1.4289444589686375</v>
          </cell>
          <cell r="BJ71">
            <v>0</v>
          </cell>
          <cell r="BN71">
            <v>0</v>
          </cell>
          <cell r="BP71">
            <v>0</v>
          </cell>
          <cell r="BR71">
            <v>214.82665212301399</v>
          </cell>
          <cell r="BT71">
            <v>16.795813855114186</v>
          </cell>
          <cell r="BV71">
            <v>231.62246597812816</v>
          </cell>
          <cell r="BX71">
            <v>1.4289444589686375</v>
          </cell>
          <cell r="CB71">
            <v>1.5355099999999999</v>
          </cell>
          <cell r="CD71">
            <v>1.5355099999999999</v>
          </cell>
          <cell r="CG71" t="str">
            <v>STH</v>
          </cell>
          <cell r="CO71" t="str">
            <v>STH</v>
          </cell>
          <cell r="CP71">
            <v>216.36216212301397</v>
          </cell>
          <cell r="CR71">
            <v>16.795813855114186</v>
          </cell>
          <cell r="CT71">
            <v>233.15797597812815</v>
          </cell>
          <cell r="CV71">
            <v>1.4289444589686375</v>
          </cell>
          <cell r="DJ71">
            <v>216.36216212301397</v>
          </cell>
          <cell r="DL71">
            <v>0</v>
          </cell>
        </row>
        <row r="72">
          <cell r="B72" t="str">
            <v>REC</v>
          </cell>
          <cell r="D72" t="str">
            <v>RECREATIONAL THERAPY</v>
          </cell>
          <cell r="F72" t="str">
            <v>D42</v>
          </cell>
          <cell r="H72">
            <v>0</v>
          </cell>
          <cell r="J72">
            <v>0</v>
          </cell>
          <cell r="L72">
            <v>0</v>
          </cell>
          <cell r="N72">
            <v>0</v>
          </cell>
          <cell r="O72" t="str">
            <v>REC</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REC</v>
          </cell>
          <cell r="CO72" t="str">
            <v>REC</v>
          </cell>
          <cell r="CP72">
            <v>0</v>
          </cell>
          <cell r="CR72">
            <v>0</v>
          </cell>
          <cell r="CT72">
            <v>0</v>
          </cell>
          <cell r="CV72">
            <v>0</v>
          </cell>
          <cell r="DJ72">
            <v>0</v>
          </cell>
          <cell r="DL72">
            <v>0</v>
          </cell>
        </row>
        <row r="73">
          <cell r="B73" t="str">
            <v>AUD</v>
          </cell>
          <cell r="D73" t="str">
            <v>AUDIOLOGY</v>
          </cell>
          <cell r="F73" t="str">
            <v>D43</v>
          </cell>
          <cell r="H73">
            <v>0</v>
          </cell>
          <cell r="J73">
            <v>91450</v>
          </cell>
          <cell r="L73">
            <v>91450</v>
          </cell>
          <cell r="N73">
            <v>0</v>
          </cell>
          <cell r="O73" t="str">
            <v>AUD</v>
          </cell>
          <cell r="P73">
            <v>0</v>
          </cell>
          <cell r="R73">
            <v>91.5</v>
          </cell>
          <cell r="T73">
            <v>91.5</v>
          </cell>
          <cell r="AD73">
            <v>0</v>
          </cell>
          <cell r="AF73">
            <v>91.5</v>
          </cell>
          <cell r="AH73">
            <v>91.5</v>
          </cell>
          <cell r="AJ73">
            <v>0</v>
          </cell>
          <cell r="AL73">
            <v>0</v>
          </cell>
          <cell r="AN73">
            <v>0</v>
          </cell>
          <cell r="AP73">
            <v>0</v>
          </cell>
          <cell r="AR73">
            <v>0</v>
          </cell>
          <cell r="AT73">
            <v>0</v>
          </cell>
          <cell r="AV73">
            <v>0</v>
          </cell>
          <cell r="AX73">
            <v>0</v>
          </cell>
          <cell r="AZ73">
            <v>0</v>
          </cell>
          <cell r="BB73">
            <v>0</v>
          </cell>
          <cell r="BD73">
            <v>91.5</v>
          </cell>
          <cell r="BF73">
            <v>91.5</v>
          </cell>
          <cell r="BH73">
            <v>0</v>
          </cell>
          <cell r="BJ73">
            <v>0</v>
          </cell>
          <cell r="BN73">
            <v>0</v>
          </cell>
          <cell r="BP73">
            <v>0</v>
          </cell>
          <cell r="BR73">
            <v>0</v>
          </cell>
          <cell r="BT73">
            <v>91.5</v>
          </cell>
          <cell r="BV73">
            <v>91.5</v>
          </cell>
          <cell r="BX73">
            <v>0</v>
          </cell>
          <cell r="CB73">
            <v>0</v>
          </cell>
          <cell r="CD73">
            <v>0</v>
          </cell>
          <cell r="CG73" t="str">
            <v>AUD</v>
          </cell>
          <cell r="CO73" t="str">
            <v>AUD</v>
          </cell>
          <cell r="CP73">
            <v>0</v>
          </cell>
          <cell r="CR73">
            <v>91.5</v>
          </cell>
          <cell r="CT73">
            <v>91.5</v>
          </cell>
          <cell r="CV73">
            <v>0</v>
          </cell>
          <cell r="DJ73">
            <v>0</v>
          </cell>
          <cell r="DL73">
            <v>0</v>
          </cell>
        </row>
        <row r="74">
          <cell r="B74" t="str">
            <v>OPM</v>
          </cell>
          <cell r="D74" t="str">
            <v>OTHER PHYSICAL MEDICINE</v>
          </cell>
          <cell r="F74" t="str">
            <v>D44</v>
          </cell>
          <cell r="H74">
            <v>0</v>
          </cell>
          <cell r="J74">
            <v>0</v>
          </cell>
          <cell r="L74">
            <v>0</v>
          </cell>
          <cell r="N74">
            <v>0</v>
          </cell>
          <cell r="O74" t="str">
            <v>OPM</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OPM</v>
          </cell>
          <cell r="CO74" t="str">
            <v>OPM</v>
          </cell>
          <cell r="CP74">
            <v>0</v>
          </cell>
          <cell r="CR74">
            <v>0</v>
          </cell>
          <cell r="CT74">
            <v>0</v>
          </cell>
          <cell r="CV74">
            <v>0</v>
          </cell>
          <cell r="DJ74">
            <v>0</v>
          </cell>
          <cell r="DL74">
            <v>0</v>
          </cell>
        </row>
        <row r="75">
          <cell r="B75" t="str">
            <v>RDL</v>
          </cell>
          <cell r="D75" t="str">
            <v>RENAL DIALYSIS</v>
          </cell>
          <cell r="F75" t="str">
            <v>D45</v>
          </cell>
          <cell r="H75">
            <v>0</v>
          </cell>
          <cell r="J75">
            <v>616572.1100000001</v>
          </cell>
          <cell r="L75">
            <v>616572.1100000001</v>
          </cell>
          <cell r="N75">
            <v>0</v>
          </cell>
          <cell r="O75" t="str">
            <v>RDL</v>
          </cell>
          <cell r="P75">
            <v>0</v>
          </cell>
          <cell r="R75">
            <v>616.6</v>
          </cell>
          <cell r="T75">
            <v>616.6</v>
          </cell>
          <cell r="AD75">
            <v>0</v>
          </cell>
          <cell r="AF75">
            <v>616.6</v>
          </cell>
          <cell r="AH75">
            <v>616.6</v>
          </cell>
          <cell r="AJ75">
            <v>0</v>
          </cell>
          <cell r="AL75">
            <v>0</v>
          </cell>
          <cell r="AN75">
            <v>0</v>
          </cell>
          <cell r="AP75">
            <v>0</v>
          </cell>
          <cell r="AR75">
            <v>0</v>
          </cell>
          <cell r="AT75">
            <v>0</v>
          </cell>
          <cell r="AV75">
            <v>0</v>
          </cell>
          <cell r="AX75">
            <v>0</v>
          </cell>
          <cell r="AZ75">
            <v>0</v>
          </cell>
          <cell r="BB75">
            <v>0</v>
          </cell>
          <cell r="BD75">
            <v>616.6</v>
          </cell>
          <cell r="BF75">
            <v>616.6</v>
          </cell>
          <cell r="BH75">
            <v>0</v>
          </cell>
          <cell r="BJ75">
            <v>0</v>
          </cell>
          <cell r="BN75">
            <v>0</v>
          </cell>
          <cell r="BP75">
            <v>0</v>
          </cell>
          <cell r="BR75">
            <v>0</v>
          </cell>
          <cell r="BT75">
            <v>616.6</v>
          </cell>
          <cell r="BV75">
            <v>616.6</v>
          </cell>
          <cell r="BX75">
            <v>0</v>
          </cell>
          <cell r="CB75">
            <v>0</v>
          </cell>
          <cell r="CD75">
            <v>0</v>
          </cell>
          <cell r="CG75" t="str">
            <v>RDL</v>
          </cell>
          <cell r="CO75" t="str">
            <v>RDL</v>
          </cell>
          <cell r="CP75">
            <v>0</v>
          </cell>
          <cell r="CR75">
            <v>616.6</v>
          </cell>
          <cell r="CT75">
            <v>616.6</v>
          </cell>
          <cell r="CV75">
            <v>0</v>
          </cell>
          <cell r="DJ75">
            <v>0</v>
          </cell>
          <cell r="DL75">
            <v>0</v>
          </cell>
        </row>
        <row r="76">
          <cell r="B76" t="str">
            <v>OA</v>
          </cell>
          <cell r="D76" t="str">
            <v>ORGAN ACQUISITION</v>
          </cell>
          <cell r="F76" t="str">
            <v>D46</v>
          </cell>
          <cell r="H76">
            <v>0</v>
          </cell>
          <cell r="J76">
            <v>0</v>
          </cell>
          <cell r="L76">
            <v>0</v>
          </cell>
          <cell r="N76">
            <v>0</v>
          </cell>
          <cell r="O76" t="str">
            <v>OA</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OA</v>
          </cell>
          <cell r="CO76" t="str">
            <v>OA</v>
          </cell>
          <cell r="CP76">
            <v>0</v>
          </cell>
          <cell r="CR76">
            <v>0</v>
          </cell>
          <cell r="CT76">
            <v>0</v>
          </cell>
          <cell r="CV76">
            <v>0</v>
          </cell>
          <cell r="DJ76">
            <v>0</v>
          </cell>
          <cell r="DL76">
            <v>0</v>
          </cell>
        </row>
        <row r="77">
          <cell r="B77" t="str">
            <v>AOR</v>
          </cell>
          <cell r="D77" t="str">
            <v>AMBULATORY SURGERY SVCS</v>
          </cell>
          <cell r="F77" t="str">
            <v>D47</v>
          </cell>
          <cell r="H77">
            <v>0</v>
          </cell>
          <cell r="J77">
            <v>0</v>
          </cell>
          <cell r="L77">
            <v>0</v>
          </cell>
          <cell r="N77">
            <v>0</v>
          </cell>
          <cell r="O77" t="str">
            <v>AOR</v>
          </cell>
          <cell r="P77">
            <v>0</v>
          </cell>
          <cell r="R77">
            <v>0</v>
          </cell>
          <cell r="T77">
            <v>0</v>
          </cell>
          <cell r="AD77">
            <v>0</v>
          </cell>
          <cell r="AF77">
            <v>0</v>
          </cell>
          <cell r="AH77">
            <v>0</v>
          </cell>
          <cell r="AJ77">
            <v>0</v>
          </cell>
          <cell r="AL77">
            <v>0</v>
          </cell>
          <cell r="AN77">
            <v>0</v>
          </cell>
          <cell r="AP77">
            <v>0</v>
          </cell>
          <cell r="AR77">
            <v>0</v>
          </cell>
          <cell r="AT77">
            <v>0</v>
          </cell>
          <cell r="AV77">
            <v>0</v>
          </cell>
          <cell r="AX77">
            <v>0</v>
          </cell>
          <cell r="AZ77">
            <v>0</v>
          </cell>
          <cell r="BB77">
            <v>0</v>
          </cell>
          <cell r="BD77">
            <v>0</v>
          </cell>
          <cell r="BF77">
            <v>0</v>
          </cell>
          <cell r="BH77">
            <v>0</v>
          </cell>
          <cell r="BJ77">
            <v>0</v>
          </cell>
          <cell r="BN77">
            <v>0</v>
          </cell>
          <cell r="BP77">
            <v>0</v>
          </cell>
          <cell r="BR77">
            <v>0</v>
          </cell>
          <cell r="BT77">
            <v>0</v>
          </cell>
          <cell r="BV77">
            <v>0</v>
          </cell>
          <cell r="BX77">
            <v>0</v>
          </cell>
          <cell r="CB77">
            <v>0</v>
          </cell>
          <cell r="CD77">
            <v>0</v>
          </cell>
          <cell r="CG77" t="str">
            <v>AOR</v>
          </cell>
          <cell r="CO77" t="str">
            <v>AOR</v>
          </cell>
          <cell r="CP77">
            <v>0</v>
          </cell>
          <cell r="CR77">
            <v>0</v>
          </cell>
          <cell r="CT77">
            <v>0</v>
          </cell>
          <cell r="CV77">
            <v>0</v>
          </cell>
          <cell r="DJ77">
            <v>0</v>
          </cell>
          <cell r="DL77">
            <v>0</v>
          </cell>
        </row>
        <row r="78">
          <cell r="B78" t="str">
            <v>LEU</v>
          </cell>
          <cell r="D78" t="str">
            <v>LEUKOPHERESIS</v>
          </cell>
          <cell r="F78" t="str">
            <v>D48</v>
          </cell>
          <cell r="H78">
            <v>0</v>
          </cell>
          <cell r="J78">
            <v>0</v>
          </cell>
          <cell r="L78">
            <v>0</v>
          </cell>
          <cell r="N78">
            <v>0</v>
          </cell>
          <cell r="O78" t="str">
            <v>LEU</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LEU</v>
          </cell>
          <cell r="CO78" t="str">
            <v>LEU</v>
          </cell>
          <cell r="CP78">
            <v>0</v>
          </cell>
          <cell r="CR78">
            <v>0</v>
          </cell>
          <cell r="CT78">
            <v>0</v>
          </cell>
          <cell r="CV78">
            <v>0</v>
          </cell>
          <cell r="DJ78">
            <v>0</v>
          </cell>
          <cell r="DL78">
            <v>0</v>
          </cell>
        </row>
        <row r="79">
          <cell r="B79" t="str">
            <v>HYP</v>
          </cell>
          <cell r="D79" t="str">
            <v>HYPERBARIC CHAMBER</v>
          </cell>
          <cell r="F79" t="str">
            <v>D49</v>
          </cell>
          <cell r="H79">
            <v>0</v>
          </cell>
          <cell r="J79">
            <v>0</v>
          </cell>
          <cell r="L79">
            <v>0</v>
          </cell>
          <cell r="N79">
            <v>0</v>
          </cell>
          <cell r="O79" t="str">
            <v>HYP</v>
          </cell>
          <cell r="P79">
            <v>0</v>
          </cell>
          <cell r="R79">
            <v>0</v>
          </cell>
          <cell r="T79">
            <v>0</v>
          </cell>
          <cell r="AD79">
            <v>0</v>
          </cell>
          <cell r="AF79">
            <v>0</v>
          </cell>
          <cell r="AH79">
            <v>0</v>
          </cell>
          <cell r="AJ79">
            <v>0</v>
          </cell>
          <cell r="AL79">
            <v>0</v>
          </cell>
          <cell r="AN79">
            <v>0</v>
          </cell>
          <cell r="AP79">
            <v>0</v>
          </cell>
          <cell r="AR79">
            <v>0</v>
          </cell>
          <cell r="AT79">
            <v>0</v>
          </cell>
          <cell r="AV79">
            <v>0</v>
          </cell>
          <cell r="AX79">
            <v>0</v>
          </cell>
          <cell r="AZ79">
            <v>0</v>
          </cell>
          <cell r="BB79">
            <v>0</v>
          </cell>
          <cell r="BD79">
            <v>0</v>
          </cell>
          <cell r="BF79">
            <v>0</v>
          </cell>
          <cell r="BH79">
            <v>0</v>
          </cell>
          <cell r="BJ79">
            <v>0</v>
          </cell>
          <cell r="BN79">
            <v>0</v>
          </cell>
          <cell r="BP79">
            <v>0</v>
          </cell>
          <cell r="BR79">
            <v>0</v>
          </cell>
          <cell r="BT79">
            <v>0</v>
          </cell>
          <cell r="BV79">
            <v>0</v>
          </cell>
          <cell r="BX79">
            <v>0</v>
          </cell>
          <cell r="CB79">
            <v>0</v>
          </cell>
          <cell r="CD79">
            <v>0</v>
          </cell>
          <cell r="CG79" t="str">
            <v>HYP</v>
          </cell>
          <cell r="CO79" t="str">
            <v>HYP</v>
          </cell>
          <cell r="CP79">
            <v>0</v>
          </cell>
          <cell r="CR79">
            <v>0</v>
          </cell>
          <cell r="CT79">
            <v>0</v>
          </cell>
          <cell r="CV79">
            <v>0</v>
          </cell>
          <cell r="DJ79">
            <v>0</v>
          </cell>
          <cell r="DL79">
            <v>0</v>
          </cell>
        </row>
        <row r="80">
          <cell r="B80" t="str">
            <v>FSE</v>
          </cell>
          <cell r="D80" t="str">
            <v>FREE STANDING EMERGENCY</v>
          </cell>
          <cell r="F80" t="str">
            <v>D50</v>
          </cell>
          <cell r="H80">
            <v>0</v>
          </cell>
          <cell r="J80">
            <v>0</v>
          </cell>
          <cell r="L80">
            <v>0</v>
          </cell>
          <cell r="N80">
            <v>0</v>
          </cell>
          <cell r="O80" t="str">
            <v>FSE</v>
          </cell>
          <cell r="P80">
            <v>0</v>
          </cell>
          <cell r="R80">
            <v>0</v>
          </cell>
          <cell r="T80">
            <v>0</v>
          </cell>
          <cell r="AD80">
            <v>0</v>
          </cell>
          <cell r="AF80">
            <v>0</v>
          </cell>
          <cell r="AH80">
            <v>0</v>
          </cell>
          <cell r="AJ80">
            <v>0</v>
          </cell>
          <cell r="AL80">
            <v>0</v>
          </cell>
          <cell r="AN80">
            <v>0</v>
          </cell>
          <cell r="AP80">
            <v>0</v>
          </cell>
          <cell r="AR80">
            <v>0</v>
          </cell>
          <cell r="AT80">
            <v>0</v>
          </cell>
          <cell r="AV80">
            <v>0</v>
          </cell>
          <cell r="AX80">
            <v>0</v>
          </cell>
          <cell r="AZ80">
            <v>0</v>
          </cell>
          <cell r="BB80">
            <v>0</v>
          </cell>
          <cell r="BD80">
            <v>0</v>
          </cell>
          <cell r="BF80">
            <v>0</v>
          </cell>
          <cell r="BH80">
            <v>0</v>
          </cell>
          <cell r="BJ80">
            <v>0</v>
          </cell>
          <cell r="BN80">
            <v>0</v>
          </cell>
          <cell r="BP80">
            <v>0</v>
          </cell>
          <cell r="BR80">
            <v>0</v>
          </cell>
          <cell r="BT80">
            <v>0</v>
          </cell>
          <cell r="BV80">
            <v>0</v>
          </cell>
          <cell r="BX80">
            <v>0</v>
          </cell>
          <cell r="CB80">
            <v>0</v>
          </cell>
          <cell r="CD80">
            <v>0</v>
          </cell>
          <cell r="CG80" t="str">
            <v>FSE</v>
          </cell>
          <cell r="CO80" t="str">
            <v>FSE</v>
          </cell>
          <cell r="CP80">
            <v>0</v>
          </cell>
          <cell r="CR80">
            <v>0</v>
          </cell>
          <cell r="CT80">
            <v>0</v>
          </cell>
          <cell r="CV80">
            <v>0</v>
          </cell>
          <cell r="DJ80">
            <v>0</v>
          </cell>
          <cell r="DL80">
            <v>0</v>
          </cell>
        </row>
        <row r="81">
          <cell r="B81" t="str">
            <v>MRI</v>
          </cell>
          <cell r="D81" t="str">
            <v>MAGNETIC RESONANCE IMAGING</v>
          </cell>
          <cell r="F81" t="str">
            <v>D51</v>
          </cell>
          <cell r="H81">
            <v>14561.57342486169</v>
          </cell>
          <cell r="J81">
            <v>1281756.9993351423</v>
          </cell>
          <cell r="L81">
            <v>1296318.5727600041</v>
          </cell>
          <cell r="N81">
            <v>0.3801421157356325</v>
          </cell>
          <cell r="O81" t="str">
            <v>MRI</v>
          </cell>
          <cell r="P81">
            <v>14.6</v>
          </cell>
          <cell r="R81">
            <v>1281.8</v>
          </cell>
          <cell r="T81">
            <v>1296.3999999999999</v>
          </cell>
          <cell r="AD81">
            <v>14.6</v>
          </cell>
          <cell r="AF81">
            <v>1281.8</v>
          </cell>
          <cell r="AH81">
            <v>1296.3999999999999</v>
          </cell>
          <cell r="AJ81">
            <v>0.3801421157356325</v>
          </cell>
          <cell r="AL81">
            <v>0</v>
          </cell>
          <cell r="AN81">
            <v>0</v>
          </cell>
          <cell r="AP81">
            <v>0</v>
          </cell>
          <cell r="AR81">
            <v>0</v>
          </cell>
          <cell r="AT81">
            <v>0.22087697795095901</v>
          </cell>
          <cell r="AV81">
            <v>4.0335198461365254</v>
          </cell>
          <cell r="AX81">
            <v>4.2543968240874843</v>
          </cell>
          <cell r="AZ81">
            <v>1.6641180716419266E-3</v>
          </cell>
          <cell r="BB81">
            <v>14.820876977950959</v>
          </cell>
          <cell r="BD81">
            <v>1285.8335198461364</v>
          </cell>
          <cell r="BF81">
            <v>1300.6543968240874</v>
          </cell>
          <cell r="BH81">
            <v>0.38180623380727441</v>
          </cell>
          <cell r="BJ81">
            <v>0</v>
          </cell>
          <cell r="BN81">
            <v>0</v>
          </cell>
          <cell r="BP81">
            <v>0</v>
          </cell>
          <cell r="BR81">
            <v>14.820876977950959</v>
          </cell>
          <cell r="BT81">
            <v>1285.8335198461364</v>
          </cell>
          <cell r="BV81">
            <v>1300.6543968240874</v>
          </cell>
          <cell r="BX81">
            <v>0.38180623380727441</v>
          </cell>
          <cell r="CB81">
            <v>0.41027999999999998</v>
          </cell>
          <cell r="CD81">
            <v>0.41027999999999998</v>
          </cell>
          <cell r="CG81" t="str">
            <v>MRI</v>
          </cell>
          <cell r="CO81" t="str">
            <v>MRI</v>
          </cell>
          <cell r="CP81">
            <v>15.23115697795096</v>
          </cell>
          <cell r="CR81">
            <v>1285.8335198461364</v>
          </cell>
          <cell r="CT81">
            <v>1301.0646768240874</v>
          </cell>
          <cell r="CV81">
            <v>0.38180623380727441</v>
          </cell>
          <cell r="DJ81">
            <v>15.23115697795096</v>
          </cell>
          <cell r="DL81">
            <v>0</v>
          </cell>
        </row>
        <row r="82">
          <cell r="B82" t="str">
            <v>ADD</v>
          </cell>
          <cell r="D82" t="str">
            <v>ADOLESCENT DUAL DIAGNOSED</v>
          </cell>
          <cell r="F82" t="str">
            <v>D52</v>
          </cell>
          <cell r="H82">
            <v>0</v>
          </cell>
          <cell r="J82">
            <v>0</v>
          </cell>
          <cell r="L82">
            <v>0</v>
          </cell>
          <cell r="N82">
            <v>0</v>
          </cell>
          <cell r="O82" t="str">
            <v>ADD</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P82">
            <v>0</v>
          </cell>
          <cell r="BR82">
            <v>0</v>
          </cell>
          <cell r="BT82">
            <v>0</v>
          </cell>
          <cell r="BV82">
            <v>0</v>
          </cell>
          <cell r="BX82">
            <v>0</v>
          </cell>
          <cell r="CB82">
            <v>0</v>
          </cell>
          <cell r="CD82">
            <v>0</v>
          </cell>
          <cell r="CG82" t="str">
            <v>ADD</v>
          </cell>
          <cell r="CO82" t="str">
            <v>CNA</v>
          </cell>
          <cell r="CP82">
            <v>0</v>
          </cell>
          <cell r="CR82">
            <v>0</v>
          </cell>
          <cell r="CT82">
            <v>0</v>
          </cell>
          <cell r="CV82">
            <v>0</v>
          </cell>
          <cell r="DJ82">
            <v>0</v>
          </cell>
          <cell r="DL82">
            <v>0</v>
          </cell>
        </row>
        <row r="83">
          <cell r="B83" t="str">
            <v>LIT</v>
          </cell>
          <cell r="D83" t="str">
            <v>LITHOTRIPSY</v>
          </cell>
          <cell r="F83" t="str">
            <v>D53</v>
          </cell>
          <cell r="H83">
            <v>0</v>
          </cell>
          <cell r="J83">
            <v>34290</v>
          </cell>
          <cell r="L83">
            <v>34290</v>
          </cell>
          <cell r="N83">
            <v>0</v>
          </cell>
          <cell r="O83" t="str">
            <v>LIT</v>
          </cell>
          <cell r="P83">
            <v>0</v>
          </cell>
          <cell r="R83">
            <v>34.299999999999997</v>
          </cell>
          <cell r="T83">
            <v>34.299999999999997</v>
          </cell>
          <cell r="AD83">
            <v>0</v>
          </cell>
          <cell r="AF83">
            <v>34.299999999999997</v>
          </cell>
          <cell r="AH83">
            <v>34.299999999999997</v>
          </cell>
          <cell r="AJ83">
            <v>0</v>
          </cell>
          <cell r="AL83">
            <v>0</v>
          </cell>
          <cell r="AN83">
            <v>0</v>
          </cell>
          <cell r="AP83">
            <v>0</v>
          </cell>
          <cell r="AR83">
            <v>0</v>
          </cell>
          <cell r="AT83">
            <v>0</v>
          </cell>
          <cell r="AV83">
            <v>0</v>
          </cell>
          <cell r="AX83">
            <v>0</v>
          </cell>
          <cell r="AZ83">
            <v>0</v>
          </cell>
          <cell r="BB83">
            <v>0</v>
          </cell>
          <cell r="BD83">
            <v>34.299999999999997</v>
          </cell>
          <cell r="BF83">
            <v>34.299999999999997</v>
          </cell>
          <cell r="BH83">
            <v>0</v>
          </cell>
          <cell r="BJ83">
            <v>0</v>
          </cell>
          <cell r="BN83">
            <v>0</v>
          </cell>
          <cell r="BP83">
            <v>0</v>
          </cell>
          <cell r="BR83">
            <v>0</v>
          </cell>
          <cell r="BT83">
            <v>34.299999999999997</v>
          </cell>
          <cell r="BV83">
            <v>34.299999999999997</v>
          </cell>
          <cell r="BX83">
            <v>0</v>
          </cell>
          <cell r="CB83">
            <v>0</v>
          </cell>
          <cell r="CD83">
            <v>0</v>
          </cell>
          <cell r="CG83" t="str">
            <v>LIT</v>
          </cell>
          <cell r="CO83" t="str">
            <v>LIT</v>
          </cell>
          <cell r="CP83">
            <v>0</v>
          </cell>
          <cell r="CR83">
            <v>34.299999999999997</v>
          </cell>
          <cell r="CT83">
            <v>34.299999999999997</v>
          </cell>
          <cell r="CV83">
            <v>0</v>
          </cell>
          <cell r="DJ83">
            <v>0</v>
          </cell>
          <cell r="DL83">
            <v>0</v>
          </cell>
        </row>
        <row r="84">
          <cell r="B84" t="str">
            <v>RHB</v>
          </cell>
          <cell r="D84" t="str">
            <v>REHABILITATION</v>
          </cell>
          <cell r="F84" t="str">
            <v>D54</v>
          </cell>
          <cell r="H84">
            <v>0</v>
          </cell>
          <cell r="J84">
            <v>0</v>
          </cell>
          <cell r="L84">
            <v>0</v>
          </cell>
          <cell r="N84">
            <v>0</v>
          </cell>
          <cell r="O84" t="str">
            <v>RHB</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RHB</v>
          </cell>
          <cell r="CO84" t="str">
            <v>RHB</v>
          </cell>
          <cell r="CP84">
            <v>0</v>
          </cell>
          <cell r="CR84">
            <v>0</v>
          </cell>
          <cell r="CT84">
            <v>0</v>
          </cell>
          <cell r="CV84">
            <v>0</v>
          </cell>
          <cell r="DJ84">
            <v>0</v>
          </cell>
          <cell r="DL84">
            <v>0</v>
          </cell>
        </row>
        <row r="85">
          <cell r="B85" t="str">
            <v>OBV</v>
          </cell>
          <cell r="D85" t="str">
            <v>OBSERVATION</v>
          </cell>
          <cell r="F85" t="str">
            <v>D55</v>
          </cell>
          <cell r="H85">
            <v>1217904.5933518717</v>
          </cell>
          <cell r="J85">
            <v>239800.22724056267</v>
          </cell>
          <cell r="L85">
            <v>1457704.8205924344</v>
          </cell>
          <cell r="N85">
            <v>14.611376337452585</v>
          </cell>
          <cell r="O85" t="str">
            <v>OBV</v>
          </cell>
          <cell r="P85">
            <v>1217.9000000000001</v>
          </cell>
          <cell r="R85">
            <v>239.8</v>
          </cell>
          <cell r="T85">
            <v>1457.7</v>
          </cell>
          <cell r="AD85">
            <v>1217.9000000000001</v>
          </cell>
          <cell r="AF85">
            <v>239.8</v>
          </cell>
          <cell r="AH85">
            <v>1457.7</v>
          </cell>
          <cell r="AJ85">
            <v>14.611376337452585</v>
          </cell>
          <cell r="AL85">
            <v>0</v>
          </cell>
          <cell r="AN85">
            <v>0</v>
          </cell>
          <cell r="AP85">
            <v>0</v>
          </cell>
          <cell r="AR85">
            <v>0</v>
          </cell>
          <cell r="AT85">
            <v>8.489763474050573</v>
          </cell>
          <cell r="AV85">
            <v>155.03485143295933</v>
          </cell>
          <cell r="AX85">
            <v>163.52461490700989</v>
          </cell>
          <cell r="AZ85">
            <v>6.3963066464400448E-2</v>
          </cell>
          <cell r="BB85">
            <v>1226.3897634740506</v>
          </cell>
          <cell r="BD85">
            <v>394.83485143295934</v>
          </cell>
          <cell r="BF85">
            <v>1621.2246149070099</v>
          </cell>
          <cell r="BH85">
            <v>14.675339403916986</v>
          </cell>
          <cell r="BJ85">
            <v>0</v>
          </cell>
          <cell r="BN85">
            <v>0</v>
          </cell>
          <cell r="BR85">
            <v>1226.3897634740506</v>
          </cell>
          <cell r="BT85">
            <v>394.83485143295934</v>
          </cell>
          <cell r="BV85">
            <v>1621.2246149070099</v>
          </cell>
          <cell r="BX85">
            <v>14.675339403916986</v>
          </cell>
          <cell r="CB85">
            <v>15.76981</v>
          </cell>
          <cell r="CD85">
            <v>15.76981</v>
          </cell>
          <cell r="CG85" t="str">
            <v>OBV</v>
          </cell>
          <cell r="CO85" t="str">
            <v>OBV</v>
          </cell>
          <cell r="CP85">
            <v>1242.1595734740506</v>
          </cell>
          <cell r="CR85">
            <v>394.83485143295934</v>
          </cell>
          <cell r="CT85">
            <v>1636.9944249070099</v>
          </cell>
          <cell r="CV85">
            <v>14.675339403916986</v>
          </cell>
          <cell r="DJ85">
            <v>1242.1595734740506</v>
          </cell>
          <cell r="DL85">
            <v>0</v>
          </cell>
        </row>
        <row r="86">
          <cell r="B86" t="str">
            <v>AMR</v>
          </cell>
          <cell r="D86" t="str">
            <v>AMBULANCE REBUNDLED SVCS</v>
          </cell>
          <cell r="F86" t="str">
            <v>D56</v>
          </cell>
          <cell r="H86">
            <v>0</v>
          </cell>
          <cell r="J86">
            <v>154917.03</v>
          </cell>
          <cell r="L86">
            <v>154917.03</v>
          </cell>
          <cell r="N86">
            <v>0</v>
          </cell>
          <cell r="O86" t="str">
            <v>AMR</v>
          </cell>
          <cell r="P86">
            <v>0</v>
          </cell>
          <cell r="R86">
            <v>154.9</v>
          </cell>
          <cell r="T86">
            <v>154.9</v>
          </cell>
          <cell r="AD86">
            <v>0</v>
          </cell>
          <cell r="AF86">
            <v>154.9</v>
          </cell>
          <cell r="AH86">
            <v>154.9</v>
          </cell>
          <cell r="AJ86">
            <v>0</v>
          </cell>
          <cell r="AL86">
            <v>0</v>
          </cell>
          <cell r="AN86">
            <v>0</v>
          </cell>
          <cell r="AP86">
            <v>0</v>
          </cell>
          <cell r="AR86">
            <v>0</v>
          </cell>
          <cell r="AT86">
            <v>0</v>
          </cell>
          <cell r="AV86">
            <v>0</v>
          </cell>
          <cell r="AX86">
            <v>0</v>
          </cell>
          <cell r="AZ86">
            <v>0</v>
          </cell>
          <cell r="BB86">
            <v>0</v>
          </cell>
          <cell r="BD86">
            <v>154.9</v>
          </cell>
          <cell r="BF86">
            <v>154.9</v>
          </cell>
          <cell r="BH86">
            <v>0</v>
          </cell>
          <cell r="BJ86">
            <v>0</v>
          </cell>
          <cell r="BN86">
            <v>0</v>
          </cell>
          <cell r="BR86">
            <v>0</v>
          </cell>
          <cell r="BT86">
            <v>154.9</v>
          </cell>
          <cell r="BV86">
            <v>154.9</v>
          </cell>
          <cell r="BX86">
            <v>0</v>
          </cell>
          <cell r="CB86">
            <v>0</v>
          </cell>
          <cell r="CD86">
            <v>0</v>
          </cell>
          <cell r="CG86" t="str">
            <v>AMR</v>
          </cell>
          <cell r="CO86" t="str">
            <v>AMR</v>
          </cell>
          <cell r="CP86">
            <v>0</v>
          </cell>
          <cell r="CR86">
            <v>154.9</v>
          </cell>
          <cell r="CT86">
            <v>154.9</v>
          </cell>
          <cell r="CV86">
            <v>0</v>
          </cell>
          <cell r="DJ86">
            <v>0</v>
          </cell>
          <cell r="DL86">
            <v>0</v>
          </cell>
        </row>
        <row r="87">
          <cell r="B87" t="str">
            <v>TMT</v>
          </cell>
          <cell r="D87" t="str">
            <v>TRANSURETHAL MICROWAVE THERMOTHERAPY</v>
          </cell>
          <cell r="F87" t="str">
            <v>D57</v>
          </cell>
          <cell r="H87">
            <v>0</v>
          </cell>
          <cell r="J87">
            <v>0</v>
          </cell>
          <cell r="L87">
            <v>0</v>
          </cell>
          <cell r="N87">
            <v>0</v>
          </cell>
          <cell r="O87" t="str">
            <v>TMT</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R87">
            <v>0</v>
          </cell>
          <cell r="BT87">
            <v>0</v>
          </cell>
          <cell r="BV87">
            <v>0</v>
          </cell>
          <cell r="BX87">
            <v>0</v>
          </cell>
          <cell r="CB87">
            <v>0</v>
          </cell>
          <cell r="CD87">
            <v>0</v>
          </cell>
          <cell r="CG87" t="str">
            <v>TMT</v>
          </cell>
          <cell r="CO87" t="str">
            <v>AMR</v>
          </cell>
          <cell r="CP87">
            <v>0</v>
          </cell>
          <cell r="CR87">
            <v>0</v>
          </cell>
          <cell r="CT87">
            <v>0</v>
          </cell>
          <cell r="CV87">
            <v>0</v>
          </cell>
          <cell r="DJ87">
            <v>0</v>
          </cell>
          <cell r="DL87">
            <v>0</v>
          </cell>
        </row>
        <row r="88">
          <cell r="B88" t="str">
            <v>OCL</v>
          </cell>
          <cell r="D88" t="str">
            <v>ONCOLOGY O/P CLINIC</v>
          </cell>
          <cell r="F88" t="str">
            <v>D58</v>
          </cell>
          <cell r="H88">
            <v>0</v>
          </cell>
          <cell r="J88">
            <v>0</v>
          </cell>
          <cell r="L88">
            <v>0</v>
          </cell>
          <cell r="N88">
            <v>0</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R88">
            <v>0</v>
          </cell>
          <cell r="BT88">
            <v>0</v>
          </cell>
          <cell r="BV88">
            <v>0</v>
          </cell>
          <cell r="BX88">
            <v>0</v>
          </cell>
          <cell r="CB88">
            <v>0</v>
          </cell>
          <cell r="CD88">
            <v>0</v>
          </cell>
          <cell r="CP88">
            <v>0</v>
          </cell>
          <cell r="CR88">
            <v>0</v>
          </cell>
          <cell r="CT88">
            <v>0</v>
          </cell>
          <cell r="CV88">
            <v>0</v>
          </cell>
          <cell r="DJ88">
            <v>0</v>
          </cell>
          <cell r="DL88">
            <v>0</v>
          </cell>
        </row>
        <row r="89">
          <cell r="B89" t="str">
            <v>TNA</v>
          </cell>
          <cell r="D89" t="str">
            <v>TRANSURETHAL NEEDLE ABLATION</v>
          </cell>
          <cell r="F89" t="str">
            <v>D59</v>
          </cell>
          <cell r="H89">
            <v>0</v>
          </cell>
          <cell r="J89">
            <v>0</v>
          </cell>
          <cell r="L89">
            <v>0</v>
          </cell>
          <cell r="N89">
            <v>0</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R89">
            <v>0</v>
          </cell>
          <cell r="BT89">
            <v>0</v>
          </cell>
          <cell r="BV89">
            <v>0</v>
          </cell>
          <cell r="BX89">
            <v>0</v>
          </cell>
          <cell r="CB89">
            <v>0</v>
          </cell>
          <cell r="CD89">
            <v>0</v>
          </cell>
          <cell r="CP89">
            <v>0</v>
          </cell>
          <cell r="CR89">
            <v>0</v>
          </cell>
          <cell r="CT89">
            <v>0</v>
          </cell>
          <cell r="CV89">
            <v>0</v>
          </cell>
          <cell r="DJ89">
            <v>0</v>
          </cell>
          <cell r="DL89">
            <v>0</v>
          </cell>
        </row>
        <row r="90">
          <cell r="B90" t="str">
            <v>PAD</v>
          </cell>
          <cell r="D90" t="str">
            <v>PSYCH ADULT</v>
          </cell>
          <cell r="F90" t="str">
            <v>D70</v>
          </cell>
          <cell r="H90">
            <v>0</v>
          </cell>
          <cell r="J90">
            <v>0</v>
          </cell>
          <cell r="L90">
            <v>0</v>
          </cell>
          <cell r="N90">
            <v>0</v>
          </cell>
          <cell r="O90" t="str">
            <v>PAD</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PAD</v>
          </cell>
          <cell r="CO90" t="str">
            <v>PAD</v>
          </cell>
          <cell r="CP90">
            <v>0</v>
          </cell>
          <cell r="CR90">
            <v>0</v>
          </cell>
          <cell r="CT90">
            <v>0</v>
          </cell>
          <cell r="CV90">
            <v>0</v>
          </cell>
          <cell r="DJ90">
            <v>0</v>
          </cell>
          <cell r="DL90">
            <v>0</v>
          </cell>
        </row>
        <row r="91">
          <cell r="B91" t="str">
            <v>PCD</v>
          </cell>
          <cell r="D91" t="str">
            <v>PSYCH CHILD/ADOLESCENT</v>
          </cell>
          <cell r="F91" t="str">
            <v>D71</v>
          </cell>
          <cell r="H91">
            <v>0</v>
          </cell>
          <cell r="J91">
            <v>0</v>
          </cell>
          <cell r="L91">
            <v>0</v>
          </cell>
          <cell r="N91">
            <v>0</v>
          </cell>
          <cell r="O91" t="str">
            <v>PCD</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PCD</v>
          </cell>
          <cell r="CO91" t="str">
            <v>PCD</v>
          </cell>
          <cell r="CP91">
            <v>0</v>
          </cell>
          <cell r="CR91">
            <v>0</v>
          </cell>
          <cell r="CT91">
            <v>0</v>
          </cell>
          <cell r="CV91">
            <v>0</v>
          </cell>
          <cell r="DJ91">
            <v>0</v>
          </cell>
          <cell r="DL91">
            <v>0</v>
          </cell>
        </row>
        <row r="92">
          <cell r="B92" t="str">
            <v>PSG</v>
          </cell>
          <cell r="D92" t="str">
            <v>PSYCH GERIATRIC</v>
          </cell>
          <cell r="F92" t="str">
            <v>D73</v>
          </cell>
          <cell r="H92">
            <v>0</v>
          </cell>
          <cell r="J92">
            <v>0</v>
          </cell>
          <cell r="L92">
            <v>0</v>
          </cell>
          <cell r="N92">
            <v>0</v>
          </cell>
          <cell r="O92" t="str">
            <v>PSG</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PSG</v>
          </cell>
          <cell r="CO92" t="str">
            <v>PSG</v>
          </cell>
          <cell r="CP92">
            <v>0</v>
          </cell>
          <cell r="CR92">
            <v>0</v>
          </cell>
          <cell r="CT92">
            <v>0</v>
          </cell>
          <cell r="CV92">
            <v>0</v>
          </cell>
          <cell r="DJ92">
            <v>0</v>
          </cell>
          <cell r="DL92">
            <v>0</v>
          </cell>
        </row>
        <row r="93">
          <cell r="B93" t="str">
            <v>ITH</v>
          </cell>
          <cell r="D93" t="str">
            <v>INDIVIDUAL THERAPIES</v>
          </cell>
          <cell r="F93" t="str">
            <v>D74</v>
          </cell>
          <cell r="H93">
            <v>0</v>
          </cell>
          <cell r="J93">
            <v>0</v>
          </cell>
          <cell r="L93">
            <v>0</v>
          </cell>
          <cell r="N93">
            <v>0</v>
          </cell>
          <cell r="O93" t="str">
            <v>ITH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ITH</v>
          </cell>
          <cell r="CO93" t="str">
            <v>ITH</v>
          </cell>
          <cell r="CP93">
            <v>0</v>
          </cell>
          <cell r="CR93">
            <v>0</v>
          </cell>
          <cell r="CT93">
            <v>0</v>
          </cell>
          <cell r="CV93">
            <v>0</v>
          </cell>
          <cell r="DJ93">
            <v>0</v>
          </cell>
          <cell r="DL93">
            <v>0</v>
          </cell>
        </row>
        <row r="94">
          <cell r="B94" t="str">
            <v>GTH</v>
          </cell>
          <cell r="D94" t="str">
            <v>GROUP THERAPIES</v>
          </cell>
          <cell r="F94" t="str">
            <v>D75</v>
          </cell>
          <cell r="H94">
            <v>0</v>
          </cell>
          <cell r="J94">
            <v>0</v>
          </cell>
          <cell r="L94">
            <v>0</v>
          </cell>
          <cell r="N94">
            <v>0</v>
          </cell>
          <cell r="O94" t="str">
            <v>GTH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GTH</v>
          </cell>
          <cell r="CO94" t="str">
            <v>GTH</v>
          </cell>
          <cell r="CP94">
            <v>0</v>
          </cell>
          <cell r="CR94">
            <v>0</v>
          </cell>
          <cell r="CT94">
            <v>0</v>
          </cell>
          <cell r="CV94">
            <v>0</v>
          </cell>
          <cell r="DJ94">
            <v>0</v>
          </cell>
          <cell r="DL94">
            <v>0</v>
          </cell>
        </row>
        <row r="95">
          <cell r="B95" t="str">
            <v>FTH</v>
          </cell>
          <cell r="D95" t="str">
            <v>FAMILY THERAPIES</v>
          </cell>
          <cell r="F95" t="str">
            <v>D76</v>
          </cell>
          <cell r="H95">
            <v>0</v>
          </cell>
          <cell r="J95">
            <v>0</v>
          </cell>
          <cell r="L95">
            <v>0</v>
          </cell>
          <cell r="N95">
            <v>0</v>
          </cell>
          <cell r="O95" t="str">
            <v>FTH</v>
          </cell>
          <cell r="P95">
            <v>0</v>
          </cell>
          <cell r="R95">
            <v>0</v>
          </cell>
          <cell r="T95">
            <v>0</v>
          </cell>
          <cell r="AD95">
            <v>0</v>
          </cell>
          <cell r="AF95">
            <v>0</v>
          </cell>
          <cell r="AH95">
            <v>0</v>
          </cell>
          <cell r="AJ95">
            <v>0</v>
          </cell>
          <cell r="AL95">
            <v>0</v>
          </cell>
          <cell r="AN95">
            <v>0</v>
          </cell>
          <cell r="AP95">
            <v>0</v>
          </cell>
          <cell r="AR95">
            <v>0</v>
          </cell>
          <cell r="AT95">
            <v>0</v>
          </cell>
          <cell r="AV95">
            <v>0</v>
          </cell>
          <cell r="AX95">
            <v>0</v>
          </cell>
          <cell r="AZ95">
            <v>0</v>
          </cell>
          <cell r="BB95">
            <v>0</v>
          </cell>
          <cell r="BD95">
            <v>0</v>
          </cell>
          <cell r="BF95">
            <v>0</v>
          </cell>
          <cell r="BH95">
            <v>0</v>
          </cell>
          <cell r="BJ95">
            <v>0</v>
          </cell>
          <cell r="BN95">
            <v>0</v>
          </cell>
          <cell r="BP95">
            <v>0</v>
          </cell>
          <cell r="BR95">
            <v>0</v>
          </cell>
          <cell r="BT95">
            <v>0</v>
          </cell>
          <cell r="BV95">
            <v>0</v>
          </cell>
          <cell r="BX95">
            <v>0</v>
          </cell>
          <cell r="CB95">
            <v>0</v>
          </cell>
          <cell r="CD95">
            <v>0</v>
          </cell>
          <cell r="CG95" t="str">
            <v>FTH</v>
          </cell>
          <cell r="CO95" t="str">
            <v>FTH</v>
          </cell>
          <cell r="CP95">
            <v>0</v>
          </cell>
          <cell r="CR95">
            <v>0</v>
          </cell>
          <cell r="CT95">
            <v>0</v>
          </cell>
          <cell r="CV95">
            <v>0</v>
          </cell>
          <cell r="DJ95">
            <v>0</v>
          </cell>
          <cell r="DL95">
            <v>0</v>
          </cell>
        </row>
        <row r="96">
          <cell r="B96" t="str">
            <v>PST</v>
          </cell>
          <cell r="D96" t="str">
            <v>PSYCHOLOGICAL TESTING</v>
          </cell>
          <cell r="F96" t="str">
            <v>D77</v>
          </cell>
          <cell r="H96">
            <v>0</v>
          </cell>
          <cell r="J96">
            <v>0</v>
          </cell>
          <cell r="L96">
            <v>0</v>
          </cell>
          <cell r="N96">
            <v>0</v>
          </cell>
          <cell r="O96" t="str">
            <v>PST</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J96">
            <v>0</v>
          </cell>
          <cell r="BN96">
            <v>0</v>
          </cell>
          <cell r="BP96">
            <v>0</v>
          </cell>
          <cell r="BR96">
            <v>0</v>
          </cell>
          <cell r="BT96">
            <v>0</v>
          </cell>
          <cell r="BV96">
            <v>0</v>
          </cell>
          <cell r="BX96">
            <v>0</v>
          </cell>
          <cell r="CB96">
            <v>0</v>
          </cell>
          <cell r="CD96">
            <v>0</v>
          </cell>
          <cell r="CG96" t="str">
            <v>PST</v>
          </cell>
          <cell r="CO96" t="str">
            <v>PST</v>
          </cell>
          <cell r="CP96">
            <v>0</v>
          </cell>
          <cell r="CR96">
            <v>0</v>
          </cell>
          <cell r="CT96">
            <v>0</v>
          </cell>
          <cell r="CV96">
            <v>0</v>
          </cell>
          <cell r="DJ96">
            <v>0</v>
          </cell>
          <cell r="DL96">
            <v>0</v>
          </cell>
        </row>
        <row r="97">
          <cell r="B97" t="str">
            <v>PSE</v>
          </cell>
          <cell r="D97" t="str">
            <v>EDUCATION</v>
          </cell>
          <cell r="F97" t="str">
            <v>D78</v>
          </cell>
          <cell r="H97">
            <v>0</v>
          </cell>
          <cell r="J97">
            <v>0</v>
          </cell>
          <cell r="L97">
            <v>0</v>
          </cell>
          <cell r="N97">
            <v>0</v>
          </cell>
          <cell r="O97" t="str">
            <v>PSE</v>
          </cell>
          <cell r="P97">
            <v>0</v>
          </cell>
          <cell r="R97">
            <v>0</v>
          </cell>
          <cell r="T97">
            <v>0</v>
          </cell>
          <cell r="AD97">
            <v>0</v>
          </cell>
          <cell r="AF97">
            <v>0</v>
          </cell>
          <cell r="AH97">
            <v>0</v>
          </cell>
          <cell r="AJ97">
            <v>0</v>
          </cell>
          <cell r="AL97">
            <v>0</v>
          </cell>
          <cell r="AN97">
            <v>0</v>
          </cell>
          <cell r="AP97">
            <v>0</v>
          </cell>
          <cell r="AR97">
            <v>0</v>
          </cell>
          <cell r="AT97">
            <v>0</v>
          </cell>
          <cell r="AV97">
            <v>0</v>
          </cell>
          <cell r="AX97">
            <v>0</v>
          </cell>
          <cell r="AZ97">
            <v>0</v>
          </cell>
          <cell r="BB97">
            <v>0</v>
          </cell>
          <cell r="BD97">
            <v>0</v>
          </cell>
          <cell r="BF97">
            <v>0</v>
          </cell>
          <cell r="BH97">
            <v>0</v>
          </cell>
          <cell r="BJ97">
            <v>0</v>
          </cell>
          <cell r="BN97">
            <v>0</v>
          </cell>
          <cell r="BP97">
            <v>0</v>
          </cell>
          <cell r="BR97">
            <v>0</v>
          </cell>
          <cell r="BT97">
            <v>0</v>
          </cell>
          <cell r="BV97">
            <v>0</v>
          </cell>
          <cell r="BX97">
            <v>0</v>
          </cell>
          <cell r="CB97">
            <v>0</v>
          </cell>
          <cell r="CD97">
            <v>0</v>
          </cell>
          <cell r="CG97" t="str">
            <v>PSE</v>
          </cell>
          <cell r="CO97" t="str">
            <v>PSE</v>
          </cell>
          <cell r="CP97">
            <v>0</v>
          </cell>
          <cell r="CR97">
            <v>0</v>
          </cell>
          <cell r="CT97">
            <v>0</v>
          </cell>
          <cell r="CV97">
            <v>0</v>
          </cell>
          <cell r="DJ97">
            <v>0</v>
          </cell>
          <cell r="DL97">
            <v>0</v>
          </cell>
        </row>
        <row r="98">
          <cell r="B98" t="str">
            <v>OPT</v>
          </cell>
          <cell r="D98" t="str">
            <v>OTHER THERAPIES</v>
          </cell>
          <cell r="F98" t="str">
            <v>D79</v>
          </cell>
          <cell r="H98">
            <v>0</v>
          </cell>
          <cell r="J98">
            <v>0</v>
          </cell>
          <cell r="L98">
            <v>0</v>
          </cell>
          <cell r="N98">
            <v>0</v>
          </cell>
          <cell r="O98" t="str">
            <v>OPT</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J98">
            <v>0</v>
          </cell>
          <cell r="BN98">
            <v>0</v>
          </cell>
          <cell r="BP98">
            <v>0</v>
          </cell>
          <cell r="BR98">
            <v>0</v>
          </cell>
          <cell r="BT98">
            <v>0</v>
          </cell>
          <cell r="BV98">
            <v>0</v>
          </cell>
          <cell r="BX98">
            <v>0</v>
          </cell>
          <cell r="CB98">
            <v>0</v>
          </cell>
          <cell r="CD98">
            <v>0</v>
          </cell>
          <cell r="CG98" t="str">
            <v>OPT</v>
          </cell>
          <cell r="CO98" t="str">
            <v>OPT</v>
          </cell>
          <cell r="CP98">
            <v>0</v>
          </cell>
          <cell r="CR98">
            <v>0</v>
          </cell>
          <cell r="CT98">
            <v>0</v>
          </cell>
          <cell r="CV98">
            <v>0</v>
          </cell>
          <cell r="DJ98">
            <v>0</v>
          </cell>
          <cell r="DL98">
            <v>0</v>
          </cell>
        </row>
        <row r="99">
          <cell r="B99" t="str">
            <v>ETH</v>
          </cell>
          <cell r="D99" t="str">
            <v>ELECTROCONVULSIVE THERAPY</v>
          </cell>
          <cell r="F99" t="str">
            <v>D80</v>
          </cell>
          <cell r="H99">
            <v>0</v>
          </cell>
          <cell r="J99">
            <v>0</v>
          </cell>
          <cell r="L99">
            <v>0</v>
          </cell>
          <cell r="N99">
            <v>0</v>
          </cell>
          <cell r="O99" t="str">
            <v>ETH</v>
          </cell>
          <cell r="P99">
            <v>0</v>
          </cell>
          <cell r="R99">
            <v>0</v>
          </cell>
          <cell r="T99">
            <v>0</v>
          </cell>
          <cell r="AD99">
            <v>0</v>
          </cell>
          <cell r="AF99">
            <v>0</v>
          </cell>
          <cell r="AH99">
            <v>0</v>
          </cell>
          <cell r="AJ99">
            <v>0</v>
          </cell>
          <cell r="AL99">
            <v>0</v>
          </cell>
          <cell r="AN99">
            <v>0</v>
          </cell>
          <cell r="AP99">
            <v>0</v>
          </cell>
          <cell r="AR99">
            <v>0</v>
          </cell>
          <cell r="AT99">
            <v>0</v>
          </cell>
          <cell r="AV99">
            <v>0</v>
          </cell>
          <cell r="AX99">
            <v>0</v>
          </cell>
          <cell r="AZ99">
            <v>0</v>
          </cell>
          <cell r="BB99">
            <v>0</v>
          </cell>
          <cell r="BD99">
            <v>0</v>
          </cell>
          <cell r="BF99">
            <v>0</v>
          </cell>
          <cell r="BH99">
            <v>0</v>
          </cell>
          <cell r="BJ99">
            <v>0</v>
          </cell>
          <cell r="BN99">
            <v>0</v>
          </cell>
          <cell r="BP99">
            <v>0</v>
          </cell>
          <cell r="BR99">
            <v>0</v>
          </cell>
          <cell r="BT99">
            <v>0</v>
          </cell>
          <cell r="BV99">
            <v>0</v>
          </cell>
          <cell r="BX99">
            <v>0</v>
          </cell>
          <cell r="CB99">
            <v>0</v>
          </cell>
          <cell r="CD99">
            <v>0</v>
          </cell>
          <cell r="CG99" t="str">
            <v>ETH</v>
          </cell>
          <cell r="CO99" t="str">
            <v>ETH</v>
          </cell>
          <cell r="CP99">
            <v>0</v>
          </cell>
          <cell r="CR99">
            <v>0</v>
          </cell>
          <cell r="CT99">
            <v>0</v>
          </cell>
          <cell r="CV99">
            <v>0</v>
          </cell>
          <cell r="DJ99">
            <v>0</v>
          </cell>
          <cell r="DL99">
            <v>0</v>
          </cell>
        </row>
        <row r="100">
          <cell r="B100" t="str">
            <v>ATH</v>
          </cell>
          <cell r="D100" t="str">
            <v>ACTIVITY THERAPIES</v>
          </cell>
          <cell r="F100" t="str">
            <v>D81</v>
          </cell>
          <cell r="H100">
            <v>0</v>
          </cell>
          <cell r="J100">
            <v>0</v>
          </cell>
          <cell r="L100">
            <v>0</v>
          </cell>
          <cell r="N100">
            <v>0</v>
          </cell>
          <cell r="O100" t="str">
            <v>ATH</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J100">
            <v>0</v>
          </cell>
          <cell r="BN100">
            <v>0</v>
          </cell>
          <cell r="BP100">
            <v>0</v>
          </cell>
          <cell r="BR100">
            <v>0</v>
          </cell>
          <cell r="BT100">
            <v>0</v>
          </cell>
          <cell r="BV100">
            <v>0</v>
          </cell>
          <cell r="BX100">
            <v>0</v>
          </cell>
          <cell r="CB100">
            <v>0</v>
          </cell>
          <cell r="CD100">
            <v>0</v>
          </cell>
          <cell r="CG100" t="str">
            <v>ATH</v>
          </cell>
          <cell r="CO100" t="str">
            <v>ATH</v>
          </cell>
          <cell r="CP100">
            <v>0</v>
          </cell>
          <cell r="CR100">
            <v>0</v>
          </cell>
          <cell r="CT100">
            <v>0</v>
          </cell>
          <cell r="CV100">
            <v>0</v>
          </cell>
          <cell r="DJ100">
            <v>0</v>
          </cell>
          <cell r="DL100">
            <v>0</v>
          </cell>
        </row>
        <row r="101">
          <cell r="B101" t="str">
            <v>EDP</v>
          </cell>
          <cell r="D101" t="str">
            <v>DATA PROCESSING</v>
          </cell>
          <cell r="F101" t="str">
            <v>DP1</v>
          </cell>
          <cell r="H101">
            <v>698159.54838663258</v>
          </cell>
          <cell r="J101">
            <v>12750129.065400634</v>
          </cell>
          <cell r="L101">
            <v>13448288.613787267</v>
          </cell>
          <cell r="N101">
            <v>5.2603365384615381</v>
          </cell>
          <cell r="O101" t="str">
            <v>EDP</v>
          </cell>
          <cell r="P101">
            <v>698.2</v>
          </cell>
          <cell r="R101">
            <v>12750.1</v>
          </cell>
          <cell r="T101">
            <v>13448.300000000001</v>
          </cell>
          <cell r="X101">
            <v>0</v>
          </cell>
          <cell r="Z101">
            <v>0</v>
          </cell>
          <cell r="AD101">
            <v>698.2</v>
          </cell>
          <cell r="AF101">
            <v>12750.1</v>
          </cell>
          <cell r="AH101">
            <v>13448.300000000001</v>
          </cell>
          <cell r="AJ101">
            <v>5.2603365384615381</v>
          </cell>
          <cell r="AL101">
            <v>0</v>
          </cell>
          <cell r="AN101">
            <v>0</v>
          </cell>
          <cell r="AP101">
            <v>0</v>
          </cell>
          <cell r="AR101">
            <v>0</v>
          </cell>
          <cell r="AT101">
            <v>-698.20000000000039</v>
          </cell>
          <cell r="AV101">
            <v>-12750.099999999997</v>
          </cell>
          <cell r="AX101">
            <v>-13448.299999999997</v>
          </cell>
          <cell r="AZ101">
            <v>-5.2603365384615381</v>
          </cell>
          <cell r="BB101">
            <v>0</v>
          </cell>
          <cell r="BD101">
            <v>0</v>
          </cell>
          <cell r="BF101">
            <v>0</v>
          </cell>
          <cell r="BH101">
            <v>0</v>
          </cell>
          <cell r="BN101">
            <v>0</v>
          </cell>
          <cell r="BR101">
            <v>0</v>
          </cell>
          <cell r="BT101">
            <v>0</v>
          </cell>
          <cell r="BV101">
            <v>0</v>
          </cell>
          <cell r="BX101">
            <v>0</v>
          </cell>
          <cell r="CD101">
            <v>0</v>
          </cell>
          <cell r="CG101" t="str">
            <v>EDP</v>
          </cell>
          <cell r="CO101" t="str">
            <v>EDP</v>
          </cell>
          <cell r="CP101">
            <v>0</v>
          </cell>
          <cell r="CR101">
            <v>0</v>
          </cell>
          <cell r="CT101">
            <v>0</v>
          </cell>
          <cell r="CV101">
            <v>0</v>
          </cell>
        </row>
        <row r="102">
          <cell r="B102" t="str">
            <v>AMB</v>
          </cell>
          <cell r="D102" t="str">
            <v>AMBULANCE SERVICE</v>
          </cell>
          <cell r="F102" t="str">
            <v>E1</v>
          </cell>
          <cell r="H102">
            <v>0</v>
          </cell>
          <cell r="J102">
            <v>0</v>
          </cell>
          <cell r="L102">
            <v>0</v>
          </cell>
          <cell r="N102">
            <v>0</v>
          </cell>
          <cell r="O102" t="str">
            <v>AMB</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B102">
            <v>0</v>
          </cell>
          <cell r="CD102">
            <v>0</v>
          </cell>
          <cell r="CG102" t="str">
            <v>AMB</v>
          </cell>
          <cell r="CH102">
            <v>0</v>
          </cell>
          <cell r="CJ102">
            <v>0</v>
          </cell>
          <cell r="CL102">
            <v>0</v>
          </cell>
          <cell r="CN102">
            <v>0</v>
          </cell>
          <cell r="CO102" t="str">
            <v>AMB</v>
          </cell>
          <cell r="CP102">
            <v>0</v>
          </cell>
          <cell r="CR102">
            <v>0</v>
          </cell>
          <cell r="CT102">
            <v>0</v>
          </cell>
          <cell r="CV102">
            <v>0</v>
          </cell>
          <cell r="CX102">
            <v>0</v>
          </cell>
          <cell r="CZ102">
            <v>0</v>
          </cell>
          <cell r="DD102">
            <v>0</v>
          </cell>
          <cell r="DF102">
            <v>0</v>
          </cell>
          <cell r="DH102">
            <v>0</v>
          </cell>
        </row>
        <row r="103">
          <cell r="B103" t="str">
            <v>PAR</v>
          </cell>
          <cell r="D103" t="str">
            <v>PARKING</v>
          </cell>
          <cell r="F103" t="str">
            <v>E2</v>
          </cell>
          <cell r="H103">
            <v>438821.80354415334</v>
          </cell>
          <cell r="J103">
            <v>287974.88999999996</v>
          </cell>
          <cell r="L103">
            <v>726796.69354415336</v>
          </cell>
          <cell r="N103">
            <v>10.98858173076923</v>
          </cell>
          <cell r="O103" t="str">
            <v>PAR</v>
          </cell>
          <cell r="P103">
            <v>438.8</v>
          </cell>
          <cell r="R103">
            <v>288</v>
          </cell>
          <cell r="T103">
            <v>726.8</v>
          </cell>
          <cell r="AD103">
            <v>438.8</v>
          </cell>
          <cell r="AF103">
            <v>288</v>
          </cell>
          <cell r="AH103">
            <v>726.8</v>
          </cell>
          <cell r="AJ103">
            <v>10.98858173076923</v>
          </cell>
          <cell r="AL103">
            <v>0</v>
          </cell>
          <cell r="AN103">
            <v>0</v>
          </cell>
          <cell r="AP103">
            <v>0</v>
          </cell>
          <cell r="AR103">
            <v>0</v>
          </cell>
          <cell r="AT103">
            <v>0</v>
          </cell>
          <cell r="AV103">
            <v>0</v>
          </cell>
          <cell r="AX103">
            <v>0</v>
          </cell>
          <cell r="AZ103">
            <v>0</v>
          </cell>
          <cell r="BB103">
            <v>438.8</v>
          </cell>
          <cell r="BD103">
            <v>288</v>
          </cell>
          <cell r="BF103">
            <v>726.8</v>
          </cell>
          <cell r="BH103">
            <v>10.98858173076923</v>
          </cell>
          <cell r="BN103">
            <v>0</v>
          </cell>
          <cell r="BR103">
            <v>438.8</v>
          </cell>
          <cell r="BT103">
            <v>288</v>
          </cell>
          <cell r="BV103">
            <v>726.8</v>
          </cell>
          <cell r="BX103">
            <v>10.98858173076923</v>
          </cell>
          <cell r="CD103">
            <v>0</v>
          </cell>
          <cell r="CG103" t="str">
            <v>PAR</v>
          </cell>
          <cell r="CH103">
            <v>22.355439302578944</v>
          </cell>
          <cell r="CJ103">
            <v>44.716492798930105</v>
          </cell>
          <cell r="CL103">
            <v>67.071932101509049</v>
          </cell>
          <cell r="CN103">
            <v>0.15888721075903409</v>
          </cell>
          <cell r="CO103" t="str">
            <v>PAR</v>
          </cell>
          <cell r="CP103">
            <v>461.15543930257894</v>
          </cell>
          <cell r="CR103">
            <v>332.71649279893012</v>
          </cell>
          <cell r="CT103">
            <v>793.87193210150906</v>
          </cell>
          <cell r="CV103">
            <v>11.147468941528263</v>
          </cell>
          <cell r="CX103">
            <v>1207.90589</v>
          </cell>
          <cell r="CZ103">
            <v>414.03395789849094</v>
          </cell>
          <cell r="DB103">
            <v>0</v>
          </cell>
          <cell r="DD103">
            <v>414.03395789849094</v>
          </cell>
          <cell r="DF103">
            <v>0</v>
          </cell>
          <cell r="DH103">
            <v>414.03395789849094</v>
          </cell>
        </row>
        <row r="104">
          <cell r="B104" t="str">
            <v>DPO</v>
          </cell>
          <cell r="D104" t="str">
            <v>DOCTOR PRIVATE OFFICE RENT</v>
          </cell>
          <cell r="F104" t="str">
            <v>E3</v>
          </cell>
          <cell r="H104">
            <v>0</v>
          </cell>
          <cell r="J104">
            <v>0</v>
          </cell>
          <cell r="L104">
            <v>0</v>
          </cell>
          <cell r="N104">
            <v>0</v>
          </cell>
          <cell r="O104" t="str">
            <v>DPO</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B104">
            <v>0</v>
          </cell>
          <cell r="CD104">
            <v>0</v>
          </cell>
          <cell r="CG104" t="str">
            <v>DPO</v>
          </cell>
          <cell r="CH104">
            <v>0</v>
          </cell>
          <cell r="CJ104">
            <v>0</v>
          </cell>
          <cell r="CL104">
            <v>0</v>
          </cell>
          <cell r="CN104">
            <v>0</v>
          </cell>
          <cell r="CO104" t="str">
            <v>DPO</v>
          </cell>
          <cell r="CP104">
            <v>0</v>
          </cell>
          <cell r="CR104">
            <v>0</v>
          </cell>
          <cell r="CT104">
            <v>0</v>
          </cell>
          <cell r="CV104">
            <v>0</v>
          </cell>
          <cell r="CX104">
            <v>0</v>
          </cell>
          <cell r="CZ104">
            <v>0</v>
          </cell>
          <cell r="DD104">
            <v>0</v>
          </cell>
          <cell r="DF104">
            <v>0</v>
          </cell>
          <cell r="DH104">
            <v>0</v>
          </cell>
        </row>
        <row r="105">
          <cell r="B105" t="str">
            <v>OOR</v>
          </cell>
          <cell r="D105" t="str">
            <v>OFFICE &amp; OTHER RENTALS</v>
          </cell>
          <cell r="F105" t="str">
            <v>E4</v>
          </cell>
          <cell r="H105">
            <v>0</v>
          </cell>
          <cell r="J105">
            <v>282588.44</v>
          </cell>
          <cell r="L105">
            <v>282588.44</v>
          </cell>
          <cell r="N105">
            <v>0</v>
          </cell>
          <cell r="O105" t="str">
            <v>OOR</v>
          </cell>
          <cell r="P105">
            <v>0</v>
          </cell>
          <cell r="R105">
            <v>282.60000000000002</v>
          </cell>
          <cell r="T105">
            <v>282.60000000000002</v>
          </cell>
          <cell r="AD105">
            <v>0</v>
          </cell>
          <cell r="AF105">
            <v>282.60000000000002</v>
          </cell>
          <cell r="AH105">
            <v>282.60000000000002</v>
          </cell>
          <cell r="AJ105">
            <v>0</v>
          </cell>
          <cell r="AL105">
            <v>0</v>
          </cell>
          <cell r="AN105">
            <v>0</v>
          </cell>
          <cell r="AP105">
            <v>0</v>
          </cell>
          <cell r="AR105">
            <v>0</v>
          </cell>
          <cell r="AT105">
            <v>0</v>
          </cell>
          <cell r="AV105">
            <v>0</v>
          </cell>
          <cell r="AX105">
            <v>0</v>
          </cell>
          <cell r="AZ105">
            <v>0</v>
          </cell>
          <cell r="BB105">
            <v>0</v>
          </cell>
          <cell r="BD105">
            <v>282.60000000000002</v>
          </cell>
          <cell r="BF105">
            <v>282.60000000000002</v>
          </cell>
          <cell r="BH105">
            <v>0</v>
          </cell>
          <cell r="BN105">
            <v>0</v>
          </cell>
          <cell r="BR105">
            <v>0</v>
          </cell>
          <cell r="BT105">
            <v>282.60000000000002</v>
          </cell>
          <cell r="BV105">
            <v>282.60000000000002</v>
          </cell>
          <cell r="BX105">
            <v>0</v>
          </cell>
          <cell r="CB105">
            <v>0</v>
          </cell>
          <cell r="CD105">
            <v>0</v>
          </cell>
          <cell r="CG105" t="str">
            <v>OOR</v>
          </cell>
          <cell r="CH105">
            <v>0</v>
          </cell>
          <cell r="CJ105">
            <v>1890.62456</v>
          </cell>
          <cell r="CL105">
            <v>1890.62456</v>
          </cell>
          <cell r="CN105">
            <v>0</v>
          </cell>
          <cell r="CO105" t="str">
            <v>OOR</v>
          </cell>
          <cell r="CP105">
            <v>0</v>
          </cell>
          <cell r="CR105">
            <v>2173.2245600000001</v>
          </cell>
          <cell r="CT105">
            <v>2173.2245600000001</v>
          </cell>
          <cell r="CV105">
            <v>0</v>
          </cell>
          <cell r="CX105">
            <v>1368.3696299999999</v>
          </cell>
          <cell r="CZ105">
            <v>-804.85493000000019</v>
          </cell>
          <cell r="DD105">
            <v>-804.85493000000019</v>
          </cell>
          <cell r="DF105">
            <v>-804.85493000000019</v>
          </cell>
          <cell r="DH105">
            <v>0</v>
          </cell>
        </row>
        <row r="106">
          <cell r="B106" t="str">
            <v>REO</v>
          </cell>
          <cell r="D106" t="str">
            <v>RETAIL OPERATIONS</v>
          </cell>
          <cell r="F106" t="str">
            <v>E5</v>
          </cell>
          <cell r="H106">
            <v>0</v>
          </cell>
          <cell r="J106">
            <v>114.95</v>
          </cell>
          <cell r="L106">
            <v>114.95</v>
          </cell>
          <cell r="N106">
            <v>0</v>
          </cell>
          <cell r="O106" t="str">
            <v>REO</v>
          </cell>
          <cell r="P106">
            <v>0</v>
          </cell>
          <cell r="R106">
            <v>0.1</v>
          </cell>
          <cell r="T106">
            <v>0.1</v>
          </cell>
          <cell r="AD106">
            <v>0</v>
          </cell>
          <cell r="AF106">
            <v>0.1</v>
          </cell>
          <cell r="AH106">
            <v>0.1</v>
          </cell>
          <cell r="AJ106">
            <v>0</v>
          </cell>
          <cell r="AL106">
            <v>0</v>
          </cell>
          <cell r="AN106">
            <v>0</v>
          </cell>
          <cell r="AP106">
            <v>0</v>
          </cell>
          <cell r="AR106">
            <v>0</v>
          </cell>
          <cell r="AT106">
            <v>0</v>
          </cell>
          <cell r="AV106">
            <v>0</v>
          </cell>
          <cell r="AX106">
            <v>0</v>
          </cell>
          <cell r="AZ106">
            <v>0</v>
          </cell>
          <cell r="BB106">
            <v>0</v>
          </cell>
          <cell r="BD106">
            <v>0.1</v>
          </cell>
          <cell r="BF106">
            <v>0.1</v>
          </cell>
          <cell r="BH106">
            <v>0</v>
          </cell>
          <cell r="BN106">
            <v>0</v>
          </cell>
          <cell r="BR106">
            <v>0</v>
          </cell>
          <cell r="BT106">
            <v>0.1</v>
          </cell>
          <cell r="BV106">
            <v>0.1</v>
          </cell>
          <cell r="BX106">
            <v>0</v>
          </cell>
          <cell r="CB106">
            <v>0.13494999999999999</v>
          </cell>
          <cell r="CD106">
            <v>0.13494999999999999</v>
          </cell>
          <cell r="CG106" t="str">
            <v>REO</v>
          </cell>
          <cell r="CH106">
            <v>9.1206265833144826</v>
          </cell>
          <cell r="CJ106">
            <v>71.171007147504554</v>
          </cell>
          <cell r="CL106">
            <v>80.291633730819029</v>
          </cell>
          <cell r="CN106">
            <v>0.12558217930579119</v>
          </cell>
          <cell r="CO106" t="str">
            <v>REO</v>
          </cell>
          <cell r="CP106">
            <v>9.2555765833144825</v>
          </cell>
          <cell r="CR106">
            <v>71.271007147504548</v>
          </cell>
          <cell r="CT106">
            <v>80.526583730819027</v>
          </cell>
          <cell r="CV106">
            <v>0.12558217930579119</v>
          </cell>
          <cell r="CX106">
            <v>0</v>
          </cell>
          <cell r="CZ106">
            <v>-80.526583730819027</v>
          </cell>
          <cell r="DD106">
            <v>-80.526583730819027</v>
          </cell>
          <cell r="DF106">
            <v>-80.526583730819027</v>
          </cell>
          <cell r="DH106">
            <v>0</v>
          </cell>
        </row>
        <row r="107">
          <cell r="B107" t="str">
            <v>PTE</v>
          </cell>
          <cell r="D107" t="str">
            <v>PATIENT TELEPHONE</v>
          </cell>
          <cell r="F107" t="str">
            <v>E6</v>
          </cell>
          <cell r="H107">
            <v>69858.08841517914</v>
          </cell>
          <cell r="J107">
            <v>-313.44863436123353</v>
          </cell>
          <cell r="L107">
            <v>69544.639780817903</v>
          </cell>
          <cell r="N107">
            <v>1.4473876137628889</v>
          </cell>
          <cell r="O107" t="str">
            <v>PTE</v>
          </cell>
          <cell r="P107">
            <v>69.900000000000006</v>
          </cell>
          <cell r="R107">
            <v>-0.3</v>
          </cell>
          <cell r="T107">
            <v>69.600000000000009</v>
          </cell>
          <cell r="AD107">
            <v>69.900000000000006</v>
          </cell>
          <cell r="AF107">
            <v>-0.3</v>
          </cell>
          <cell r="AH107">
            <v>69.600000000000009</v>
          </cell>
          <cell r="AJ107">
            <v>1.4473876137628889</v>
          </cell>
          <cell r="AL107">
            <v>0</v>
          </cell>
          <cell r="AN107">
            <v>0</v>
          </cell>
          <cell r="AP107">
            <v>0</v>
          </cell>
          <cell r="AR107">
            <v>0</v>
          </cell>
          <cell r="AT107">
            <v>0</v>
          </cell>
          <cell r="AV107">
            <v>0</v>
          </cell>
          <cell r="AX107">
            <v>0</v>
          </cell>
          <cell r="AZ107">
            <v>0</v>
          </cell>
          <cell r="BB107">
            <v>69.900000000000006</v>
          </cell>
          <cell r="BD107">
            <v>-0.3</v>
          </cell>
          <cell r="BF107">
            <v>69.600000000000009</v>
          </cell>
          <cell r="BH107">
            <v>1.4473876137628889</v>
          </cell>
          <cell r="BN107">
            <v>0</v>
          </cell>
          <cell r="BR107">
            <v>69.900000000000006</v>
          </cell>
          <cell r="BT107">
            <v>-0.3</v>
          </cell>
          <cell r="BV107">
            <v>69.600000000000009</v>
          </cell>
          <cell r="BX107">
            <v>1.4473876137628889</v>
          </cell>
          <cell r="CB107">
            <v>1.5740700000000001</v>
          </cell>
          <cell r="CD107">
            <v>1.5740700000000001</v>
          </cell>
          <cell r="CG107" t="str">
            <v>PTE</v>
          </cell>
          <cell r="CH107">
            <v>2.1331735718068723</v>
          </cell>
          <cell r="CJ107">
            <v>3.9779328330759931</v>
          </cell>
          <cell r="CL107">
            <v>6.1111064048828654</v>
          </cell>
          <cell r="CN107">
            <v>1.7437897193062601E-2</v>
          </cell>
          <cell r="CO107" t="str">
            <v>PTE</v>
          </cell>
          <cell r="CP107">
            <v>73.60724357180689</v>
          </cell>
          <cell r="CR107">
            <v>3.6779328330759933</v>
          </cell>
          <cell r="CT107">
            <v>77.28517640488289</v>
          </cell>
          <cell r="CV107">
            <v>1.4648255109559516</v>
          </cell>
          <cell r="CX107">
            <v>0</v>
          </cell>
          <cell r="CZ107">
            <v>-77.28517640488289</v>
          </cell>
          <cell r="DD107">
            <v>-77.28517640488289</v>
          </cell>
          <cell r="DF107">
            <v>-77.28517640488289</v>
          </cell>
          <cell r="DH107">
            <v>0</v>
          </cell>
        </row>
        <row r="108">
          <cell r="B108" t="str">
            <v>CAF</v>
          </cell>
          <cell r="D108" t="str">
            <v>CAFETERIA</v>
          </cell>
          <cell r="F108" t="str">
            <v>E7</v>
          </cell>
          <cell r="H108">
            <v>0</v>
          </cell>
          <cell r="J108">
            <v>886040.6897300001</v>
          </cell>
          <cell r="L108">
            <v>886040.6897300001</v>
          </cell>
          <cell r="N108">
            <v>0</v>
          </cell>
          <cell r="O108" t="str">
            <v>CAF</v>
          </cell>
          <cell r="P108">
            <v>0</v>
          </cell>
          <cell r="R108">
            <v>886</v>
          </cell>
          <cell r="T108">
            <v>886</v>
          </cell>
          <cell r="AD108">
            <v>0</v>
          </cell>
          <cell r="AF108">
            <v>886</v>
          </cell>
          <cell r="AH108">
            <v>886</v>
          </cell>
          <cell r="AJ108">
            <v>0</v>
          </cell>
          <cell r="AL108">
            <v>0</v>
          </cell>
          <cell r="AN108">
            <v>0</v>
          </cell>
          <cell r="AP108">
            <v>0</v>
          </cell>
          <cell r="AR108">
            <v>0</v>
          </cell>
          <cell r="AT108">
            <v>0</v>
          </cell>
          <cell r="AV108">
            <v>0</v>
          </cell>
          <cell r="AX108">
            <v>0</v>
          </cell>
          <cell r="AZ108">
            <v>0</v>
          </cell>
          <cell r="BB108">
            <v>0</v>
          </cell>
          <cell r="BD108">
            <v>886</v>
          </cell>
          <cell r="BF108">
            <v>886</v>
          </cell>
          <cell r="BH108">
            <v>0</v>
          </cell>
          <cell r="BN108">
            <v>0</v>
          </cell>
          <cell r="BR108">
            <v>0</v>
          </cell>
          <cell r="BT108">
            <v>886</v>
          </cell>
          <cell r="BV108">
            <v>886</v>
          </cell>
          <cell r="BX108">
            <v>0</v>
          </cell>
          <cell r="CD108">
            <v>0</v>
          </cell>
          <cell r="CG108" t="str">
            <v>CAF</v>
          </cell>
          <cell r="CH108">
            <v>30.713124345641063</v>
          </cell>
          <cell r="CJ108">
            <v>239.66379638047351</v>
          </cell>
          <cell r="CL108">
            <v>270.37692072611458</v>
          </cell>
          <cell r="CN108">
            <v>0.42288992465402475</v>
          </cell>
          <cell r="CO108" t="str">
            <v>CAF</v>
          </cell>
          <cell r="CP108">
            <v>30.713124345641063</v>
          </cell>
          <cell r="CR108">
            <v>1125.6637963804735</v>
          </cell>
          <cell r="CT108">
            <v>1156.3769207261146</v>
          </cell>
          <cell r="CV108">
            <v>0.42288992465402475</v>
          </cell>
          <cell r="CX108">
            <v>0</v>
          </cell>
          <cell r="CZ108">
            <v>-1156.3769207261146</v>
          </cell>
          <cell r="DB108">
            <v>-1156.3769207261146</v>
          </cell>
          <cell r="DD108">
            <v>0</v>
          </cell>
          <cell r="DF108">
            <v>0</v>
          </cell>
          <cell r="DH108">
            <v>0</v>
          </cell>
        </row>
        <row r="109">
          <cell r="B109" t="str">
            <v>DEB</v>
          </cell>
          <cell r="D109" t="str">
            <v>DAY CARE, REC AREAS, ECT.</v>
          </cell>
          <cell r="F109" t="str">
            <v>E8</v>
          </cell>
          <cell r="H109">
            <v>0</v>
          </cell>
          <cell r="J109">
            <v>-10545.05</v>
          </cell>
          <cell r="L109">
            <v>-10545.05</v>
          </cell>
          <cell r="N109">
            <v>0</v>
          </cell>
          <cell r="O109" t="str">
            <v>DEB</v>
          </cell>
          <cell r="P109">
            <v>0</v>
          </cell>
          <cell r="R109">
            <v>-10.5</v>
          </cell>
          <cell r="T109">
            <v>-10.5</v>
          </cell>
          <cell r="AD109">
            <v>0</v>
          </cell>
          <cell r="AF109">
            <v>-10.5</v>
          </cell>
          <cell r="AH109">
            <v>-10.5</v>
          </cell>
          <cell r="AJ109">
            <v>0</v>
          </cell>
          <cell r="AL109">
            <v>0</v>
          </cell>
          <cell r="AN109">
            <v>0</v>
          </cell>
          <cell r="AP109">
            <v>0</v>
          </cell>
          <cell r="AR109">
            <v>0</v>
          </cell>
          <cell r="AT109">
            <v>0</v>
          </cell>
          <cell r="AV109">
            <v>0</v>
          </cell>
          <cell r="AX109">
            <v>0</v>
          </cell>
          <cell r="AZ109">
            <v>0</v>
          </cell>
          <cell r="BB109">
            <v>0</v>
          </cell>
          <cell r="BD109">
            <v>-10.5</v>
          </cell>
          <cell r="BF109">
            <v>-10.5</v>
          </cell>
          <cell r="BH109">
            <v>0</v>
          </cell>
          <cell r="BN109">
            <v>0</v>
          </cell>
          <cell r="BR109">
            <v>0</v>
          </cell>
          <cell r="BT109">
            <v>-10.5</v>
          </cell>
          <cell r="BV109">
            <v>-10.5</v>
          </cell>
          <cell r="BX109">
            <v>0</v>
          </cell>
          <cell r="CD109">
            <v>0</v>
          </cell>
          <cell r="CG109" t="str">
            <v>DEB</v>
          </cell>
          <cell r="CH109">
            <v>20.623837459090865</v>
          </cell>
          <cell r="CJ109">
            <v>163.51229478358738</v>
          </cell>
          <cell r="CL109">
            <v>184.13613224267823</v>
          </cell>
          <cell r="CN109">
            <v>0.28594022052733459</v>
          </cell>
          <cell r="CO109" t="str">
            <v>DEB</v>
          </cell>
          <cell r="CP109">
            <v>20.623837459090865</v>
          </cell>
          <cell r="CR109">
            <v>153.01229478358738</v>
          </cell>
          <cell r="CT109">
            <v>173.63613224267823</v>
          </cell>
          <cell r="CV109">
            <v>0.28594022052733459</v>
          </cell>
          <cell r="CX109">
            <v>0</v>
          </cell>
          <cell r="CZ109">
            <v>-173.63613224267823</v>
          </cell>
          <cell r="DB109">
            <v>-173.63613224267823</v>
          </cell>
          <cell r="DD109">
            <v>0</v>
          </cell>
          <cell r="DF109">
            <v>0</v>
          </cell>
          <cell r="DH109">
            <v>0</v>
          </cell>
        </row>
        <row r="110">
          <cell r="B110" t="str">
            <v>HOU</v>
          </cell>
          <cell r="D110" t="str">
            <v>HOUSING</v>
          </cell>
          <cell r="F110" t="str">
            <v>E9</v>
          </cell>
          <cell r="H110">
            <v>0</v>
          </cell>
          <cell r="J110">
            <v>0</v>
          </cell>
          <cell r="L110">
            <v>0</v>
          </cell>
          <cell r="N110">
            <v>0</v>
          </cell>
          <cell r="O110" t="str">
            <v>HOU</v>
          </cell>
          <cell r="P110">
            <v>0</v>
          </cell>
          <cell r="R110">
            <v>0</v>
          </cell>
          <cell r="T110">
            <v>0</v>
          </cell>
          <cell r="AD110">
            <v>0</v>
          </cell>
          <cell r="AF110">
            <v>0</v>
          </cell>
          <cell r="AH110">
            <v>0</v>
          </cell>
          <cell r="AJ110">
            <v>0</v>
          </cell>
          <cell r="AL110">
            <v>0</v>
          </cell>
          <cell r="AN110">
            <v>0</v>
          </cell>
          <cell r="AP110">
            <v>0</v>
          </cell>
          <cell r="AR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HOU</v>
          </cell>
          <cell r="CH110">
            <v>0</v>
          </cell>
          <cell r="CJ110">
            <v>0</v>
          </cell>
          <cell r="CL110">
            <v>0</v>
          </cell>
          <cell r="CN110">
            <v>0</v>
          </cell>
          <cell r="CO110" t="str">
            <v>HOU</v>
          </cell>
          <cell r="CP110">
            <v>0</v>
          </cell>
          <cell r="CR110">
            <v>0</v>
          </cell>
          <cell r="CT110">
            <v>0</v>
          </cell>
          <cell r="CV110">
            <v>0</v>
          </cell>
          <cell r="CX110">
            <v>0</v>
          </cell>
          <cell r="CZ110">
            <v>0</v>
          </cell>
          <cell r="DB110">
            <v>0</v>
          </cell>
          <cell r="DD110">
            <v>0</v>
          </cell>
          <cell r="DF110">
            <v>0</v>
          </cell>
          <cell r="DH110">
            <v>0</v>
          </cell>
        </row>
        <row r="111">
          <cell r="B111" t="str">
            <v>REG</v>
          </cell>
          <cell r="D111" t="str">
            <v>RESEARCH</v>
          </cell>
          <cell r="F111" t="str">
            <v>F1</v>
          </cell>
          <cell r="H111">
            <v>362288.08401908906</v>
          </cell>
          <cell r="J111">
            <v>44828.75</v>
          </cell>
          <cell r="L111">
            <v>407116.83401908906</v>
          </cell>
          <cell r="N111">
            <v>3.0995192307692307</v>
          </cell>
          <cell r="O111" t="str">
            <v>REG</v>
          </cell>
          <cell r="P111">
            <v>362.3</v>
          </cell>
          <cell r="R111">
            <v>44.8</v>
          </cell>
          <cell r="T111">
            <v>407.1</v>
          </cell>
          <cell r="AD111">
            <v>362.3</v>
          </cell>
          <cell r="AF111">
            <v>44.8</v>
          </cell>
          <cell r="AH111">
            <v>407.1</v>
          </cell>
          <cell r="AJ111">
            <v>3.0995192307692307</v>
          </cell>
          <cell r="AL111">
            <v>0</v>
          </cell>
          <cell r="AN111">
            <v>0</v>
          </cell>
          <cell r="AP111">
            <v>0</v>
          </cell>
          <cell r="AR111">
            <v>0</v>
          </cell>
          <cell r="AT111">
            <v>0</v>
          </cell>
          <cell r="AV111">
            <v>0</v>
          </cell>
          <cell r="AX111">
            <v>0</v>
          </cell>
          <cell r="AZ111">
            <v>0</v>
          </cell>
          <cell r="BB111">
            <v>362.3</v>
          </cell>
          <cell r="BD111">
            <v>44.8</v>
          </cell>
          <cell r="BF111">
            <v>407.1</v>
          </cell>
          <cell r="BH111">
            <v>3.0995192307692307</v>
          </cell>
          <cell r="BJ111">
            <v>0</v>
          </cell>
          <cell r="BN111">
            <v>0</v>
          </cell>
          <cell r="BP111">
            <v>0</v>
          </cell>
          <cell r="BR111">
            <v>362.3</v>
          </cell>
          <cell r="BT111">
            <v>44.8</v>
          </cell>
          <cell r="BV111">
            <v>407.1</v>
          </cell>
          <cell r="BX111">
            <v>3.0995192307692307</v>
          </cell>
          <cell r="CB111">
            <v>3.4656400000000001</v>
          </cell>
          <cell r="CD111">
            <v>3.4656400000000001</v>
          </cell>
          <cell r="CG111" t="str">
            <v>REG</v>
          </cell>
          <cell r="CH111">
            <v>14.426032340948641</v>
          </cell>
          <cell r="CJ111">
            <v>24.310515546076108</v>
          </cell>
          <cell r="CL111">
            <v>38.736547887024749</v>
          </cell>
          <cell r="CN111">
            <v>0.12559994192684615</v>
          </cell>
          <cell r="CO111" t="str">
            <v>REG</v>
          </cell>
          <cell r="CP111">
            <v>380.19167234094868</v>
          </cell>
          <cell r="CR111">
            <v>69.110515546076101</v>
          </cell>
          <cell r="CT111">
            <v>449.30218788702479</v>
          </cell>
          <cell r="CV111">
            <v>3.2251191726960768</v>
          </cell>
          <cell r="CX111">
            <v>34.071510000000004</v>
          </cell>
          <cell r="CZ111">
            <v>-415.2306778870248</v>
          </cell>
          <cell r="DD111">
            <v>-415.2306778870248</v>
          </cell>
          <cell r="DF111">
            <v>-415.2306778870248</v>
          </cell>
          <cell r="DH111">
            <v>0</v>
          </cell>
        </row>
        <row r="112">
          <cell r="B112" t="str">
            <v>RNS</v>
          </cell>
          <cell r="D112" t="str">
            <v>NURSING EDUCATION</v>
          </cell>
          <cell r="F112" t="str">
            <v>F2</v>
          </cell>
          <cell r="H112">
            <v>0</v>
          </cell>
          <cell r="J112">
            <v>0</v>
          </cell>
          <cell r="L112">
            <v>0</v>
          </cell>
          <cell r="N112">
            <v>0</v>
          </cell>
          <cell r="O112" t="str">
            <v>RNS</v>
          </cell>
          <cell r="P112">
            <v>0</v>
          </cell>
          <cell r="R112">
            <v>0</v>
          </cell>
          <cell r="T112">
            <v>0</v>
          </cell>
          <cell r="AD112">
            <v>0</v>
          </cell>
          <cell r="AF112">
            <v>0</v>
          </cell>
          <cell r="AH112">
            <v>0</v>
          </cell>
          <cell r="AJ112">
            <v>0</v>
          </cell>
          <cell r="AL112">
            <v>0</v>
          </cell>
          <cell r="AN112">
            <v>0</v>
          </cell>
          <cell r="AP112">
            <v>0</v>
          </cell>
          <cell r="AR112">
            <v>0</v>
          </cell>
          <cell r="AT112">
            <v>0</v>
          </cell>
          <cell r="AV112">
            <v>0</v>
          </cell>
          <cell r="AX112">
            <v>0</v>
          </cell>
          <cell r="AZ112">
            <v>0</v>
          </cell>
          <cell r="BB112">
            <v>0</v>
          </cell>
          <cell r="BD112">
            <v>0</v>
          </cell>
          <cell r="BF112">
            <v>0</v>
          </cell>
          <cell r="BH112">
            <v>0</v>
          </cell>
          <cell r="BN112">
            <v>0</v>
          </cell>
          <cell r="BR112">
            <v>0</v>
          </cell>
          <cell r="BT112">
            <v>0</v>
          </cell>
          <cell r="BV112">
            <v>0</v>
          </cell>
          <cell r="BX112">
            <v>0</v>
          </cell>
          <cell r="CB112">
            <v>0</v>
          </cell>
          <cell r="CD112">
            <v>0</v>
          </cell>
          <cell r="CG112" t="str">
            <v>RNS</v>
          </cell>
          <cell r="CH112">
            <v>0</v>
          </cell>
          <cell r="CJ112">
            <v>0</v>
          </cell>
          <cell r="CL112">
            <v>0</v>
          </cell>
          <cell r="CN112">
            <v>0</v>
          </cell>
          <cell r="CO112" t="str">
            <v>RNS</v>
          </cell>
          <cell r="CP112">
            <v>0</v>
          </cell>
          <cell r="CR112">
            <v>0</v>
          </cell>
          <cell r="CT112">
            <v>0</v>
          </cell>
          <cell r="CV112">
            <v>0</v>
          </cell>
          <cell r="CX112">
            <v>0</v>
          </cell>
          <cell r="CZ112">
            <v>0</v>
          </cell>
          <cell r="DD112">
            <v>0</v>
          </cell>
          <cell r="DF112">
            <v>0</v>
          </cell>
          <cell r="DH112">
            <v>0</v>
          </cell>
        </row>
        <row r="113">
          <cell r="B113" t="str">
            <v>OHE</v>
          </cell>
          <cell r="D113" t="str">
            <v>OTHER HEALTH PROFESSION EDUC.</v>
          </cell>
          <cell r="F113" t="str">
            <v>F3</v>
          </cell>
          <cell r="H113">
            <v>0</v>
          </cell>
          <cell r="J113">
            <v>0</v>
          </cell>
          <cell r="L113">
            <v>0</v>
          </cell>
          <cell r="N113">
            <v>0</v>
          </cell>
          <cell r="O113" t="str">
            <v>OHE</v>
          </cell>
          <cell r="P113">
            <v>0</v>
          </cell>
          <cell r="R113">
            <v>0</v>
          </cell>
          <cell r="T113">
            <v>0</v>
          </cell>
          <cell r="AD113">
            <v>0</v>
          </cell>
          <cell r="AF113">
            <v>0</v>
          </cell>
          <cell r="AH113">
            <v>0</v>
          </cell>
          <cell r="AJ113">
            <v>0</v>
          </cell>
          <cell r="AL113">
            <v>0</v>
          </cell>
          <cell r="AN113">
            <v>0</v>
          </cell>
          <cell r="AP113">
            <v>0</v>
          </cell>
          <cell r="AR113">
            <v>0</v>
          </cell>
          <cell r="AT113">
            <v>0</v>
          </cell>
          <cell r="AV113">
            <v>0</v>
          </cell>
          <cell r="AX113">
            <v>0</v>
          </cell>
          <cell r="AZ113">
            <v>0</v>
          </cell>
          <cell r="BB113">
            <v>0</v>
          </cell>
          <cell r="BD113">
            <v>0</v>
          </cell>
          <cell r="BF113">
            <v>0</v>
          </cell>
          <cell r="BH113">
            <v>0</v>
          </cell>
          <cell r="BN113">
            <v>0</v>
          </cell>
          <cell r="BR113">
            <v>0</v>
          </cell>
          <cell r="BT113">
            <v>0</v>
          </cell>
          <cell r="BV113">
            <v>0</v>
          </cell>
          <cell r="BX113">
            <v>0</v>
          </cell>
          <cell r="CB113">
            <v>0</v>
          </cell>
          <cell r="CD113">
            <v>0</v>
          </cell>
          <cell r="CG113" t="str">
            <v>OHE</v>
          </cell>
          <cell r="CH113">
            <v>0</v>
          </cell>
          <cell r="CJ113">
            <v>0</v>
          </cell>
          <cell r="CL113">
            <v>0</v>
          </cell>
          <cell r="CN113">
            <v>0</v>
          </cell>
          <cell r="CO113" t="str">
            <v>OHE</v>
          </cell>
          <cell r="CP113">
            <v>0</v>
          </cell>
          <cell r="CR113">
            <v>0</v>
          </cell>
          <cell r="CT113">
            <v>0</v>
          </cell>
          <cell r="CV113">
            <v>0</v>
          </cell>
          <cell r="CX113">
            <v>0</v>
          </cell>
          <cell r="CZ113">
            <v>0</v>
          </cell>
          <cell r="DD113">
            <v>0</v>
          </cell>
          <cell r="DF113">
            <v>0</v>
          </cell>
          <cell r="DH113">
            <v>0</v>
          </cell>
        </row>
        <row r="114">
          <cell r="B114" t="str">
            <v>CHE</v>
          </cell>
          <cell r="D114" t="str">
            <v>COMMUNITY HEALTH EDUCATION</v>
          </cell>
          <cell r="F114" t="str">
            <v>F4</v>
          </cell>
          <cell r="H114">
            <v>907343.67696549464</v>
          </cell>
          <cell r="J114">
            <v>427663.16000000003</v>
          </cell>
          <cell r="L114">
            <v>1335006.8369654948</v>
          </cell>
          <cell r="N114">
            <v>9.4969951923076934</v>
          </cell>
          <cell r="O114" t="str">
            <v>CHE</v>
          </cell>
          <cell r="P114">
            <v>907.3</v>
          </cell>
          <cell r="R114">
            <v>427.7</v>
          </cell>
          <cell r="T114">
            <v>1335</v>
          </cell>
          <cell r="AD114">
            <v>907.3</v>
          </cell>
          <cell r="AF114">
            <v>427.7</v>
          </cell>
          <cell r="AH114">
            <v>1335</v>
          </cell>
          <cell r="AJ114">
            <v>9.4969951923076934</v>
          </cell>
          <cell r="AL114">
            <v>0</v>
          </cell>
          <cell r="AN114">
            <v>0</v>
          </cell>
          <cell r="AP114">
            <v>0</v>
          </cell>
          <cell r="AR114">
            <v>0</v>
          </cell>
          <cell r="AT114">
            <v>0</v>
          </cell>
          <cell r="AV114">
            <v>0</v>
          </cell>
          <cell r="AX114">
            <v>0</v>
          </cell>
          <cell r="AZ114">
            <v>0</v>
          </cell>
          <cell r="BB114">
            <v>907.3</v>
          </cell>
          <cell r="BD114">
            <v>427.7</v>
          </cell>
          <cell r="BF114">
            <v>1335</v>
          </cell>
          <cell r="BH114">
            <v>9.4969951923076934</v>
          </cell>
          <cell r="BN114">
            <v>0</v>
          </cell>
          <cell r="BR114">
            <v>907.3</v>
          </cell>
          <cell r="BT114">
            <v>427.7</v>
          </cell>
          <cell r="BV114">
            <v>1335</v>
          </cell>
          <cell r="BX114">
            <v>9.4969951923076934</v>
          </cell>
          <cell r="CB114">
            <v>10.721170000000001</v>
          </cell>
          <cell r="CD114">
            <v>10.721170000000001</v>
          </cell>
          <cell r="CG114" t="str">
            <v>CHE</v>
          </cell>
          <cell r="CH114">
            <v>51.597313997477002</v>
          </cell>
          <cell r="CJ114">
            <v>82.879835175143796</v>
          </cell>
          <cell r="CL114">
            <v>134.47714917262078</v>
          </cell>
          <cell r="CN114">
            <v>0.48010102679575256</v>
          </cell>
          <cell r="CO114" t="str">
            <v>CHE</v>
          </cell>
          <cell r="CP114">
            <v>969.61848399747703</v>
          </cell>
          <cell r="CR114">
            <v>510.57983517514378</v>
          </cell>
          <cell r="CT114">
            <v>1480.1983191726208</v>
          </cell>
          <cell r="CV114">
            <v>9.977096219103446</v>
          </cell>
          <cell r="CX114">
            <v>35.445999999999998</v>
          </cell>
          <cell r="CZ114">
            <v>-1444.7523191726209</v>
          </cell>
          <cell r="DD114">
            <v>-1444.7523191726209</v>
          </cell>
          <cell r="DF114">
            <v>-1444.7523191726209</v>
          </cell>
          <cell r="DH114">
            <v>0</v>
          </cell>
        </row>
        <row r="115">
          <cell r="B115" t="str">
            <v>FB1</v>
          </cell>
          <cell r="D115" t="str">
            <v>FRINGE BENEFITS</v>
          </cell>
          <cell r="F115" t="str">
            <v>FB1</v>
          </cell>
          <cell r="H115" t="str">
            <v>XXXXXXXXX</v>
          </cell>
          <cell r="J115" t="str">
            <v>XXXXXXXXX</v>
          </cell>
          <cell r="L115">
            <v>0</v>
          </cell>
          <cell r="N115" t="str">
            <v>XXXXXXXXX</v>
          </cell>
          <cell r="O115" t="str">
            <v>FB1</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N115">
            <v>0</v>
          </cell>
          <cell r="BR115">
            <v>0</v>
          </cell>
          <cell r="BT115">
            <v>0</v>
          </cell>
          <cell r="BV115">
            <v>0</v>
          </cell>
          <cell r="BX115">
            <v>0</v>
          </cell>
          <cell r="CD115">
            <v>0</v>
          </cell>
          <cell r="CG115" t="str">
            <v>FB1</v>
          </cell>
          <cell r="CL115">
            <v>0</v>
          </cell>
          <cell r="CO115" t="str">
            <v>FB1</v>
          </cell>
          <cell r="CP115">
            <v>0</v>
          </cell>
          <cell r="CR115">
            <v>0</v>
          </cell>
          <cell r="CT115">
            <v>0</v>
          </cell>
          <cell r="CV115">
            <v>0</v>
          </cell>
        </row>
        <row r="116">
          <cell r="B116" t="str">
            <v>MSV</v>
          </cell>
          <cell r="D116" t="str">
            <v>MEDICAL SERVICES</v>
          </cell>
          <cell r="F116" t="str">
            <v>MS1</v>
          </cell>
          <cell r="H116" t="str">
            <v>XXXXXXXXX</v>
          </cell>
          <cell r="J116" t="str">
            <v>XXXXXXXXX</v>
          </cell>
          <cell r="L116">
            <v>0</v>
          </cell>
          <cell r="N116" t="str">
            <v>XXXXXXXXX</v>
          </cell>
          <cell r="O116" t="str">
            <v>MSV</v>
          </cell>
          <cell r="P116">
            <v>0</v>
          </cell>
          <cell r="R116">
            <v>0</v>
          </cell>
          <cell r="T116">
            <v>0</v>
          </cell>
          <cell r="AD116">
            <v>0</v>
          </cell>
          <cell r="AF116">
            <v>0</v>
          </cell>
          <cell r="AH116">
            <v>0</v>
          </cell>
          <cell r="AJ116">
            <v>0</v>
          </cell>
          <cell r="AT116">
            <v>0</v>
          </cell>
          <cell r="AV116">
            <v>0</v>
          </cell>
          <cell r="AX116">
            <v>0</v>
          </cell>
          <cell r="AZ116">
            <v>0</v>
          </cell>
          <cell r="BB116">
            <v>0</v>
          </cell>
          <cell r="BD116">
            <v>0</v>
          </cell>
          <cell r="BF116">
            <v>0</v>
          </cell>
          <cell r="BH116">
            <v>0</v>
          </cell>
          <cell r="BN116">
            <v>0</v>
          </cell>
          <cell r="BR116">
            <v>0</v>
          </cell>
          <cell r="BT116">
            <v>0</v>
          </cell>
          <cell r="BV116">
            <v>0</v>
          </cell>
          <cell r="BX116">
            <v>0</v>
          </cell>
          <cell r="CD116">
            <v>0</v>
          </cell>
          <cell r="CG116" t="str">
            <v>MSV</v>
          </cell>
          <cell r="CL116">
            <v>0</v>
          </cell>
          <cell r="CO116" t="str">
            <v>MSV</v>
          </cell>
          <cell r="CP116">
            <v>0</v>
          </cell>
          <cell r="CR116">
            <v>0</v>
          </cell>
          <cell r="CT116">
            <v>0</v>
          </cell>
          <cell r="CV116">
            <v>0</v>
          </cell>
        </row>
        <row r="117">
          <cell r="B117" t="str">
            <v>P1</v>
          </cell>
          <cell r="D117" t="str">
            <v>HOSPITAL BASED PHYSICIANS</v>
          </cell>
          <cell r="F117" t="str">
            <v>P01</v>
          </cell>
          <cell r="H117">
            <v>3891386</v>
          </cell>
          <cell r="J117" t="str">
            <v>XXXXXXXXX</v>
          </cell>
          <cell r="L117">
            <v>3891386</v>
          </cell>
          <cell r="N117">
            <v>16.920417969527719</v>
          </cell>
          <cell r="O117" t="str">
            <v>P1</v>
          </cell>
          <cell r="P117">
            <v>3891.4</v>
          </cell>
          <cell r="R117">
            <v>0</v>
          </cell>
          <cell r="T117">
            <v>3891.4</v>
          </cell>
          <cell r="AD117">
            <v>3891.4</v>
          </cell>
          <cell r="AF117">
            <v>0</v>
          </cell>
          <cell r="AH117">
            <v>3891.4</v>
          </cell>
          <cell r="AJ117">
            <v>16.920417969527719</v>
          </cell>
          <cell r="AT117">
            <v>0</v>
          </cell>
          <cell r="AV117">
            <v>0</v>
          </cell>
          <cell r="AX117">
            <v>0</v>
          </cell>
          <cell r="AZ117">
            <v>0</v>
          </cell>
          <cell r="BB117">
            <v>3891.4</v>
          </cell>
          <cell r="BD117">
            <v>0</v>
          </cell>
          <cell r="BF117">
            <v>3891.4</v>
          </cell>
          <cell r="BH117">
            <v>16.920417969527719</v>
          </cell>
          <cell r="BJ117">
            <v>-3891.3855477230186</v>
          </cell>
          <cell r="BN117">
            <v>-3891.3855477230186</v>
          </cell>
          <cell r="BP117">
            <v>-16.920417969527719</v>
          </cell>
          <cell r="BR117">
            <v>1.44522769815012E-2</v>
          </cell>
          <cell r="BT117">
            <v>0</v>
          </cell>
          <cell r="BV117">
            <v>1.44522769815012E-2</v>
          </cell>
          <cell r="BX117">
            <v>0</v>
          </cell>
          <cell r="CD117">
            <v>0</v>
          </cell>
          <cell r="CG117" t="str">
            <v>P1</v>
          </cell>
          <cell r="CL117">
            <v>0</v>
          </cell>
          <cell r="CO117" t="str">
            <v>P1</v>
          </cell>
          <cell r="CP117">
            <v>1.44522769815012E-2</v>
          </cell>
          <cell r="CR117">
            <v>0</v>
          </cell>
          <cell r="CT117">
            <v>1.44522769815012E-2</v>
          </cell>
          <cell r="CV117">
            <v>0</v>
          </cell>
        </row>
        <row r="118">
          <cell r="B118" t="str">
            <v>P2</v>
          </cell>
          <cell r="D118" t="str">
            <v>PHYSICIAN PART B SERVICES</v>
          </cell>
          <cell r="F118" t="str">
            <v>P02</v>
          </cell>
          <cell r="H118" t="str">
            <v>XXXXXXXXX</v>
          </cell>
          <cell r="J118" t="str">
            <v>XXXXXXXXX</v>
          </cell>
          <cell r="L118">
            <v>0</v>
          </cell>
          <cell r="N118" t="str">
            <v>XXXXXXXXX</v>
          </cell>
          <cell r="O118" t="str">
            <v>P2</v>
          </cell>
          <cell r="P118">
            <v>0</v>
          </cell>
          <cell r="R118">
            <v>0</v>
          </cell>
          <cell r="T118">
            <v>0</v>
          </cell>
          <cell r="X118">
            <v>0</v>
          </cell>
          <cell r="Z118">
            <v>0</v>
          </cell>
          <cell r="AD118">
            <v>0</v>
          </cell>
          <cell r="AF118">
            <v>0</v>
          </cell>
          <cell r="AH118">
            <v>0</v>
          </cell>
          <cell r="AJ118">
            <v>0</v>
          </cell>
          <cell r="AT118">
            <v>0</v>
          </cell>
          <cell r="AV118">
            <v>0</v>
          </cell>
          <cell r="AX118">
            <v>0</v>
          </cell>
          <cell r="AZ118">
            <v>0</v>
          </cell>
          <cell r="BB118">
            <v>0</v>
          </cell>
          <cell r="BD118">
            <v>0</v>
          </cell>
          <cell r="BF118">
            <v>0</v>
          </cell>
          <cell r="BH118">
            <v>0</v>
          </cell>
          <cell r="BJ118">
            <v>0</v>
          </cell>
          <cell r="BN118">
            <v>0</v>
          </cell>
          <cell r="BP118">
            <v>0</v>
          </cell>
          <cell r="BR118">
            <v>0</v>
          </cell>
          <cell r="BT118">
            <v>0</v>
          </cell>
          <cell r="BV118">
            <v>0</v>
          </cell>
          <cell r="BX118">
            <v>0</v>
          </cell>
          <cell r="CB118">
            <v>0</v>
          </cell>
          <cell r="CD118">
            <v>0</v>
          </cell>
          <cell r="CG118" t="str">
            <v>P2</v>
          </cell>
          <cell r="CL118">
            <v>0</v>
          </cell>
          <cell r="CO118" t="str">
            <v>P2</v>
          </cell>
          <cell r="CP118">
            <v>0</v>
          </cell>
          <cell r="CR118">
            <v>0</v>
          </cell>
          <cell r="CT118">
            <v>0</v>
          </cell>
          <cell r="CV118">
            <v>0</v>
          </cell>
        </row>
        <row r="119">
          <cell r="B119" t="str">
            <v>P3</v>
          </cell>
          <cell r="D119" t="str">
            <v>PHYSICIAN SUPPORT SERVICES</v>
          </cell>
          <cell r="F119" t="str">
            <v>P03</v>
          </cell>
          <cell r="H119">
            <v>668577</v>
          </cell>
          <cell r="J119" t="str">
            <v>XXXXXXXXX</v>
          </cell>
          <cell r="L119">
            <v>668577</v>
          </cell>
          <cell r="N119">
            <v>4.0580528846153854</v>
          </cell>
          <cell r="O119" t="str">
            <v>P3</v>
          </cell>
          <cell r="P119">
            <v>668.6</v>
          </cell>
          <cell r="R119">
            <v>0</v>
          </cell>
          <cell r="T119">
            <v>668.6</v>
          </cell>
          <cell r="AD119">
            <v>668.6</v>
          </cell>
          <cell r="AF119">
            <v>0</v>
          </cell>
          <cell r="AH119">
            <v>668.6</v>
          </cell>
          <cell r="AJ119">
            <v>4.0580528846153854</v>
          </cell>
          <cell r="AT119">
            <v>0</v>
          </cell>
          <cell r="AV119">
            <v>0</v>
          </cell>
          <cell r="AX119">
            <v>0</v>
          </cell>
          <cell r="AZ119">
            <v>0</v>
          </cell>
          <cell r="BB119">
            <v>668.6</v>
          </cell>
          <cell r="BD119">
            <v>0</v>
          </cell>
          <cell r="BF119">
            <v>668.6</v>
          </cell>
          <cell r="BH119">
            <v>4.0580528846153854</v>
          </cell>
          <cell r="BN119">
            <v>0</v>
          </cell>
          <cell r="BR119">
            <v>668.6</v>
          </cell>
          <cell r="BT119">
            <v>0</v>
          </cell>
          <cell r="BV119">
            <v>668.6</v>
          </cell>
          <cell r="BX119">
            <v>4.0580528846153854</v>
          </cell>
          <cell r="CB119">
            <v>4.36069</v>
          </cell>
          <cell r="CD119">
            <v>4.36069</v>
          </cell>
          <cell r="CG119" t="str">
            <v>P3</v>
          </cell>
          <cell r="CL119">
            <v>0</v>
          </cell>
          <cell r="CO119" t="str">
            <v>P3</v>
          </cell>
          <cell r="CP119">
            <v>672.96069</v>
          </cell>
          <cell r="CR119">
            <v>0</v>
          </cell>
          <cell r="CT119">
            <v>672.96069</v>
          </cell>
          <cell r="CV119">
            <v>4.0580528846153854</v>
          </cell>
        </row>
        <row r="120">
          <cell r="B120" t="str">
            <v>P4</v>
          </cell>
          <cell r="D120" t="str">
            <v>RESIDENT, INTERN SERVICES</v>
          </cell>
          <cell r="F120" t="str">
            <v>P04</v>
          </cell>
          <cell r="H120">
            <v>0</v>
          </cell>
          <cell r="J120">
            <v>0</v>
          </cell>
          <cell r="L120">
            <v>0</v>
          </cell>
          <cell r="N120">
            <v>0</v>
          </cell>
          <cell r="O120" t="str">
            <v>P4</v>
          </cell>
          <cell r="P120">
            <v>0</v>
          </cell>
          <cell r="R120">
            <v>0</v>
          </cell>
          <cell r="T120">
            <v>0</v>
          </cell>
          <cell r="AD120">
            <v>0</v>
          </cell>
          <cell r="AF120">
            <v>0</v>
          </cell>
          <cell r="AH120">
            <v>0</v>
          </cell>
          <cell r="AJ120">
            <v>0</v>
          </cell>
          <cell r="AT120">
            <v>0</v>
          </cell>
          <cell r="AV120">
            <v>0</v>
          </cell>
          <cell r="AX120">
            <v>0</v>
          </cell>
          <cell r="AZ120">
            <v>0</v>
          </cell>
          <cell r="BB120">
            <v>0</v>
          </cell>
          <cell r="BD120">
            <v>0</v>
          </cell>
          <cell r="BF120">
            <v>0</v>
          </cell>
          <cell r="BH120">
            <v>0</v>
          </cell>
          <cell r="BJ120">
            <v>0</v>
          </cell>
          <cell r="BN120">
            <v>0</v>
          </cell>
          <cell r="BP120">
            <v>0</v>
          </cell>
          <cell r="BR120">
            <v>0</v>
          </cell>
          <cell r="BT120">
            <v>0</v>
          </cell>
          <cell r="BV120">
            <v>0</v>
          </cell>
          <cell r="BX120">
            <v>0</v>
          </cell>
          <cell r="CB120">
            <v>0</v>
          </cell>
          <cell r="CD120">
            <v>0</v>
          </cell>
          <cell r="CG120" t="str">
            <v>P4</v>
          </cell>
          <cell r="CL120">
            <v>0</v>
          </cell>
          <cell r="CO120" t="str">
            <v>P4</v>
          </cell>
          <cell r="CP120">
            <v>0</v>
          </cell>
          <cell r="CR120">
            <v>0</v>
          </cell>
          <cell r="CT120">
            <v>0</v>
          </cell>
          <cell r="CV120">
            <v>0</v>
          </cell>
        </row>
        <row r="121">
          <cell r="B121" t="str">
            <v>P5</v>
          </cell>
          <cell r="D121" t="str">
            <v>RESIDENT, INTERN INELIGIBLE</v>
          </cell>
          <cell r="F121" t="str">
            <v>P05</v>
          </cell>
          <cell r="H121">
            <v>0</v>
          </cell>
          <cell r="J121">
            <v>0</v>
          </cell>
          <cell r="L121">
            <v>0</v>
          </cell>
          <cell r="N121">
            <v>0</v>
          </cell>
          <cell r="O121" t="str">
            <v>P5</v>
          </cell>
          <cell r="P121">
            <v>0</v>
          </cell>
          <cell r="R121">
            <v>0</v>
          </cell>
          <cell r="T121">
            <v>0</v>
          </cell>
          <cell r="AD121">
            <v>0</v>
          </cell>
          <cell r="AF121">
            <v>0</v>
          </cell>
          <cell r="AH121">
            <v>0</v>
          </cell>
          <cell r="AJ121">
            <v>0</v>
          </cell>
          <cell r="AT121">
            <v>0</v>
          </cell>
          <cell r="AV121">
            <v>0</v>
          </cell>
          <cell r="AX121">
            <v>0</v>
          </cell>
          <cell r="AZ121">
            <v>0</v>
          </cell>
          <cell r="BB121">
            <v>0</v>
          </cell>
          <cell r="BD121">
            <v>0</v>
          </cell>
          <cell r="BF121">
            <v>0</v>
          </cell>
          <cell r="BH121">
            <v>0</v>
          </cell>
          <cell r="BJ121">
            <v>0</v>
          </cell>
          <cell r="BN121">
            <v>0</v>
          </cell>
          <cell r="BP121">
            <v>0</v>
          </cell>
          <cell r="BR121">
            <v>0</v>
          </cell>
          <cell r="BT121">
            <v>0</v>
          </cell>
          <cell r="BV121">
            <v>0</v>
          </cell>
          <cell r="BX121">
            <v>0</v>
          </cell>
          <cell r="CB121">
            <v>0</v>
          </cell>
          <cell r="CD121">
            <v>0</v>
          </cell>
          <cell r="CG121" t="str">
            <v>P5</v>
          </cell>
          <cell r="CL121">
            <v>0</v>
          </cell>
          <cell r="CO121" t="str">
            <v>P4</v>
          </cell>
          <cell r="CP121">
            <v>0</v>
          </cell>
          <cell r="CR121">
            <v>0</v>
          </cell>
          <cell r="CT121">
            <v>0</v>
          </cell>
          <cell r="CV121">
            <v>0</v>
          </cell>
        </row>
        <row r="122">
          <cell r="B122" t="str">
            <v>MAL</v>
          </cell>
          <cell r="D122" t="str">
            <v>MALPRACTICE</v>
          </cell>
          <cell r="F122" t="str">
            <v>UAMAL</v>
          </cell>
          <cell r="H122">
            <v>0</v>
          </cell>
          <cell r="J122">
            <v>977925.71</v>
          </cell>
          <cell r="L122">
            <v>977925.71</v>
          </cell>
          <cell r="N122">
            <v>0</v>
          </cell>
          <cell r="O122" t="str">
            <v>MAL</v>
          </cell>
          <cell r="P122">
            <v>0</v>
          </cell>
          <cell r="R122">
            <v>977.9</v>
          </cell>
          <cell r="T122">
            <v>977.9</v>
          </cell>
          <cell r="AD122">
            <v>0</v>
          </cell>
          <cell r="AF122">
            <v>977.9</v>
          </cell>
          <cell r="AH122">
            <v>977.9</v>
          </cell>
          <cell r="AJ122">
            <v>0</v>
          </cell>
          <cell r="AT122">
            <v>0</v>
          </cell>
          <cell r="AV122">
            <v>0</v>
          </cell>
          <cell r="AX122">
            <v>0</v>
          </cell>
          <cell r="AZ122">
            <v>0</v>
          </cell>
          <cell r="BB122">
            <v>0</v>
          </cell>
          <cell r="BD122">
            <v>977.9</v>
          </cell>
          <cell r="BF122">
            <v>977.9</v>
          </cell>
          <cell r="BH122">
            <v>0</v>
          </cell>
          <cell r="BN122">
            <v>0</v>
          </cell>
          <cell r="BR122">
            <v>0</v>
          </cell>
          <cell r="BT122">
            <v>977.9</v>
          </cell>
          <cell r="BV122">
            <v>977.9</v>
          </cell>
          <cell r="BX122">
            <v>0</v>
          </cell>
          <cell r="CD122">
            <v>0</v>
          </cell>
          <cell r="CG122" t="str">
            <v>MAL</v>
          </cell>
          <cell r="CH122">
            <v>0</v>
          </cell>
          <cell r="CJ122">
            <v>0</v>
          </cell>
          <cell r="CL122">
            <v>0</v>
          </cell>
          <cell r="CN122">
            <v>0</v>
          </cell>
          <cell r="CO122" t="str">
            <v>MAL</v>
          </cell>
          <cell r="CP122">
            <v>0</v>
          </cell>
          <cell r="CR122">
            <v>977.9</v>
          </cell>
          <cell r="CT122">
            <v>977.9</v>
          </cell>
          <cell r="CV122">
            <v>0</v>
          </cell>
        </row>
        <row r="123">
          <cell r="B123" t="str">
            <v>OIN</v>
          </cell>
          <cell r="D123" t="str">
            <v>OTHER INSURANCE</v>
          </cell>
          <cell r="F123" t="str">
            <v>UAOIN</v>
          </cell>
          <cell r="H123">
            <v>0</v>
          </cell>
          <cell r="J123">
            <v>0</v>
          </cell>
          <cell r="L123">
            <v>0</v>
          </cell>
          <cell r="N123">
            <v>0</v>
          </cell>
          <cell r="O123" t="str">
            <v>OIN</v>
          </cell>
          <cell r="P123">
            <v>0</v>
          </cell>
          <cell r="R123">
            <v>0</v>
          </cell>
          <cell r="T123">
            <v>0</v>
          </cell>
          <cell r="AD123">
            <v>0</v>
          </cell>
          <cell r="AF123">
            <v>0</v>
          </cell>
          <cell r="AH123">
            <v>0</v>
          </cell>
          <cell r="AJ123">
            <v>0</v>
          </cell>
          <cell r="AT123">
            <v>0</v>
          </cell>
          <cell r="AV123">
            <v>0</v>
          </cell>
          <cell r="AX123">
            <v>0</v>
          </cell>
          <cell r="AZ123">
            <v>0</v>
          </cell>
          <cell r="BB123">
            <v>0</v>
          </cell>
          <cell r="BD123">
            <v>0</v>
          </cell>
          <cell r="BF123">
            <v>0</v>
          </cell>
          <cell r="BH123">
            <v>0</v>
          </cell>
          <cell r="BN123">
            <v>0</v>
          </cell>
          <cell r="BR123">
            <v>0</v>
          </cell>
          <cell r="BT123">
            <v>0</v>
          </cell>
          <cell r="BV123">
            <v>0</v>
          </cell>
          <cell r="BX123">
            <v>0</v>
          </cell>
          <cell r="CD123">
            <v>0</v>
          </cell>
          <cell r="CG123" t="str">
            <v>OIN</v>
          </cell>
          <cell r="CH123">
            <v>0</v>
          </cell>
          <cell r="CJ123">
            <v>0</v>
          </cell>
          <cell r="CL123">
            <v>0</v>
          </cell>
          <cell r="CN123">
            <v>0</v>
          </cell>
          <cell r="CO123" t="str">
            <v>OIN</v>
          </cell>
          <cell r="CP123">
            <v>0</v>
          </cell>
          <cell r="CR123">
            <v>0</v>
          </cell>
          <cell r="CT123">
            <v>0</v>
          </cell>
          <cell r="CV123">
            <v>0</v>
          </cell>
        </row>
        <row r="124">
          <cell r="B124" t="str">
            <v>MCR</v>
          </cell>
          <cell r="D124" t="str">
            <v>MEDICAL CARE REVIEW</v>
          </cell>
          <cell r="F124" t="str">
            <v>UAMCR</v>
          </cell>
          <cell r="H124">
            <v>2468592.1470983606</v>
          </cell>
          <cell r="J124">
            <v>285280.0127087328</v>
          </cell>
          <cell r="L124">
            <v>2753872.1598070934</v>
          </cell>
          <cell r="N124">
            <v>22.674999999999997</v>
          </cell>
          <cell r="O124" t="str">
            <v>MCR</v>
          </cell>
          <cell r="P124">
            <v>2468.6</v>
          </cell>
          <cell r="R124">
            <v>285.3</v>
          </cell>
          <cell r="T124">
            <v>2753.9</v>
          </cell>
          <cell r="AD124">
            <v>2468.6</v>
          </cell>
          <cell r="AF124">
            <v>285.3</v>
          </cell>
          <cell r="AH124">
            <v>2753.9</v>
          </cell>
          <cell r="AJ124">
            <v>22.674999999999997</v>
          </cell>
          <cell r="AT124">
            <v>0</v>
          </cell>
          <cell r="AV124">
            <v>0</v>
          </cell>
          <cell r="AX124">
            <v>0</v>
          </cell>
          <cell r="AZ124">
            <v>0</v>
          </cell>
          <cell r="BB124">
            <v>2468.6</v>
          </cell>
          <cell r="BD124">
            <v>285.3</v>
          </cell>
          <cell r="BF124">
            <v>2753.9</v>
          </cell>
          <cell r="BH124">
            <v>22.674999999999997</v>
          </cell>
          <cell r="BJ124">
            <v>422.95379068330408</v>
          </cell>
          <cell r="BN124">
            <v>422.95379068330408</v>
          </cell>
          <cell r="BP124">
            <v>0</v>
          </cell>
          <cell r="BR124">
            <v>2891.5537906833042</v>
          </cell>
          <cell r="BT124">
            <v>285.3</v>
          </cell>
          <cell r="BV124">
            <v>3176.8537906833044</v>
          </cell>
          <cell r="BX124">
            <v>22.674999999999997</v>
          </cell>
          <cell r="CD124">
            <v>0</v>
          </cell>
          <cell r="CG124" t="str">
            <v>MCR</v>
          </cell>
          <cell r="CH124">
            <v>0</v>
          </cell>
          <cell r="CJ124">
            <v>0</v>
          </cell>
          <cell r="CL124">
            <v>0</v>
          </cell>
          <cell r="CN124">
            <v>0</v>
          </cell>
          <cell r="CO124" t="str">
            <v>MCR</v>
          </cell>
          <cell r="CP124">
            <v>2891.5537906833042</v>
          </cell>
          <cell r="CR124">
            <v>285.3</v>
          </cell>
          <cell r="CT124">
            <v>3176.8537906833044</v>
          </cell>
          <cell r="CV124">
            <v>22.674999999999997</v>
          </cell>
        </row>
        <row r="125">
          <cell r="B125" t="str">
            <v>DEP</v>
          </cell>
          <cell r="D125" t="str">
            <v>DEPRECIATION</v>
          </cell>
          <cell r="F125" t="str">
            <v>UADEP</v>
          </cell>
          <cell r="H125">
            <v>0</v>
          </cell>
          <cell r="J125">
            <v>13285937.189999999</v>
          </cell>
          <cell r="L125">
            <v>13285937.189999999</v>
          </cell>
          <cell r="N125">
            <v>0</v>
          </cell>
          <cell r="O125" t="str">
            <v>DEP</v>
          </cell>
          <cell r="P125">
            <v>0</v>
          </cell>
          <cell r="R125">
            <v>13285.9</v>
          </cell>
          <cell r="T125">
            <v>13285.9</v>
          </cell>
          <cell r="AD125">
            <v>0</v>
          </cell>
          <cell r="AF125">
            <v>13285.9</v>
          </cell>
          <cell r="AH125">
            <v>13285.9</v>
          </cell>
          <cell r="AJ125">
            <v>0</v>
          </cell>
          <cell r="AT125">
            <v>0</v>
          </cell>
          <cell r="AV125">
            <v>0</v>
          </cell>
          <cell r="AX125">
            <v>0</v>
          </cell>
          <cell r="AZ125">
            <v>0</v>
          </cell>
          <cell r="BB125">
            <v>0</v>
          </cell>
          <cell r="BD125">
            <v>13285.9</v>
          </cell>
          <cell r="BF125">
            <v>13285.9</v>
          </cell>
          <cell r="BH125">
            <v>0</v>
          </cell>
          <cell r="BN125">
            <v>0</v>
          </cell>
          <cell r="BR125">
            <v>0</v>
          </cell>
          <cell r="BT125">
            <v>13285.9</v>
          </cell>
          <cell r="BV125">
            <v>13285.9</v>
          </cell>
          <cell r="BX125">
            <v>0</v>
          </cell>
          <cell r="CD125">
            <v>0</v>
          </cell>
          <cell r="CG125" t="str">
            <v>DEP</v>
          </cell>
          <cell r="CH125">
            <v>0</v>
          </cell>
          <cell r="CJ125">
            <v>-306.15415148351599</v>
          </cell>
          <cell r="CL125">
            <v>-306.15415148351599</v>
          </cell>
          <cell r="CN125">
            <v>0</v>
          </cell>
          <cell r="CO125" t="str">
            <v>DEP</v>
          </cell>
          <cell r="CP125">
            <v>0</v>
          </cell>
          <cell r="CR125">
            <v>12979.745848516484</v>
          </cell>
          <cell r="CT125">
            <v>12979.745848516484</v>
          </cell>
          <cell r="CV125">
            <v>0</v>
          </cell>
        </row>
        <row r="126">
          <cell r="B126" t="str">
            <v>LEA</v>
          </cell>
          <cell r="D126" t="str">
            <v>LEASES &amp; RENTALS</v>
          </cell>
          <cell r="F126" t="str">
            <v>UALEASE</v>
          </cell>
          <cell r="H126">
            <v>0.38073660706064782</v>
          </cell>
          <cell r="J126">
            <v>5221218.2799999993</v>
          </cell>
          <cell r="L126">
            <v>5221218.6607366065</v>
          </cell>
          <cell r="N126">
            <v>0</v>
          </cell>
          <cell r="O126" t="str">
            <v>LEA</v>
          </cell>
          <cell r="P126">
            <v>0</v>
          </cell>
          <cell r="R126">
            <v>5221.2</v>
          </cell>
          <cell r="T126">
            <v>5221.2</v>
          </cell>
          <cell r="AD126">
            <v>0</v>
          </cell>
          <cell r="AF126">
            <v>5221.2</v>
          </cell>
          <cell r="AH126">
            <v>5221.2</v>
          </cell>
          <cell r="AJ126">
            <v>0</v>
          </cell>
          <cell r="AT126">
            <v>0</v>
          </cell>
          <cell r="AV126">
            <v>0</v>
          </cell>
          <cell r="AX126">
            <v>0</v>
          </cell>
          <cell r="AZ126">
            <v>0</v>
          </cell>
          <cell r="BB126">
            <v>0</v>
          </cell>
          <cell r="BD126">
            <v>5221.2</v>
          </cell>
          <cell r="BF126">
            <v>5221.2</v>
          </cell>
          <cell r="BH126">
            <v>0</v>
          </cell>
          <cell r="BN126">
            <v>0</v>
          </cell>
          <cell r="BR126">
            <v>0</v>
          </cell>
          <cell r="BT126">
            <v>5221.2</v>
          </cell>
          <cell r="BV126">
            <v>5221.2</v>
          </cell>
          <cell r="BX126">
            <v>0</v>
          </cell>
          <cell r="CD126">
            <v>0</v>
          </cell>
          <cell r="CG126" t="str">
            <v>LEA</v>
          </cell>
          <cell r="CH126">
            <v>0</v>
          </cell>
          <cell r="CJ126">
            <v>-2002.4093499999999</v>
          </cell>
          <cell r="CL126">
            <v>-2002.4093499999999</v>
          </cell>
          <cell r="CN126">
            <v>0</v>
          </cell>
          <cell r="CO126" t="str">
            <v>LEA</v>
          </cell>
          <cell r="CP126">
            <v>0</v>
          </cell>
          <cell r="CR126">
            <v>3218.7906499999999</v>
          </cell>
          <cell r="CT126">
            <v>3218.7906499999999</v>
          </cell>
          <cell r="CV126">
            <v>0</v>
          </cell>
        </row>
        <row r="127">
          <cell r="B127" t="str">
            <v>LIC</v>
          </cell>
          <cell r="D127" t="str">
            <v>LICENSE &amp; TAXES</v>
          </cell>
          <cell r="F127" t="str">
            <v>UALIC</v>
          </cell>
          <cell r="H127">
            <v>0</v>
          </cell>
          <cell r="J127">
            <v>406866.33</v>
          </cell>
          <cell r="L127">
            <v>406866.33</v>
          </cell>
          <cell r="M127" t="str">
            <v>Allocate</v>
          </cell>
          <cell r="N127">
            <v>0</v>
          </cell>
          <cell r="O127" t="str">
            <v>LIC</v>
          </cell>
          <cell r="P127">
            <v>0</v>
          </cell>
          <cell r="R127">
            <v>406.9</v>
          </cell>
          <cell r="T127">
            <v>406.9</v>
          </cell>
          <cell r="AD127">
            <v>0</v>
          </cell>
          <cell r="AF127">
            <v>406.9</v>
          </cell>
          <cell r="AH127">
            <v>406.9</v>
          </cell>
          <cell r="AJ127">
            <v>0</v>
          </cell>
          <cell r="AT127">
            <v>0</v>
          </cell>
          <cell r="AV127">
            <v>0</v>
          </cell>
          <cell r="AX127">
            <v>0</v>
          </cell>
          <cell r="AZ127">
            <v>0</v>
          </cell>
          <cell r="BB127">
            <v>0</v>
          </cell>
          <cell r="BD127">
            <v>406.9</v>
          </cell>
          <cell r="BF127">
            <v>406.9</v>
          </cell>
          <cell r="BH127">
            <v>0</v>
          </cell>
          <cell r="BN127">
            <v>0</v>
          </cell>
          <cell r="BR127">
            <v>0</v>
          </cell>
          <cell r="BT127">
            <v>406.9</v>
          </cell>
          <cell r="BV127">
            <v>406.9</v>
          </cell>
          <cell r="BX127">
            <v>0</v>
          </cell>
          <cell r="CD127">
            <v>0</v>
          </cell>
          <cell r="CG127" t="str">
            <v>LIC</v>
          </cell>
          <cell r="CH127">
            <v>0</v>
          </cell>
          <cell r="CJ127">
            <v>0</v>
          </cell>
          <cell r="CL127">
            <v>0</v>
          </cell>
          <cell r="CN127">
            <v>0</v>
          </cell>
          <cell r="CO127" t="str">
            <v>LIC</v>
          </cell>
          <cell r="CP127">
            <v>0</v>
          </cell>
          <cell r="CR127">
            <v>406.9</v>
          </cell>
          <cell r="CT127">
            <v>406.9</v>
          </cell>
          <cell r="CV127">
            <v>0</v>
          </cell>
        </row>
        <row r="128">
          <cell r="B128" t="str">
            <v>IST</v>
          </cell>
          <cell r="D128" t="str">
            <v>INTEREST SHORT TERM</v>
          </cell>
          <cell r="F128" t="str">
            <v>UAIST</v>
          </cell>
          <cell r="H128">
            <v>0</v>
          </cell>
          <cell r="J128">
            <v>0</v>
          </cell>
          <cell r="L128">
            <v>0</v>
          </cell>
          <cell r="M128" t="str">
            <v>Loss as</v>
          </cell>
          <cell r="N128">
            <v>0</v>
          </cell>
          <cell r="O128" t="str">
            <v>IST</v>
          </cell>
          <cell r="P128">
            <v>0</v>
          </cell>
          <cell r="R128">
            <v>0</v>
          </cell>
          <cell r="T128">
            <v>0</v>
          </cell>
          <cell r="AD128">
            <v>0</v>
          </cell>
          <cell r="AF128">
            <v>0</v>
          </cell>
          <cell r="AH128">
            <v>0</v>
          </cell>
          <cell r="AJ128">
            <v>0</v>
          </cell>
          <cell r="AT128">
            <v>0</v>
          </cell>
          <cell r="AV128">
            <v>0</v>
          </cell>
          <cell r="AX128">
            <v>0</v>
          </cell>
          <cell r="AZ128">
            <v>0</v>
          </cell>
          <cell r="BB128">
            <v>0</v>
          </cell>
          <cell r="BD128">
            <v>0</v>
          </cell>
          <cell r="BF128">
            <v>0</v>
          </cell>
          <cell r="BH128">
            <v>0</v>
          </cell>
          <cell r="BN128">
            <v>0</v>
          </cell>
          <cell r="BR128">
            <v>0</v>
          </cell>
          <cell r="BT128">
            <v>0</v>
          </cell>
          <cell r="BV128">
            <v>0</v>
          </cell>
          <cell r="BX128">
            <v>0</v>
          </cell>
          <cell r="CD128">
            <v>0</v>
          </cell>
          <cell r="CG128" t="str">
            <v>IST</v>
          </cell>
          <cell r="CH128">
            <v>0</v>
          </cell>
          <cell r="CJ128">
            <v>0</v>
          </cell>
          <cell r="CL128">
            <v>0</v>
          </cell>
          <cell r="CN128">
            <v>0</v>
          </cell>
          <cell r="CO128" t="str">
            <v>IST</v>
          </cell>
          <cell r="CP128">
            <v>0</v>
          </cell>
          <cell r="CR128">
            <v>0</v>
          </cell>
          <cell r="CT128">
            <v>0</v>
          </cell>
          <cell r="CV128">
            <v>0</v>
          </cell>
        </row>
        <row r="129">
          <cell r="B129" t="str">
            <v>ILT</v>
          </cell>
          <cell r="D129" t="str">
            <v>INTEREST LONG TERM</v>
          </cell>
          <cell r="F129" t="str">
            <v>UAILT</v>
          </cell>
          <cell r="H129">
            <v>0</v>
          </cell>
          <cell r="J129">
            <v>8851974.9900000002</v>
          </cell>
          <cell r="L129">
            <v>8851974.9900000002</v>
          </cell>
          <cell r="M129" t="str">
            <v>Fringe?</v>
          </cell>
          <cell r="N129">
            <v>0</v>
          </cell>
          <cell r="O129" t="str">
            <v>ILT</v>
          </cell>
          <cell r="P129">
            <v>0</v>
          </cell>
          <cell r="R129">
            <v>8852</v>
          </cell>
          <cell r="T129">
            <v>8852</v>
          </cell>
          <cell r="AD129">
            <v>0</v>
          </cell>
          <cell r="AF129">
            <v>8852</v>
          </cell>
          <cell r="AH129">
            <v>8852</v>
          </cell>
          <cell r="AJ129">
            <v>0</v>
          </cell>
          <cell r="AT129">
            <v>0</v>
          </cell>
          <cell r="AV129">
            <v>0</v>
          </cell>
          <cell r="AX129">
            <v>0</v>
          </cell>
          <cell r="AZ129">
            <v>0</v>
          </cell>
          <cell r="BB129">
            <v>0</v>
          </cell>
          <cell r="BD129">
            <v>8852</v>
          </cell>
          <cell r="BF129">
            <v>8852</v>
          </cell>
          <cell r="BH129">
            <v>0</v>
          </cell>
          <cell r="BN129">
            <v>0</v>
          </cell>
          <cell r="BR129">
            <v>0</v>
          </cell>
          <cell r="BT129">
            <v>8852</v>
          </cell>
          <cell r="BV129">
            <v>8852</v>
          </cell>
          <cell r="BX129">
            <v>0</v>
          </cell>
          <cell r="CD129">
            <v>0</v>
          </cell>
          <cell r="CG129" t="str">
            <v>ILT</v>
          </cell>
          <cell r="CH129">
            <v>0</v>
          </cell>
          <cell r="CJ129">
            <v>0</v>
          </cell>
          <cell r="CL129">
            <v>0</v>
          </cell>
          <cell r="CN129">
            <v>0</v>
          </cell>
          <cell r="CO129" t="str">
            <v>ILT</v>
          </cell>
          <cell r="CP129">
            <v>0</v>
          </cell>
          <cell r="CR129">
            <v>8852</v>
          </cell>
          <cell r="CT129">
            <v>8852</v>
          </cell>
          <cell r="CV129">
            <v>0</v>
          </cell>
        </row>
        <row r="130">
          <cell r="B130" t="str">
            <v>FSC1</v>
          </cell>
          <cell r="D130" t="str">
            <v>FREE STANDING CLINIC SERVICES</v>
          </cell>
          <cell r="F130" t="str">
            <v>UR1</v>
          </cell>
          <cell r="H130">
            <v>0</v>
          </cell>
          <cell r="J130">
            <v>0</v>
          </cell>
          <cell r="L130">
            <v>0</v>
          </cell>
          <cell r="N130">
            <v>0</v>
          </cell>
          <cell r="O130" t="str">
            <v>FSC1</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FSC1</v>
          </cell>
          <cell r="CH130">
            <v>0</v>
          </cell>
          <cell r="CJ130">
            <v>0</v>
          </cell>
          <cell r="CL130">
            <v>0</v>
          </cell>
          <cell r="CN130">
            <v>0</v>
          </cell>
          <cell r="CO130" t="str">
            <v>FSC</v>
          </cell>
          <cell r="CP130">
            <v>0</v>
          </cell>
          <cell r="CR130">
            <v>0</v>
          </cell>
          <cell r="CT130">
            <v>0</v>
          </cell>
          <cell r="CV130">
            <v>0</v>
          </cell>
          <cell r="CX130">
            <v>0</v>
          </cell>
          <cell r="CZ130">
            <v>0</v>
          </cell>
        </row>
        <row r="131">
          <cell r="B131" t="str">
            <v>HHC</v>
          </cell>
          <cell r="D131" t="str">
            <v>HOME HEALTH CARE</v>
          </cell>
          <cell r="F131" t="str">
            <v>UR2</v>
          </cell>
          <cell r="H131">
            <v>0</v>
          </cell>
          <cell r="J131">
            <v>0</v>
          </cell>
          <cell r="L131">
            <v>0</v>
          </cell>
          <cell r="N131">
            <v>0</v>
          </cell>
          <cell r="O131" t="str">
            <v>HHC</v>
          </cell>
          <cell r="P131">
            <v>0</v>
          </cell>
          <cell r="R131">
            <v>0</v>
          </cell>
          <cell r="T131">
            <v>0</v>
          </cell>
          <cell r="AD131">
            <v>0</v>
          </cell>
          <cell r="AF131">
            <v>0</v>
          </cell>
          <cell r="AH131">
            <v>0</v>
          </cell>
          <cell r="AJ131">
            <v>0</v>
          </cell>
          <cell r="AL131">
            <v>0</v>
          </cell>
          <cell r="AN131">
            <v>0</v>
          </cell>
          <cell r="AP131">
            <v>0</v>
          </cell>
          <cell r="AR131">
            <v>0</v>
          </cell>
          <cell r="AT131">
            <v>0</v>
          </cell>
          <cell r="AV131">
            <v>0</v>
          </cell>
          <cell r="AX131">
            <v>0</v>
          </cell>
          <cell r="AZ131">
            <v>0</v>
          </cell>
          <cell r="BB131">
            <v>0</v>
          </cell>
          <cell r="BD131">
            <v>0</v>
          </cell>
          <cell r="BF131">
            <v>0</v>
          </cell>
          <cell r="BH131">
            <v>0</v>
          </cell>
          <cell r="BN131">
            <v>0</v>
          </cell>
          <cell r="BR131">
            <v>0</v>
          </cell>
          <cell r="BT131">
            <v>0</v>
          </cell>
          <cell r="BV131">
            <v>0</v>
          </cell>
          <cell r="BX131">
            <v>0</v>
          </cell>
          <cell r="CB131">
            <v>0</v>
          </cell>
          <cell r="CD131">
            <v>0</v>
          </cell>
          <cell r="CG131" t="str">
            <v>HHC</v>
          </cell>
          <cell r="CH131">
            <v>0</v>
          </cell>
          <cell r="CJ131">
            <v>0</v>
          </cell>
          <cell r="CL131">
            <v>0</v>
          </cell>
          <cell r="CN131">
            <v>0</v>
          </cell>
          <cell r="CO131" t="str">
            <v>HHC</v>
          </cell>
          <cell r="CP131">
            <v>0</v>
          </cell>
          <cell r="CR131">
            <v>0</v>
          </cell>
          <cell r="CT131">
            <v>0</v>
          </cell>
          <cell r="CV131">
            <v>0</v>
          </cell>
          <cell r="CX131">
            <v>0</v>
          </cell>
          <cell r="CZ131">
            <v>0</v>
          </cell>
        </row>
        <row r="132">
          <cell r="B132" t="str">
            <v>ORD</v>
          </cell>
          <cell r="D132" t="str">
            <v>OUTPATIENT RENAL DIALYSIS</v>
          </cell>
          <cell r="F132" t="str">
            <v>UR3</v>
          </cell>
          <cell r="H132">
            <v>0</v>
          </cell>
          <cell r="J132">
            <v>0</v>
          </cell>
          <cell r="L132">
            <v>0</v>
          </cell>
          <cell r="N132">
            <v>0</v>
          </cell>
          <cell r="O132" t="str">
            <v>ORD</v>
          </cell>
          <cell r="P132">
            <v>0</v>
          </cell>
          <cell r="R132">
            <v>0</v>
          </cell>
          <cell r="T132">
            <v>0</v>
          </cell>
          <cell r="AD132">
            <v>0</v>
          </cell>
          <cell r="AF132">
            <v>0</v>
          </cell>
          <cell r="AH132">
            <v>0</v>
          </cell>
          <cell r="AJ132">
            <v>0</v>
          </cell>
          <cell r="AL132">
            <v>0</v>
          </cell>
          <cell r="AN132">
            <v>0</v>
          </cell>
          <cell r="AP132">
            <v>0</v>
          </cell>
          <cell r="AR132">
            <v>0</v>
          </cell>
          <cell r="AT132">
            <v>0</v>
          </cell>
          <cell r="AV132">
            <v>0</v>
          </cell>
          <cell r="AX132">
            <v>0</v>
          </cell>
          <cell r="AZ132">
            <v>0</v>
          </cell>
          <cell r="BB132">
            <v>0</v>
          </cell>
          <cell r="BD132">
            <v>0</v>
          </cell>
          <cell r="BF132">
            <v>0</v>
          </cell>
          <cell r="BH132">
            <v>0</v>
          </cell>
          <cell r="BN132">
            <v>0</v>
          </cell>
          <cell r="BR132">
            <v>0</v>
          </cell>
          <cell r="BT132">
            <v>0</v>
          </cell>
          <cell r="BV132">
            <v>0</v>
          </cell>
          <cell r="BX132">
            <v>0</v>
          </cell>
          <cell r="CB132">
            <v>0</v>
          </cell>
          <cell r="CD132">
            <v>0</v>
          </cell>
          <cell r="CG132" t="str">
            <v>ORD</v>
          </cell>
          <cell r="CH132">
            <v>0</v>
          </cell>
          <cell r="CJ132">
            <v>0</v>
          </cell>
          <cell r="CL132">
            <v>0</v>
          </cell>
          <cell r="CN132">
            <v>0</v>
          </cell>
          <cell r="CO132" t="str">
            <v>ORD</v>
          </cell>
          <cell r="CP132">
            <v>0</v>
          </cell>
          <cell r="CR132">
            <v>0</v>
          </cell>
          <cell r="CT132">
            <v>0</v>
          </cell>
          <cell r="CV132">
            <v>0</v>
          </cell>
          <cell r="CX132">
            <v>0</v>
          </cell>
          <cell r="CZ132">
            <v>0</v>
          </cell>
        </row>
        <row r="133">
          <cell r="B133" t="str">
            <v>ECF1</v>
          </cell>
          <cell r="D133" t="str">
            <v>SKILLED NURSING CARE</v>
          </cell>
          <cell r="F133" t="str">
            <v>UR4</v>
          </cell>
          <cell r="H133">
            <v>0</v>
          </cell>
          <cell r="J133">
            <v>0</v>
          </cell>
          <cell r="L133">
            <v>0</v>
          </cell>
          <cell r="N133">
            <v>0</v>
          </cell>
          <cell r="O133" t="str">
            <v>ECF1</v>
          </cell>
          <cell r="P133">
            <v>0</v>
          </cell>
          <cell r="R133">
            <v>0</v>
          </cell>
          <cell r="T133">
            <v>0</v>
          </cell>
          <cell r="AD133">
            <v>0</v>
          </cell>
          <cell r="AF133">
            <v>0</v>
          </cell>
          <cell r="AH133">
            <v>0</v>
          </cell>
          <cell r="AJ133">
            <v>0</v>
          </cell>
          <cell r="AL133">
            <v>0</v>
          </cell>
          <cell r="AN133">
            <v>0</v>
          </cell>
          <cell r="AP133">
            <v>0</v>
          </cell>
          <cell r="AR133">
            <v>0</v>
          </cell>
          <cell r="AT133">
            <v>0</v>
          </cell>
          <cell r="AV133">
            <v>0</v>
          </cell>
          <cell r="AX133">
            <v>0</v>
          </cell>
          <cell r="AZ133">
            <v>0</v>
          </cell>
          <cell r="BB133">
            <v>0</v>
          </cell>
          <cell r="BD133">
            <v>0</v>
          </cell>
          <cell r="BF133">
            <v>0</v>
          </cell>
          <cell r="BH133">
            <v>0</v>
          </cell>
          <cell r="BN133">
            <v>0</v>
          </cell>
          <cell r="BR133">
            <v>0</v>
          </cell>
          <cell r="BT133">
            <v>0</v>
          </cell>
          <cell r="BV133">
            <v>0</v>
          </cell>
          <cell r="BX133">
            <v>0</v>
          </cell>
          <cell r="CB133">
            <v>0</v>
          </cell>
          <cell r="CD133">
            <v>0</v>
          </cell>
          <cell r="CG133" t="str">
            <v>ECF1</v>
          </cell>
          <cell r="CH133">
            <v>0</v>
          </cell>
          <cell r="CJ133">
            <v>0</v>
          </cell>
          <cell r="CL133">
            <v>0</v>
          </cell>
          <cell r="CN133">
            <v>0</v>
          </cell>
          <cell r="CO133" t="str">
            <v>ECF</v>
          </cell>
          <cell r="CP133">
            <v>0</v>
          </cell>
          <cell r="CR133">
            <v>0</v>
          </cell>
          <cell r="CT133">
            <v>0</v>
          </cell>
          <cell r="CV133">
            <v>0</v>
          </cell>
          <cell r="CX133">
            <v>0</v>
          </cell>
          <cell r="CZ133">
            <v>0</v>
          </cell>
        </row>
        <row r="134">
          <cell r="B134" t="str">
            <v>ULB</v>
          </cell>
          <cell r="D134" t="str">
            <v>LAB NON-PATIENT</v>
          </cell>
          <cell r="F134" t="str">
            <v>UR5</v>
          </cell>
          <cell r="H134">
            <v>1688175.8031052698</v>
          </cell>
          <cell r="J134">
            <v>1232597.9816904822</v>
          </cell>
          <cell r="L134">
            <v>2920773.7847957518</v>
          </cell>
          <cell r="N134">
            <v>24.275772676796858</v>
          </cell>
          <cell r="O134" t="str">
            <v>ULB</v>
          </cell>
          <cell r="P134">
            <v>1688.2</v>
          </cell>
          <cell r="R134">
            <v>1232.5999999999999</v>
          </cell>
          <cell r="T134">
            <v>2920.8</v>
          </cell>
          <cell r="AD134">
            <v>1688.2</v>
          </cell>
          <cell r="AF134">
            <v>1232.5999999999999</v>
          </cell>
          <cell r="AH134">
            <v>2920.8</v>
          </cell>
          <cell r="AJ134">
            <v>24.275772676796858</v>
          </cell>
          <cell r="AL134">
            <v>0</v>
          </cell>
          <cell r="AN134">
            <v>0</v>
          </cell>
          <cell r="AP134">
            <v>0</v>
          </cell>
          <cell r="AR134">
            <v>0</v>
          </cell>
          <cell r="AT134">
            <v>0</v>
          </cell>
          <cell r="AV134">
            <v>0</v>
          </cell>
          <cell r="AX134">
            <v>0</v>
          </cell>
          <cell r="AZ134">
            <v>0</v>
          </cell>
          <cell r="BB134">
            <v>1688.2</v>
          </cell>
          <cell r="BD134">
            <v>1232.5999999999999</v>
          </cell>
          <cell r="BF134">
            <v>2920.8</v>
          </cell>
          <cell r="BH134">
            <v>24.275772676796858</v>
          </cell>
          <cell r="BN134">
            <v>0</v>
          </cell>
          <cell r="BR134">
            <v>1688.2</v>
          </cell>
          <cell r="BT134">
            <v>1232.5999999999999</v>
          </cell>
          <cell r="BV134">
            <v>2920.8</v>
          </cell>
          <cell r="BX134">
            <v>24.275772676796858</v>
          </cell>
          <cell r="CB134">
            <v>0</v>
          </cell>
          <cell r="CD134">
            <v>0</v>
          </cell>
          <cell r="CG134" t="str">
            <v>ULB</v>
          </cell>
          <cell r="CH134">
            <v>117.38802582595271</v>
          </cell>
          <cell r="CJ134">
            <v>287.49004707468299</v>
          </cell>
          <cell r="CL134">
            <v>404.87807290063569</v>
          </cell>
          <cell r="CN134">
            <v>1.1213907861360046</v>
          </cell>
          <cell r="CO134" t="str">
            <v>ULB</v>
          </cell>
          <cell r="CP134">
            <v>1805.5880258259529</v>
          </cell>
          <cell r="CR134">
            <v>1520.0900470746828</v>
          </cell>
          <cell r="CT134">
            <v>3325.6780729006359</v>
          </cell>
          <cell r="CV134">
            <v>25.397163462932863</v>
          </cell>
          <cell r="CX134">
            <v>3769.6938500000001</v>
          </cell>
          <cell r="CZ134">
            <v>444.01577709936419</v>
          </cell>
        </row>
        <row r="135">
          <cell r="B135" t="str">
            <v>UPB</v>
          </cell>
          <cell r="D135" t="str">
            <v>PHYSICIANS PART B SERVICES</v>
          </cell>
          <cell r="F135" t="str">
            <v>UR6</v>
          </cell>
          <cell r="H135">
            <v>206789.11383578976</v>
          </cell>
          <cell r="J135">
            <v>12511376.001431117</v>
          </cell>
          <cell r="L135">
            <v>12718165.115266906</v>
          </cell>
          <cell r="N135">
            <v>7.5556490384615387</v>
          </cell>
          <cell r="O135" t="str">
            <v>UPB</v>
          </cell>
          <cell r="P135">
            <v>206.8</v>
          </cell>
          <cell r="R135">
            <v>12511.4</v>
          </cell>
          <cell r="T135">
            <v>12718.199999999999</v>
          </cell>
          <cell r="X135">
            <v>0</v>
          </cell>
          <cell r="Z135">
            <v>0</v>
          </cell>
          <cell r="AD135">
            <v>206.8</v>
          </cell>
          <cell r="AF135">
            <v>12511.4</v>
          </cell>
          <cell r="AH135">
            <v>12718.199999999999</v>
          </cell>
          <cell r="AJ135">
            <v>7.5556490384615387</v>
          </cell>
          <cell r="AL135">
            <v>0</v>
          </cell>
          <cell r="AN135">
            <v>0</v>
          </cell>
          <cell r="AP135">
            <v>0</v>
          </cell>
          <cell r="AR135">
            <v>0</v>
          </cell>
          <cell r="AT135">
            <v>0</v>
          </cell>
          <cell r="AV135">
            <v>0</v>
          </cell>
          <cell r="AX135">
            <v>0</v>
          </cell>
          <cell r="AZ135">
            <v>0</v>
          </cell>
          <cell r="BB135">
            <v>206.8</v>
          </cell>
          <cell r="BD135">
            <v>12511.4</v>
          </cell>
          <cell r="BF135">
            <v>12718.199999999999</v>
          </cell>
          <cell r="BH135">
            <v>7.5556490384615387</v>
          </cell>
          <cell r="BN135">
            <v>0</v>
          </cell>
          <cell r="BR135">
            <v>206.8</v>
          </cell>
          <cell r="BT135">
            <v>12511.4</v>
          </cell>
          <cell r="BV135">
            <v>12718.199999999999</v>
          </cell>
          <cell r="BX135">
            <v>7.5556490384615387</v>
          </cell>
          <cell r="CB135">
            <v>0</v>
          </cell>
          <cell r="CD135">
            <v>0</v>
          </cell>
          <cell r="CG135" t="str">
            <v>UPB</v>
          </cell>
          <cell r="CH135">
            <v>371.62083823813214</v>
          </cell>
          <cell r="CJ135">
            <v>895.82083321378309</v>
          </cell>
          <cell r="CL135">
            <v>1267.4416714519152</v>
          </cell>
          <cell r="CN135">
            <v>2.2135676886156759</v>
          </cell>
          <cell r="CO135" t="str">
            <v>UPB</v>
          </cell>
          <cell r="CP135">
            <v>578.42083823813209</v>
          </cell>
          <cell r="CR135">
            <v>13407.220833213783</v>
          </cell>
          <cell r="CT135">
            <v>13985.641671451915</v>
          </cell>
          <cell r="CV135">
            <v>9.7692167270772146</v>
          </cell>
          <cell r="CX135">
            <v>-229.87644999999975</v>
          </cell>
          <cell r="CZ135">
            <v>-14215.518121451914</v>
          </cell>
        </row>
        <row r="136">
          <cell r="B136" t="str">
            <v>CNA</v>
          </cell>
          <cell r="D136" t="str">
            <v>CERTIFIED NURSE ANESTHETIST</v>
          </cell>
          <cell r="F136" t="str">
            <v>UR7</v>
          </cell>
          <cell r="H136">
            <v>0</v>
          </cell>
          <cell r="J136">
            <v>0</v>
          </cell>
          <cell r="L136">
            <v>0</v>
          </cell>
          <cell r="N136">
            <v>0</v>
          </cell>
          <cell r="O136" t="str">
            <v>CNA</v>
          </cell>
          <cell r="P136">
            <v>0</v>
          </cell>
          <cell r="R136">
            <v>0</v>
          </cell>
          <cell r="T136">
            <v>0</v>
          </cell>
          <cell r="AD136">
            <v>0</v>
          </cell>
          <cell r="AF136">
            <v>0</v>
          </cell>
          <cell r="AH136">
            <v>0</v>
          </cell>
          <cell r="AJ136">
            <v>0</v>
          </cell>
          <cell r="AL136">
            <v>0</v>
          </cell>
          <cell r="AN136">
            <v>0</v>
          </cell>
          <cell r="AP136">
            <v>0</v>
          </cell>
          <cell r="AR136">
            <v>0</v>
          </cell>
          <cell r="AT136">
            <v>0</v>
          </cell>
          <cell r="AV136">
            <v>0</v>
          </cell>
          <cell r="AX136">
            <v>0</v>
          </cell>
          <cell r="AZ136">
            <v>0</v>
          </cell>
          <cell r="BB136">
            <v>0</v>
          </cell>
          <cell r="BD136">
            <v>0</v>
          </cell>
          <cell r="BF136">
            <v>0</v>
          </cell>
          <cell r="BH136">
            <v>0</v>
          </cell>
          <cell r="BN136">
            <v>0</v>
          </cell>
          <cell r="BR136">
            <v>0</v>
          </cell>
          <cell r="BT136">
            <v>0</v>
          </cell>
          <cell r="BV136">
            <v>0</v>
          </cell>
          <cell r="BX136">
            <v>0</v>
          </cell>
          <cell r="CB136">
            <v>0</v>
          </cell>
          <cell r="CD136">
            <v>0</v>
          </cell>
          <cell r="CG136" t="str">
            <v>CNA</v>
          </cell>
          <cell r="CH136">
            <v>0</v>
          </cell>
          <cell r="CJ136">
            <v>0</v>
          </cell>
          <cell r="CL136">
            <v>0</v>
          </cell>
          <cell r="CN136">
            <v>0</v>
          </cell>
          <cell r="CO136" t="str">
            <v>UPB</v>
          </cell>
          <cell r="CP136">
            <v>0</v>
          </cell>
          <cell r="CR136">
            <v>0</v>
          </cell>
          <cell r="CT136">
            <v>0</v>
          </cell>
          <cell r="CV136">
            <v>0</v>
          </cell>
          <cell r="CX136">
            <v>0</v>
          </cell>
          <cell r="CZ136">
            <v>0</v>
          </cell>
        </row>
        <row r="137">
          <cell r="B137" t="str">
            <v>PSS</v>
          </cell>
          <cell r="D137" t="str">
            <v>Billable Mid Level Providers</v>
          </cell>
          <cell r="F137" t="str">
            <v>UR8</v>
          </cell>
          <cell r="H137">
            <v>93481.982850840257</v>
          </cell>
          <cell r="J137">
            <v>210.9</v>
          </cell>
          <cell r="L137">
            <v>93692.882850840251</v>
          </cell>
          <cell r="N137">
            <v>0.49074519230769231</v>
          </cell>
          <cell r="O137" t="str">
            <v>PSS</v>
          </cell>
          <cell r="P137">
            <v>93.5</v>
          </cell>
          <cell r="R137">
            <v>0.2</v>
          </cell>
          <cell r="T137">
            <v>93.7</v>
          </cell>
          <cell r="AD137">
            <v>93.5</v>
          </cell>
          <cell r="AF137">
            <v>0.2</v>
          </cell>
          <cell r="AH137">
            <v>93.7</v>
          </cell>
          <cell r="AJ137">
            <v>0.49074519230769231</v>
          </cell>
          <cell r="AL137">
            <v>0</v>
          </cell>
          <cell r="AN137">
            <v>0</v>
          </cell>
          <cell r="AP137">
            <v>0</v>
          </cell>
          <cell r="AR137">
            <v>0</v>
          </cell>
          <cell r="AT137">
            <v>0</v>
          </cell>
          <cell r="AV137">
            <v>0</v>
          </cell>
          <cell r="AX137">
            <v>0</v>
          </cell>
          <cell r="AZ137">
            <v>0</v>
          </cell>
          <cell r="BB137">
            <v>93.5</v>
          </cell>
          <cell r="BD137">
            <v>0.2</v>
          </cell>
          <cell r="BF137">
            <v>93.7</v>
          </cell>
          <cell r="BH137">
            <v>0.49074519230769231</v>
          </cell>
          <cell r="BN137">
            <v>0</v>
          </cell>
          <cell r="BR137">
            <v>93.5</v>
          </cell>
          <cell r="BT137">
            <v>0.2</v>
          </cell>
          <cell r="BV137">
            <v>93.7</v>
          </cell>
          <cell r="BX137">
            <v>0.49074519230769231</v>
          </cell>
          <cell r="CB137">
            <v>0</v>
          </cell>
          <cell r="CD137">
            <v>0</v>
          </cell>
          <cell r="CG137" t="str">
            <v>PSS</v>
          </cell>
          <cell r="CH137">
            <v>3.255458683498456</v>
          </cell>
          <cell r="CJ137">
            <v>17.830042915128097</v>
          </cell>
          <cell r="CL137">
            <v>21.085501598626553</v>
          </cell>
          <cell r="CN137">
            <v>1.617334399594594E-2</v>
          </cell>
          <cell r="CO137" t="str">
            <v>UPB</v>
          </cell>
          <cell r="CP137">
            <v>96.75545868349846</v>
          </cell>
          <cell r="CR137">
            <v>18.030042915128096</v>
          </cell>
          <cell r="CT137">
            <v>114.78550159862655</v>
          </cell>
          <cell r="CV137">
            <v>0.50691853630363826</v>
          </cell>
          <cell r="CX137">
            <v>0</v>
          </cell>
          <cell r="CZ137">
            <v>-114.78550159862655</v>
          </cell>
        </row>
        <row r="138">
          <cell r="B138" t="str">
            <v>TBA2</v>
          </cell>
          <cell r="D138" t="str">
            <v>Lactation Center Program</v>
          </cell>
          <cell r="F138" t="str">
            <v>UR9</v>
          </cell>
          <cell r="H138">
            <v>131240.00280973062</v>
          </cell>
          <cell r="J138">
            <v>470</v>
          </cell>
          <cell r="L138">
            <v>131710.00280973062</v>
          </cell>
          <cell r="N138">
            <v>1.5075721153846153</v>
          </cell>
          <cell r="O138" t="str">
            <v>TBA2</v>
          </cell>
          <cell r="P138">
            <v>131.19999999999999</v>
          </cell>
          <cell r="R138">
            <v>0.5</v>
          </cell>
          <cell r="T138">
            <v>131.69999999999999</v>
          </cell>
          <cell r="AD138">
            <v>131.19999999999999</v>
          </cell>
          <cell r="AF138">
            <v>0.5</v>
          </cell>
          <cell r="AH138">
            <v>131.69999999999999</v>
          </cell>
          <cell r="AJ138">
            <v>1.5075721153846153</v>
          </cell>
          <cell r="AL138">
            <v>0</v>
          </cell>
          <cell r="AN138">
            <v>0</v>
          </cell>
          <cell r="AP138">
            <v>0</v>
          </cell>
          <cell r="AR138">
            <v>0</v>
          </cell>
          <cell r="AT138">
            <v>0</v>
          </cell>
          <cell r="AV138">
            <v>0</v>
          </cell>
          <cell r="AX138">
            <v>0</v>
          </cell>
          <cell r="AZ138">
            <v>0</v>
          </cell>
          <cell r="BB138">
            <v>131.19999999999999</v>
          </cell>
          <cell r="BD138">
            <v>0.5</v>
          </cell>
          <cell r="BF138">
            <v>131.69999999999999</v>
          </cell>
          <cell r="BH138">
            <v>1.5075721153846153</v>
          </cell>
          <cell r="BN138">
            <v>0</v>
          </cell>
          <cell r="BR138">
            <v>131.19999999999999</v>
          </cell>
          <cell r="BT138">
            <v>0.5</v>
          </cell>
          <cell r="BV138">
            <v>131.69999999999999</v>
          </cell>
          <cell r="BX138">
            <v>1.5075721153846153</v>
          </cell>
          <cell r="CB138">
            <v>0</v>
          </cell>
          <cell r="CD138">
            <v>0</v>
          </cell>
          <cell r="CG138" t="str">
            <v>TBA2</v>
          </cell>
          <cell r="CH138">
            <v>0</v>
          </cell>
          <cell r="CJ138">
            <v>0</v>
          </cell>
          <cell r="CL138">
            <v>0</v>
          </cell>
          <cell r="CN138">
            <v>0</v>
          </cell>
          <cell r="CO138" t="str">
            <v>UPB</v>
          </cell>
          <cell r="CP138">
            <v>131.19999999999999</v>
          </cell>
          <cell r="CR138">
            <v>0.5</v>
          </cell>
          <cell r="CT138">
            <v>131.69999999999999</v>
          </cell>
          <cell r="CV138">
            <v>1.5075721153846153</v>
          </cell>
          <cell r="CX138">
            <v>0</v>
          </cell>
          <cell r="CZ138">
            <v>-131.69999999999999</v>
          </cell>
        </row>
        <row r="139">
          <cell r="B139" t="str">
            <v>TBA3</v>
          </cell>
          <cell r="F139" t="str">
            <v>UR10</v>
          </cell>
          <cell r="H139">
            <v>0</v>
          </cell>
          <cell r="J139">
            <v>0</v>
          </cell>
          <cell r="L139">
            <v>0</v>
          </cell>
          <cell r="N139">
            <v>0</v>
          </cell>
          <cell r="O139" t="str">
            <v>TBA3</v>
          </cell>
          <cell r="P139">
            <v>0</v>
          </cell>
          <cell r="R139">
            <v>0</v>
          </cell>
          <cell r="T139">
            <v>0</v>
          </cell>
          <cell r="AD139">
            <v>0</v>
          </cell>
          <cell r="AF139">
            <v>0</v>
          </cell>
          <cell r="AH139">
            <v>0</v>
          </cell>
          <cell r="AJ139">
            <v>0</v>
          </cell>
          <cell r="AL139">
            <v>0</v>
          </cell>
          <cell r="AN139">
            <v>0</v>
          </cell>
          <cell r="AP139">
            <v>0</v>
          </cell>
          <cell r="AR139">
            <v>0</v>
          </cell>
          <cell r="AT139">
            <v>0</v>
          </cell>
          <cell r="AV139">
            <v>0</v>
          </cell>
          <cell r="AX139">
            <v>0</v>
          </cell>
          <cell r="AZ139">
            <v>0</v>
          </cell>
          <cell r="BB139">
            <v>0</v>
          </cell>
          <cell r="BD139">
            <v>0</v>
          </cell>
          <cell r="BF139">
            <v>0</v>
          </cell>
          <cell r="BH139">
            <v>0</v>
          </cell>
          <cell r="BN139">
            <v>0</v>
          </cell>
          <cell r="BR139">
            <v>0</v>
          </cell>
          <cell r="BT139">
            <v>0</v>
          </cell>
          <cell r="BV139">
            <v>0</v>
          </cell>
          <cell r="BX139">
            <v>0</v>
          </cell>
          <cell r="CB139">
            <v>0</v>
          </cell>
          <cell r="CD139">
            <v>0</v>
          </cell>
          <cell r="CG139" t="str">
            <v>TBA3</v>
          </cell>
          <cell r="CH139">
            <v>0</v>
          </cell>
          <cell r="CJ139">
            <v>0</v>
          </cell>
          <cell r="CL139">
            <v>0</v>
          </cell>
          <cell r="CN139">
            <v>0</v>
          </cell>
          <cell r="CO139" t="str">
            <v>UPB</v>
          </cell>
          <cell r="CP139">
            <v>0</v>
          </cell>
          <cell r="CR139">
            <v>0</v>
          </cell>
          <cell r="CT139">
            <v>0</v>
          </cell>
          <cell r="CV139">
            <v>0</v>
          </cell>
          <cell r="CX139">
            <v>0</v>
          </cell>
          <cell r="CZ139">
            <v>0</v>
          </cell>
        </row>
        <row r="140">
          <cell r="B140" t="str">
            <v>TBA4</v>
          </cell>
          <cell r="F140" t="str">
            <v>UR11</v>
          </cell>
          <cell r="H140">
            <v>0</v>
          </cell>
          <cell r="J140">
            <v>0</v>
          </cell>
          <cell r="L140">
            <v>0</v>
          </cell>
          <cell r="N140">
            <v>0</v>
          </cell>
          <cell r="O140" t="str">
            <v>TBA4</v>
          </cell>
          <cell r="P140">
            <v>0</v>
          </cell>
          <cell r="R140">
            <v>0</v>
          </cell>
          <cell r="T140">
            <v>0</v>
          </cell>
          <cell r="AD140">
            <v>0</v>
          </cell>
          <cell r="AF140">
            <v>0</v>
          </cell>
          <cell r="AH140">
            <v>0</v>
          </cell>
          <cell r="AJ140">
            <v>0</v>
          </cell>
          <cell r="AL140">
            <v>0</v>
          </cell>
          <cell r="AN140">
            <v>0</v>
          </cell>
          <cell r="AP140">
            <v>0</v>
          </cell>
          <cell r="AR140">
            <v>0</v>
          </cell>
          <cell r="AT140">
            <v>0</v>
          </cell>
          <cell r="AV140">
            <v>0</v>
          </cell>
          <cell r="AX140">
            <v>0</v>
          </cell>
          <cell r="AZ140">
            <v>0</v>
          </cell>
          <cell r="BB140">
            <v>0</v>
          </cell>
          <cell r="BD140">
            <v>0</v>
          </cell>
          <cell r="BF140">
            <v>0</v>
          </cell>
          <cell r="BH140">
            <v>0</v>
          </cell>
          <cell r="BN140">
            <v>0</v>
          </cell>
          <cell r="BR140">
            <v>0</v>
          </cell>
          <cell r="BT140">
            <v>0</v>
          </cell>
          <cell r="BV140">
            <v>0</v>
          </cell>
          <cell r="BX140">
            <v>0</v>
          </cell>
          <cell r="CB140">
            <v>0</v>
          </cell>
          <cell r="CD140">
            <v>0</v>
          </cell>
          <cell r="CG140" t="str">
            <v>TBA4</v>
          </cell>
          <cell r="CH140">
            <v>0</v>
          </cell>
          <cell r="CJ140">
            <v>0</v>
          </cell>
          <cell r="CL140">
            <v>0</v>
          </cell>
          <cell r="CN140">
            <v>0</v>
          </cell>
          <cell r="CO140" t="str">
            <v>UPB</v>
          </cell>
          <cell r="CP140">
            <v>0</v>
          </cell>
          <cell r="CR140">
            <v>0</v>
          </cell>
          <cell r="CT140">
            <v>0</v>
          </cell>
          <cell r="CV140">
            <v>0</v>
          </cell>
          <cell r="CX140">
            <v>0</v>
          </cell>
          <cell r="CZ140">
            <v>0</v>
          </cell>
        </row>
        <row r="141">
          <cell r="B141" t="str">
            <v>TBA5</v>
          </cell>
          <cell r="F141" t="str">
            <v>UR12</v>
          </cell>
          <cell r="H141">
            <v>0</v>
          </cell>
          <cell r="J141">
            <v>0</v>
          </cell>
          <cell r="L141">
            <v>0</v>
          </cell>
          <cell r="N141">
            <v>0</v>
          </cell>
          <cell r="O141" t="str">
            <v>TBA5</v>
          </cell>
          <cell r="P141">
            <v>0</v>
          </cell>
          <cell r="R141">
            <v>0</v>
          </cell>
          <cell r="T141">
            <v>0</v>
          </cell>
          <cell r="AD141">
            <v>0</v>
          </cell>
          <cell r="AF141">
            <v>0</v>
          </cell>
          <cell r="AH141">
            <v>0</v>
          </cell>
          <cell r="AJ141">
            <v>0</v>
          </cell>
          <cell r="AL141">
            <v>0</v>
          </cell>
          <cell r="AN141">
            <v>0</v>
          </cell>
          <cell r="AP141">
            <v>0</v>
          </cell>
          <cell r="AR141">
            <v>0</v>
          </cell>
          <cell r="AT141">
            <v>0</v>
          </cell>
          <cell r="AV141">
            <v>0</v>
          </cell>
          <cell r="AX141">
            <v>0</v>
          </cell>
          <cell r="AZ141">
            <v>0</v>
          </cell>
          <cell r="BB141">
            <v>0</v>
          </cell>
          <cell r="BD141">
            <v>0</v>
          </cell>
          <cell r="BF141">
            <v>0</v>
          </cell>
          <cell r="BH141">
            <v>0</v>
          </cell>
          <cell r="BN141">
            <v>0</v>
          </cell>
          <cell r="BR141">
            <v>0</v>
          </cell>
          <cell r="BT141">
            <v>0</v>
          </cell>
          <cell r="BV141">
            <v>0</v>
          </cell>
          <cell r="BX141">
            <v>0</v>
          </cell>
          <cell r="CB141">
            <v>0</v>
          </cell>
          <cell r="CD141">
            <v>0</v>
          </cell>
          <cell r="CG141" t="str">
            <v>TBA5</v>
          </cell>
          <cell r="CH141">
            <v>0</v>
          </cell>
          <cell r="CJ141">
            <v>0</v>
          </cell>
          <cell r="CL141">
            <v>0</v>
          </cell>
          <cell r="CN141">
            <v>0</v>
          </cell>
          <cell r="CO141" t="str">
            <v>UPB</v>
          </cell>
          <cell r="CP141">
            <v>0</v>
          </cell>
          <cell r="CR141">
            <v>0</v>
          </cell>
          <cell r="CT141">
            <v>0</v>
          </cell>
          <cell r="CV141">
            <v>0</v>
          </cell>
          <cell r="CX141">
            <v>0</v>
          </cell>
          <cell r="CZ141">
            <v>0</v>
          </cell>
        </row>
        <row r="142">
          <cell r="B142" t="str">
            <v>TBA6</v>
          </cell>
          <cell r="F142" t="str">
            <v>UR13</v>
          </cell>
          <cell r="H142">
            <v>0</v>
          </cell>
          <cell r="J142">
            <v>0</v>
          </cell>
          <cell r="L142">
            <v>0</v>
          </cell>
          <cell r="N142">
            <v>0</v>
          </cell>
          <cell r="O142" t="str">
            <v>TBA6</v>
          </cell>
          <cell r="P142">
            <v>0</v>
          </cell>
          <cell r="R142">
            <v>0</v>
          </cell>
          <cell r="T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v>0</v>
          </cell>
          <cell r="BH142">
            <v>0</v>
          </cell>
          <cell r="BN142">
            <v>0</v>
          </cell>
          <cell r="BR142">
            <v>0</v>
          </cell>
          <cell r="BT142">
            <v>0</v>
          </cell>
          <cell r="BV142">
            <v>0</v>
          </cell>
          <cell r="BX142">
            <v>0</v>
          </cell>
          <cell r="CB142">
            <v>0</v>
          </cell>
          <cell r="CD142">
            <v>0</v>
          </cell>
          <cell r="CG142" t="str">
            <v>TBA6</v>
          </cell>
          <cell r="CH142">
            <v>0</v>
          </cell>
          <cell r="CJ142">
            <v>0</v>
          </cell>
          <cell r="CL142">
            <v>0</v>
          </cell>
          <cell r="CN142">
            <v>0</v>
          </cell>
          <cell r="CO142" t="str">
            <v>UPB</v>
          </cell>
          <cell r="CP142">
            <v>0</v>
          </cell>
          <cell r="CR142">
            <v>0</v>
          </cell>
          <cell r="CT142">
            <v>0</v>
          </cell>
          <cell r="CV142">
            <v>0</v>
          </cell>
          <cell r="CX142">
            <v>0</v>
          </cell>
          <cell r="CZ142">
            <v>0</v>
          </cell>
        </row>
        <row r="143">
          <cell r="B143" t="str">
            <v>TBA7</v>
          </cell>
          <cell r="F143" t="str">
            <v>UR14</v>
          </cell>
          <cell r="H143">
            <v>0</v>
          </cell>
          <cell r="J143">
            <v>0</v>
          </cell>
          <cell r="L143">
            <v>0</v>
          </cell>
          <cell r="N143">
            <v>0</v>
          </cell>
          <cell r="O143" t="str">
            <v>TBA7</v>
          </cell>
          <cell r="P143">
            <v>0</v>
          </cell>
          <cell r="R143">
            <v>0</v>
          </cell>
          <cell r="T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cell r="BF143">
            <v>0</v>
          </cell>
          <cell r="BH143">
            <v>0</v>
          </cell>
          <cell r="BN143">
            <v>0</v>
          </cell>
          <cell r="BR143">
            <v>0</v>
          </cell>
          <cell r="BT143">
            <v>0</v>
          </cell>
          <cell r="BV143">
            <v>0</v>
          </cell>
          <cell r="BX143">
            <v>0</v>
          </cell>
          <cell r="CB143">
            <v>0</v>
          </cell>
          <cell r="CD143">
            <v>0</v>
          </cell>
          <cell r="CG143" t="str">
            <v>TBA7</v>
          </cell>
          <cell r="CH143">
            <v>0</v>
          </cell>
          <cell r="CJ143">
            <v>0</v>
          </cell>
          <cell r="CL143">
            <v>0</v>
          </cell>
          <cell r="CN143">
            <v>0</v>
          </cell>
          <cell r="CO143" t="str">
            <v>UPB</v>
          </cell>
          <cell r="CP143">
            <v>0</v>
          </cell>
          <cell r="CR143">
            <v>0</v>
          </cell>
          <cell r="CT143">
            <v>0</v>
          </cell>
          <cell r="CV143">
            <v>0</v>
          </cell>
          <cell r="CX143">
            <v>0</v>
          </cell>
          <cell r="CZ143">
            <v>0</v>
          </cell>
        </row>
        <row r="144">
          <cell r="B144" t="str">
            <v>TBA8</v>
          </cell>
          <cell r="F144" t="str">
            <v>UR15</v>
          </cell>
          <cell r="H144">
            <v>0</v>
          </cell>
          <cell r="J144">
            <v>0</v>
          </cell>
          <cell r="L144">
            <v>0</v>
          </cell>
          <cell r="N144">
            <v>0</v>
          </cell>
          <cell r="O144" t="str">
            <v>TBA8</v>
          </cell>
          <cell r="P144">
            <v>0</v>
          </cell>
          <cell r="R144">
            <v>0</v>
          </cell>
          <cell r="T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v>0</v>
          </cell>
          <cell r="BH144">
            <v>0</v>
          </cell>
          <cell r="BN144">
            <v>0</v>
          </cell>
          <cell r="BR144">
            <v>0</v>
          </cell>
          <cell r="BT144">
            <v>0</v>
          </cell>
          <cell r="BV144">
            <v>0</v>
          </cell>
          <cell r="BX144">
            <v>0</v>
          </cell>
          <cell r="CB144">
            <v>0</v>
          </cell>
          <cell r="CD144">
            <v>0</v>
          </cell>
          <cell r="CG144" t="str">
            <v>TBA8</v>
          </cell>
          <cell r="CH144">
            <v>0</v>
          </cell>
          <cell r="CJ144">
            <v>0</v>
          </cell>
          <cell r="CL144">
            <v>0</v>
          </cell>
          <cell r="CN144">
            <v>0</v>
          </cell>
          <cell r="CO144" t="str">
            <v>UPB</v>
          </cell>
          <cell r="CP144">
            <v>0</v>
          </cell>
          <cell r="CR144">
            <v>0</v>
          </cell>
          <cell r="CT144">
            <v>0</v>
          </cell>
          <cell r="CV144">
            <v>0</v>
          </cell>
          <cell r="CX144">
            <v>0</v>
          </cell>
          <cell r="CZ144">
            <v>0</v>
          </cell>
        </row>
        <row r="145">
          <cell r="B145" t="str">
            <v>GRT</v>
          </cell>
          <cell r="D145" t="str">
            <v>GRANTS</v>
          </cell>
          <cell r="F145" t="str">
            <v>ZZ1</v>
          </cell>
          <cell r="H145" t="str">
            <v>XXXXXXXXX</v>
          </cell>
          <cell r="J145" t="str">
            <v>XXXXXXXXX</v>
          </cell>
          <cell r="L145">
            <v>0</v>
          </cell>
          <cell r="N145" t="str">
            <v>XXXXXXXXX</v>
          </cell>
          <cell r="O145" t="str">
            <v>GRT</v>
          </cell>
          <cell r="P145">
            <v>0</v>
          </cell>
          <cell r="R145">
            <v>0</v>
          </cell>
          <cell r="T145">
            <v>0</v>
          </cell>
          <cell r="AD145">
            <v>0</v>
          </cell>
          <cell r="AF145">
            <v>0</v>
          </cell>
          <cell r="AH145">
            <v>0</v>
          </cell>
          <cell r="AJ145">
            <v>0</v>
          </cell>
          <cell r="AT145">
            <v>0</v>
          </cell>
          <cell r="AV145">
            <v>0</v>
          </cell>
          <cell r="AX145">
            <v>0</v>
          </cell>
          <cell r="AZ145">
            <v>0</v>
          </cell>
          <cell r="BB145">
            <v>0</v>
          </cell>
          <cell r="BD145">
            <v>0</v>
          </cell>
          <cell r="BF145">
            <v>0</v>
          </cell>
          <cell r="BH145">
            <v>0</v>
          </cell>
          <cell r="BN145">
            <v>0</v>
          </cell>
          <cell r="BR145">
            <v>0</v>
          </cell>
          <cell r="BT145">
            <v>0</v>
          </cell>
          <cell r="BV145">
            <v>0</v>
          </cell>
          <cell r="BX145">
            <v>0</v>
          </cell>
          <cell r="CD145">
            <v>0</v>
          </cell>
          <cell r="CG145" t="str">
            <v>GRT</v>
          </cell>
          <cell r="CL145">
            <v>0</v>
          </cell>
          <cell r="CO145" t="str">
            <v>GRT</v>
          </cell>
          <cell r="CP145">
            <v>0</v>
          </cell>
          <cell r="CR145">
            <v>0</v>
          </cell>
          <cell r="CT145">
            <v>0</v>
          </cell>
          <cell r="CV145">
            <v>0</v>
          </cell>
        </row>
        <row r="146">
          <cell r="B146" t="str">
            <v>ADM</v>
          </cell>
          <cell r="D146" t="str">
            <v>ADMISSIONS DEPARTMENT</v>
          </cell>
          <cell r="F146" t="str">
            <v>ZZZ</v>
          </cell>
          <cell r="H146" t="str">
            <v>XXXXXXXXX</v>
          </cell>
          <cell r="J146" t="str">
            <v>XXXXXXXXX</v>
          </cell>
          <cell r="L146">
            <v>0</v>
          </cell>
          <cell r="N146" t="str">
            <v>XXXXXXXXX</v>
          </cell>
          <cell r="O146" t="str">
            <v>ADM</v>
          </cell>
          <cell r="P146">
            <v>0</v>
          </cell>
          <cell r="R146">
            <v>0</v>
          </cell>
          <cell r="T146">
            <v>0</v>
          </cell>
          <cell r="AD146">
            <v>0</v>
          </cell>
          <cell r="AF146">
            <v>0</v>
          </cell>
          <cell r="AH146">
            <v>0</v>
          </cell>
          <cell r="AJ146">
            <v>0</v>
          </cell>
          <cell r="AT146">
            <v>0</v>
          </cell>
          <cell r="AV146">
            <v>0</v>
          </cell>
          <cell r="AX146">
            <v>0</v>
          </cell>
          <cell r="AZ146">
            <v>0</v>
          </cell>
          <cell r="BB146">
            <v>0</v>
          </cell>
          <cell r="BD146">
            <v>0</v>
          </cell>
          <cell r="BF146">
            <v>0</v>
          </cell>
          <cell r="BH146">
            <v>0</v>
          </cell>
          <cell r="BN146">
            <v>0</v>
          </cell>
          <cell r="BR146">
            <v>0</v>
          </cell>
          <cell r="BT146">
            <v>0</v>
          </cell>
          <cell r="BV146">
            <v>0</v>
          </cell>
          <cell r="BX146">
            <v>0</v>
          </cell>
          <cell r="CD146">
            <v>0</v>
          </cell>
          <cell r="CG146" t="str">
            <v>ADM</v>
          </cell>
          <cell r="CL146">
            <v>0</v>
          </cell>
          <cell r="CO146" t="str">
            <v>IHC</v>
          </cell>
          <cell r="CP146">
            <v>0</v>
          </cell>
          <cell r="CR146">
            <v>0</v>
          </cell>
          <cell r="CT146">
            <v>0</v>
          </cell>
          <cell r="CV146">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A13" t="str">
            <v>MSG</v>
          </cell>
          <cell r="C13">
            <v>51197932.594653182</v>
          </cell>
          <cell r="E13">
            <v>44103.226899999994</v>
          </cell>
          <cell r="K13">
            <v>1160.8659092165701</v>
          </cell>
        </row>
        <row r="14">
          <cell r="A14" t="str">
            <v>PED</v>
          </cell>
          <cell r="C14">
            <v>0</v>
          </cell>
          <cell r="E14">
            <v>0</v>
          </cell>
          <cell r="K14">
            <v>0</v>
          </cell>
        </row>
        <row r="15">
          <cell r="A15" t="str">
            <v>PSY</v>
          </cell>
          <cell r="C15">
            <v>5892311.9872732144</v>
          </cell>
          <cell r="E15">
            <v>5527.8809999999994</v>
          </cell>
          <cell r="K15">
            <v>1065.9259827180099</v>
          </cell>
        </row>
        <row r="16">
          <cell r="A16" t="str">
            <v>OBS</v>
          </cell>
          <cell r="C16">
            <v>4004297.2183084167</v>
          </cell>
          <cell r="E16">
            <v>5601.3846999999996</v>
          </cell>
          <cell r="K16">
            <v>714.87630876494109</v>
          </cell>
        </row>
        <row r="17">
          <cell r="A17" t="str">
            <v>DEF</v>
          </cell>
          <cell r="C17">
            <v>0</v>
          </cell>
          <cell r="E17">
            <v>0</v>
          </cell>
          <cell r="K17">
            <v>0</v>
          </cell>
        </row>
        <row r="18">
          <cell r="A18" t="str">
            <v>MIS</v>
          </cell>
          <cell r="C18">
            <v>13749834.012933904</v>
          </cell>
          <cell r="E18">
            <v>5473.5083999999997</v>
          </cell>
          <cell r="K18">
            <v>2512.0695919520113</v>
          </cell>
        </row>
        <row r="19">
          <cell r="A19" t="str">
            <v>CCU</v>
          </cell>
          <cell r="C19">
            <v>0</v>
          </cell>
          <cell r="E19">
            <v>0</v>
          </cell>
          <cell r="K19">
            <v>0</v>
          </cell>
        </row>
        <row r="20">
          <cell r="A20" t="str">
            <v>PIC</v>
          </cell>
          <cell r="C20">
            <v>0</v>
          </cell>
          <cell r="E20">
            <v>0</v>
          </cell>
          <cell r="K20">
            <v>0</v>
          </cell>
        </row>
        <row r="21">
          <cell r="A21" t="str">
            <v>NEO</v>
          </cell>
          <cell r="C21">
            <v>6051484.5339589156</v>
          </cell>
          <cell r="E21">
            <v>3243.2248999999997</v>
          </cell>
          <cell r="K21">
            <v>1865.8849511049684</v>
          </cell>
        </row>
        <row r="22">
          <cell r="A22" t="str">
            <v>BUR</v>
          </cell>
          <cell r="C22">
            <v>0</v>
          </cell>
          <cell r="E22">
            <v>0</v>
          </cell>
          <cell r="K22">
            <v>0</v>
          </cell>
        </row>
        <row r="23">
          <cell r="A23" t="str">
            <v>PSI</v>
          </cell>
          <cell r="C23">
            <v>0</v>
          </cell>
          <cell r="E23">
            <v>0</v>
          </cell>
          <cell r="K23">
            <v>0</v>
          </cell>
        </row>
        <row r="24">
          <cell r="A24" t="str">
            <v>TRM</v>
          </cell>
          <cell r="C24">
            <v>0</v>
          </cell>
          <cell r="E24">
            <v>0</v>
          </cell>
          <cell r="K24">
            <v>0</v>
          </cell>
        </row>
        <row r="25">
          <cell r="A25" t="str">
            <v>ONC</v>
          </cell>
          <cell r="C25">
            <v>0</v>
          </cell>
          <cell r="E25">
            <v>0</v>
          </cell>
          <cell r="K25">
            <v>0</v>
          </cell>
        </row>
        <row r="26">
          <cell r="A26" t="str">
            <v>NUR</v>
          </cell>
          <cell r="C26">
            <v>1684047.4957746589</v>
          </cell>
          <cell r="E26">
            <v>4414.2495999999992</v>
          </cell>
          <cell r="K26">
            <v>381.50255385981325</v>
          </cell>
        </row>
        <row r="27">
          <cell r="A27" t="str">
            <v>PRE</v>
          </cell>
          <cell r="C27">
            <v>0</v>
          </cell>
          <cell r="E27">
            <v>0</v>
          </cell>
          <cell r="K27">
            <v>0</v>
          </cell>
        </row>
        <row r="28">
          <cell r="A28" t="str">
            <v>ECF</v>
          </cell>
          <cell r="C28">
            <v>0</v>
          </cell>
          <cell r="E28">
            <v>0</v>
          </cell>
          <cell r="K28">
            <v>0</v>
          </cell>
        </row>
        <row r="29">
          <cell r="A29" t="str">
            <v>CHR</v>
          </cell>
          <cell r="C29">
            <v>0</v>
          </cell>
          <cell r="E29">
            <v>0</v>
          </cell>
          <cell r="K29">
            <v>0</v>
          </cell>
        </row>
        <row r="30">
          <cell r="A30" t="str">
            <v>EMG</v>
          </cell>
          <cell r="C30">
            <v>17854678.974394519</v>
          </cell>
          <cell r="E30">
            <v>490357.27929999994</v>
          </cell>
          <cell r="K30">
            <v>36.411571170887115</v>
          </cell>
        </row>
        <row r="31">
          <cell r="A31" t="str">
            <v>CL</v>
          </cell>
          <cell r="C31">
            <v>10885063.118178509</v>
          </cell>
          <cell r="E31">
            <v>259642.25469999996</v>
          </cell>
          <cell r="K31">
            <v>41.923311483932011</v>
          </cell>
        </row>
        <row r="32">
          <cell r="A32" t="str">
            <v>PDC</v>
          </cell>
          <cell r="C32">
            <v>444258.41093330219</v>
          </cell>
          <cell r="E32">
            <v>1747.9783999999997</v>
          </cell>
          <cell r="K32">
            <v>254.15554959563704</v>
          </cell>
        </row>
        <row r="33">
          <cell r="A33" t="str">
            <v>AMS</v>
          </cell>
          <cell r="C33">
            <v>0</v>
          </cell>
          <cell r="E33">
            <v>0</v>
          </cell>
          <cell r="G33">
            <v>1</v>
          </cell>
          <cell r="K33">
            <v>0</v>
          </cell>
        </row>
        <row r="34">
          <cell r="A34" t="str">
            <v>SDS</v>
          </cell>
          <cell r="C34">
            <v>3649665.6571436771</v>
          </cell>
          <cell r="E34">
            <v>5561.1086999999998</v>
          </cell>
          <cell r="K34">
            <v>656.28381929374575</v>
          </cell>
        </row>
        <row r="35">
          <cell r="A35" t="str">
            <v>DEL</v>
          </cell>
          <cell r="C35">
            <v>8774712.5227459483</v>
          </cell>
          <cell r="E35">
            <v>97967.342399999994</v>
          </cell>
          <cell r="K35">
            <v>89.567730508794014</v>
          </cell>
        </row>
        <row r="36">
          <cell r="A36" t="str">
            <v>OR</v>
          </cell>
          <cell r="C36">
            <v>42126342.785677962</v>
          </cell>
          <cell r="E36">
            <v>1298068.2936999998</v>
          </cell>
          <cell r="K36">
            <v>32.453102036412503</v>
          </cell>
        </row>
        <row r="37">
          <cell r="A37" t="str">
            <v>ORC</v>
          </cell>
          <cell r="C37">
            <v>28009.713408623764</v>
          </cell>
          <cell r="E37">
            <v>4222.9385999999995</v>
          </cell>
          <cell r="K37">
            <v>6.6327541225969444</v>
          </cell>
        </row>
        <row r="38">
          <cell r="A38" t="str">
            <v>ANS</v>
          </cell>
          <cell r="C38">
            <v>2451824.1741557489</v>
          </cell>
          <cell r="E38">
            <v>1150230.2011999998</v>
          </cell>
          <cell r="K38">
            <v>2.1315943292028292</v>
          </cell>
        </row>
        <row r="39">
          <cell r="A39" t="str">
            <v>LAB</v>
          </cell>
          <cell r="C39">
            <v>21866939.695387281</v>
          </cell>
          <cell r="E39">
            <v>11772368.702399999</v>
          </cell>
          <cell r="K39">
            <v>1.8574800236191491</v>
          </cell>
        </row>
        <row r="40">
          <cell r="A40" t="str">
            <v>BB</v>
          </cell>
          <cell r="C40">
            <v>0</v>
          </cell>
          <cell r="E40">
            <v>0</v>
          </cell>
          <cell r="K40">
            <v>0</v>
          </cell>
        </row>
        <row r="41">
          <cell r="A41" t="str">
            <v>EKG</v>
          </cell>
          <cell r="C41">
            <v>2574458.0063404627</v>
          </cell>
          <cell r="E41">
            <v>757739.57429999998</v>
          </cell>
          <cell r="K41">
            <v>3.3975498887183604</v>
          </cell>
        </row>
        <row r="42">
          <cell r="A42" t="str">
            <v>IRC</v>
          </cell>
          <cell r="C42">
            <v>18901143.514070634</v>
          </cell>
          <cell r="E42">
            <v>180981.21289999998</v>
          </cell>
          <cell r="K42">
            <v>104.43704742168094</v>
          </cell>
        </row>
        <row r="43">
          <cell r="A43" t="str">
            <v>RAD</v>
          </cell>
          <cell r="C43">
            <v>11661783.286999183</v>
          </cell>
          <cell r="E43">
            <v>391784.79</v>
          </cell>
          <cell r="K43">
            <v>29.765788730591566</v>
          </cell>
        </row>
        <row r="44">
          <cell r="A44" t="str">
            <v>CAT</v>
          </cell>
          <cell r="C44">
            <v>3087035.7617182778</v>
          </cell>
          <cell r="E44">
            <v>587476.81189999997</v>
          </cell>
          <cell r="K44">
            <v>5.2547363558644617</v>
          </cell>
        </row>
        <row r="45">
          <cell r="A45" t="str">
            <v>RAT</v>
          </cell>
          <cell r="C45">
            <v>11514218.886008348</v>
          </cell>
          <cell r="E45">
            <v>363252.26469999994</v>
          </cell>
          <cell r="K45">
            <v>31.697583208511102</v>
          </cell>
        </row>
        <row r="46">
          <cell r="A46" t="str">
            <v>NUC</v>
          </cell>
          <cell r="C46">
            <v>6346635.7143062064</v>
          </cell>
          <cell r="E46">
            <v>182262.99659999998</v>
          </cell>
          <cell r="K46">
            <v>34.821306752871678</v>
          </cell>
        </row>
        <row r="47">
          <cell r="A47" t="str">
            <v>RES</v>
          </cell>
          <cell r="C47">
            <v>5295540.7733069388</v>
          </cell>
          <cell r="E47">
            <v>3131508.3380999998</v>
          </cell>
          <cell r="K47">
            <v>1.6910511490191134</v>
          </cell>
        </row>
        <row r="48">
          <cell r="A48" t="str">
            <v>PUL</v>
          </cell>
          <cell r="C48">
            <v>463986.99168198503</v>
          </cell>
          <cell r="E48">
            <v>98702.379399999991</v>
          </cell>
          <cell r="K48">
            <v>4.700869366093368</v>
          </cell>
        </row>
        <row r="49">
          <cell r="A49" t="str">
            <v>EEG</v>
          </cell>
          <cell r="C49">
            <v>1395005.5091121099</v>
          </cell>
          <cell r="E49">
            <v>111103.35979999999</v>
          </cell>
          <cell r="K49">
            <v>12.555925505972953</v>
          </cell>
        </row>
        <row r="50">
          <cell r="A50" t="str">
            <v>PTH</v>
          </cell>
          <cell r="C50">
            <v>2938218.9365646327</v>
          </cell>
          <cell r="E50">
            <v>350103.15759999998</v>
          </cell>
          <cell r="K50">
            <v>8.3924376938113987</v>
          </cell>
        </row>
        <row r="51">
          <cell r="A51" t="str">
            <v>OTH</v>
          </cell>
          <cell r="C51">
            <v>2329677.4674216202</v>
          </cell>
          <cell r="E51">
            <v>320183.12409999996</v>
          </cell>
          <cell r="K51">
            <v>7.2760782566854232</v>
          </cell>
        </row>
        <row r="52">
          <cell r="A52" t="str">
            <v>STH</v>
          </cell>
          <cell r="C52">
            <v>299095.02665904333</v>
          </cell>
          <cell r="E52">
            <v>35916.123</v>
          </cell>
          <cell r="K52">
            <v>8.3275977938666532</v>
          </cell>
        </row>
        <row r="53">
          <cell r="A53" t="str">
            <v>REC</v>
          </cell>
          <cell r="C53">
            <v>0</v>
          </cell>
          <cell r="E53">
            <v>0</v>
          </cell>
          <cell r="K53">
            <v>0</v>
          </cell>
        </row>
        <row r="54">
          <cell r="A54" t="str">
            <v>AUD</v>
          </cell>
          <cell r="C54">
            <v>145436.95441862743</v>
          </cell>
          <cell r="E54">
            <v>8514.3463999999985</v>
          </cell>
          <cell r="I54">
            <v>1</v>
          </cell>
          <cell r="K54">
            <v>17.081399744157398</v>
          </cell>
        </row>
        <row r="55">
          <cell r="A55" t="str">
            <v>OPM</v>
          </cell>
          <cell r="C55">
            <v>0</v>
          </cell>
          <cell r="E55">
            <v>0</v>
          </cell>
          <cell r="K55">
            <v>0</v>
          </cell>
        </row>
        <row r="56">
          <cell r="A56" t="str">
            <v>RDL</v>
          </cell>
          <cell r="C56">
            <v>703971.93646628631</v>
          </cell>
          <cell r="E56">
            <v>1006.8999999999999</v>
          </cell>
          <cell r="I56">
            <v>1</v>
          </cell>
          <cell r="K56">
            <v>699.14781653221416</v>
          </cell>
        </row>
        <row r="57">
          <cell r="A57" t="str">
            <v>AOR</v>
          </cell>
          <cell r="C57">
            <v>0</v>
          </cell>
          <cell r="E57">
            <v>0</v>
          </cell>
          <cell r="K57">
            <v>0</v>
          </cell>
        </row>
        <row r="58">
          <cell r="A58" t="str">
            <v>LEU</v>
          </cell>
          <cell r="C58">
            <v>0</v>
          </cell>
          <cell r="E58">
            <v>0</v>
          </cell>
          <cell r="K58">
            <v>0</v>
          </cell>
        </row>
        <row r="59">
          <cell r="A59" t="str">
            <v>HYP</v>
          </cell>
          <cell r="C59">
            <v>0</v>
          </cell>
          <cell r="E59">
            <v>0</v>
          </cell>
          <cell r="K59">
            <v>0</v>
          </cell>
        </row>
        <row r="60">
          <cell r="A60" t="str">
            <v>FSE</v>
          </cell>
          <cell r="C60">
            <v>0</v>
          </cell>
          <cell r="E60">
            <v>0</v>
          </cell>
          <cell r="K60">
            <v>0</v>
          </cell>
        </row>
        <row r="61">
          <cell r="A61" t="str">
            <v>OPM</v>
          </cell>
          <cell r="C61">
            <v>0</v>
          </cell>
          <cell r="E61">
            <v>0</v>
          </cell>
          <cell r="K61">
            <v>0</v>
          </cell>
        </row>
        <row r="62">
          <cell r="A62" t="str">
            <v>MRI</v>
          </cell>
          <cell r="C62">
            <v>1472945.5812056714</v>
          </cell>
          <cell r="E62">
            <v>28211.324199999999</v>
          </cell>
          <cell r="K62">
            <v>52.21114651561345</v>
          </cell>
        </row>
        <row r="63">
          <cell r="A63" t="str">
            <v>ADD</v>
          </cell>
          <cell r="C63">
            <v>0</v>
          </cell>
          <cell r="E63">
            <v>0</v>
          </cell>
          <cell r="K63">
            <v>0</v>
          </cell>
        </row>
        <row r="64">
          <cell r="A64" t="str">
            <v>LIT</v>
          </cell>
          <cell r="C64">
            <v>47007.605981429449</v>
          </cell>
          <cell r="E64">
            <v>21.1449</v>
          </cell>
          <cell r="K64">
            <v>2223.117914079965</v>
          </cell>
        </row>
        <row r="65">
          <cell r="A65" t="str">
            <v>RHB</v>
          </cell>
          <cell r="C65">
            <v>0</v>
          </cell>
          <cell r="E65">
            <v>0</v>
          </cell>
          <cell r="K65">
            <v>0</v>
          </cell>
        </row>
        <row r="66">
          <cell r="A66" t="str">
            <v>OBV</v>
          </cell>
          <cell r="C66">
            <v>3449944.2224039244</v>
          </cell>
          <cell r="E66">
            <v>45678.018499999998</v>
          </cell>
          <cell r="K66">
            <v>75.52744921288398</v>
          </cell>
        </row>
        <row r="67">
          <cell r="A67" t="str">
            <v>AMR</v>
          </cell>
          <cell r="C67">
            <v>9.5766912968901377</v>
          </cell>
          <cell r="E67">
            <v>1.0068999999999999</v>
          </cell>
          <cell r="I67">
            <v>1</v>
          </cell>
          <cell r="K67">
            <v>9.5110649487438064</v>
          </cell>
        </row>
        <row r="68">
          <cell r="A68" t="str">
            <v>TMT</v>
          </cell>
          <cell r="C68">
            <v>5051.1726207041638</v>
          </cell>
          <cell r="E68">
            <v>1.0068999999999999</v>
          </cell>
          <cell r="I68">
            <v>1</v>
          </cell>
          <cell r="K68">
            <v>5016.5583679652045</v>
          </cell>
        </row>
        <row r="69">
          <cell r="A69" t="str">
            <v>OCL</v>
          </cell>
          <cell r="C69">
            <v>0</v>
          </cell>
          <cell r="E69">
            <v>0</v>
          </cell>
          <cell r="K69">
            <v>0</v>
          </cell>
        </row>
        <row r="70">
          <cell r="A70" t="str">
            <v>TNA</v>
          </cell>
          <cell r="C70">
            <v>5021.378470002729</v>
          </cell>
          <cell r="E70">
            <v>1.0068999999999999</v>
          </cell>
          <cell r="I70">
            <v>1</v>
          </cell>
          <cell r="K70">
            <v>4986.9683881246692</v>
          </cell>
        </row>
        <row r="71">
          <cell r="A71" t="str">
            <v>PAD</v>
          </cell>
          <cell r="C71">
            <v>0</v>
          </cell>
          <cell r="E71">
            <v>0</v>
          </cell>
          <cell r="K71">
            <v>0</v>
          </cell>
        </row>
        <row r="72">
          <cell r="A72" t="str">
            <v>PCD</v>
          </cell>
          <cell r="C72">
            <v>0</v>
          </cell>
          <cell r="E72">
            <v>0</v>
          </cell>
          <cell r="K72">
            <v>0</v>
          </cell>
        </row>
        <row r="73">
          <cell r="A73" t="str">
            <v>PSG</v>
          </cell>
          <cell r="C73">
            <v>0</v>
          </cell>
          <cell r="E73">
            <v>0</v>
          </cell>
          <cell r="K73">
            <v>0</v>
          </cell>
        </row>
        <row r="74">
          <cell r="A74" t="str">
            <v>ITH</v>
          </cell>
          <cell r="C74">
            <v>0</v>
          </cell>
          <cell r="E74">
            <v>0</v>
          </cell>
          <cell r="K74">
            <v>0</v>
          </cell>
        </row>
        <row r="75">
          <cell r="A75" t="str">
            <v>GTH</v>
          </cell>
          <cell r="C75">
            <v>0</v>
          </cell>
          <cell r="E75">
            <v>0</v>
          </cell>
          <cell r="K75">
            <v>0</v>
          </cell>
        </row>
        <row r="76">
          <cell r="A76" t="str">
            <v>FTH</v>
          </cell>
          <cell r="C76">
            <v>0</v>
          </cell>
          <cell r="E76">
            <v>0</v>
          </cell>
          <cell r="K76">
            <v>0</v>
          </cell>
        </row>
        <row r="77">
          <cell r="A77" t="str">
            <v>PST</v>
          </cell>
          <cell r="C77">
            <v>0</v>
          </cell>
          <cell r="E77">
            <v>0</v>
          </cell>
          <cell r="K77">
            <v>0</v>
          </cell>
        </row>
        <row r="78">
          <cell r="A78" t="str">
            <v>PSE</v>
          </cell>
          <cell r="C78">
            <v>0</v>
          </cell>
          <cell r="E78">
            <v>0</v>
          </cell>
          <cell r="K78">
            <v>0</v>
          </cell>
        </row>
        <row r="79">
          <cell r="A79" t="str">
            <v>OPT</v>
          </cell>
          <cell r="C79">
            <v>0</v>
          </cell>
          <cell r="E79">
            <v>0</v>
          </cell>
          <cell r="K79">
            <v>0</v>
          </cell>
        </row>
        <row r="80">
          <cell r="A80" t="str">
            <v>ETH</v>
          </cell>
          <cell r="C80">
            <v>0</v>
          </cell>
          <cell r="E80">
            <v>0</v>
          </cell>
          <cell r="K80">
            <v>0</v>
          </cell>
        </row>
        <row r="81">
          <cell r="A81" t="str">
            <v>ATH</v>
          </cell>
          <cell r="C81">
            <v>0</v>
          </cell>
          <cell r="E81">
            <v>0</v>
          </cell>
          <cell r="K81">
            <v>0</v>
          </cell>
        </row>
        <row r="82">
          <cell r="A82" t="str">
            <v>AMB</v>
          </cell>
          <cell r="C82">
            <v>0</v>
          </cell>
          <cell r="E82">
            <v>0</v>
          </cell>
          <cell r="K82">
            <v>0</v>
          </cell>
        </row>
        <row r="83">
          <cell r="A83" t="str">
            <v>ADM</v>
          </cell>
          <cell r="C83">
            <v>1251328.1126899107</v>
          </cell>
          <cell r="E83">
            <v>15214.258999999998</v>
          </cell>
          <cell r="K83">
            <v>82.247062620000804</v>
          </cell>
        </row>
        <row r="84">
          <cell r="A84" t="str">
            <v>MSS</v>
          </cell>
          <cell r="C84">
            <v>67682878.018238693</v>
          </cell>
          <cell r="E84">
            <v>46702535</v>
          </cell>
          <cell r="K84">
            <v>1.4492334948892751</v>
          </cell>
        </row>
        <row r="85">
          <cell r="A85" t="str">
            <v>CDS</v>
          </cell>
          <cell r="C85">
            <v>37255961.829509526</v>
          </cell>
          <cell r="E85">
            <v>20578761</v>
          </cell>
          <cell r="K85">
            <v>1.8104084026006</v>
          </cell>
        </row>
        <row r="86">
          <cell r="A86" t="str">
            <v>OA</v>
          </cell>
          <cell r="C86">
            <v>0</v>
          </cell>
          <cell r="E86">
            <v>0</v>
          </cell>
          <cell r="K86">
            <v>0</v>
          </cell>
        </row>
      </sheetData>
      <sheetData sheetId="19" refreshError="1"/>
      <sheetData sheetId="20" refreshError="1"/>
      <sheetData sheetId="21" refreshError="1"/>
      <sheetData sheetId="22" refreshError="1"/>
      <sheetData sheetId="23" refreshError="1"/>
      <sheetData sheetId="24" refreshError="1"/>
      <sheetData sheetId="25">
        <row r="1">
          <cell r="A1" t="str">
            <v>INPUT - Supplemental Births Schedule</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02">
          <cell r="J102">
            <v>3891.3855477230186</v>
          </cell>
        </row>
      </sheetData>
      <sheetData sheetId="39">
        <row r="245">
          <cell r="J245">
            <v>0</v>
          </cell>
        </row>
      </sheetData>
      <sheetData sheetId="40">
        <row r="83">
          <cell r="F83">
            <v>672.93815990542339</v>
          </cell>
        </row>
      </sheetData>
      <sheetData sheetId="41">
        <row r="283">
          <cell r="J283">
            <v>0</v>
          </cell>
        </row>
      </sheetData>
      <sheetData sheetId="42">
        <row r="284">
          <cell r="J284">
            <v>0</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ow r="17">
          <cell r="C17">
            <v>0</v>
          </cell>
        </row>
      </sheetData>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4">
          <cell r="B4" t="str">
            <v>UNITS</v>
          </cell>
          <cell r="D4" t="str">
            <v>PAT CARE</v>
          </cell>
          <cell r="E4" t="str">
            <v>OTHER</v>
          </cell>
          <cell r="G4" t="str">
            <v>PHYSICIAN</v>
          </cell>
          <cell r="H4" t="str">
            <v>RESIDENT</v>
          </cell>
          <cell r="J4" t="str">
            <v>-------- C F A --------</v>
          </cell>
          <cell r="Q4" t="str">
            <v>-------- O F C --------</v>
          </cell>
          <cell r="T4" t="str">
            <v>PAYOR</v>
          </cell>
          <cell r="Y4" t="str">
            <v>ADJUST</v>
          </cell>
        </row>
        <row r="5">
          <cell r="B5" t="str">
            <v>OF</v>
          </cell>
          <cell r="C5" t="str">
            <v>DIRECT</v>
          </cell>
          <cell r="D5" t="str">
            <v>OVERHEAD</v>
          </cell>
          <cell r="E5" t="str">
            <v>OVERHEAD</v>
          </cell>
          <cell r="F5" t="str">
            <v>N/A</v>
          </cell>
          <cell r="G5" t="str">
            <v>SUPPORT</v>
          </cell>
          <cell r="H5" t="str">
            <v>INTERN</v>
          </cell>
          <cell r="I5" t="str">
            <v>LEVEL</v>
          </cell>
          <cell r="J5" t="str">
            <v>BLDG &amp; GENRL</v>
          </cell>
          <cell r="K5" t="str">
            <v>DEPART-</v>
          </cell>
          <cell r="L5" t="str">
            <v>LEVEL</v>
          </cell>
          <cell r="S5" t="str">
            <v>LEVEL</v>
          </cell>
          <cell r="T5" t="str">
            <v>DIFFER-</v>
          </cell>
          <cell r="U5" t="str">
            <v>LEVEL</v>
          </cell>
          <cell r="V5" t="str">
            <v>CROSS</v>
          </cell>
          <cell r="W5" t="str">
            <v>MISC</v>
          </cell>
          <cell r="X5" t="str">
            <v>HSCRC</v>
          </cell>
          <cell r="Y5" t="str">
            <v>LEVEL</v>
          </cell>
          <cell r="Z5" t="str">
            <v>AVERAGE</v>
          </cell>
        </row>
        <row r="6">
          <cell r="B6" t="str">
            <v>MEASURE</v>
          </cell>
          <cell r="C6" t="str">
            <v>EXPENSES</v>
          </cell>
          <cell r="D6" t="str">
            <v>EXPENSES</v>
          </cell>
          <cell r="E6" t="str">
            <v>EXPENSES</v>
          </cell>
          <cell r="G6" t="str">
            <v>EXPENSES</v>
          </cell>
          <cell r="H6" t="str">
            <v>EXPENSES</v>
          </cell>
          <cell r="I6" t="str">
            <v>I</v>
          </cell>
          <cell r="J6" t="str">
            <v>EQUIPMENT</v>
          </cell>
          <cell r="K6" t="str">
            <v>MENTAL</v>
          </cell>
          <cell r="L6" t="str">
            <v>II</v>
          </cell>
          <cell r="Q6" t="str">
            <v>DIRECT</v>
          </cell>
          <cell r="R6" t="str">
            <v>PERCENTAGE</v>
          </cell>
          <cell r="S6" t="str">
            <v>III</v>
          </cell>
          <cell r="T6" t="str">
            <v>ENTIAL</v>
          </cell>
          <cell r="U6" t="str">
            <v>IV</v>
          </cell>
          <cell r="V6" t="str">
            <v>SUBSIDY</v>
          </cell>
          <cell r="W6" t="str">
            <v>ADJ</v>
          </cell>
          <cell r="X6" t="str">
            <v>ADJ</v>
          </cell>
          <cell r="Y6" t="str">
            <v>IV</v>
          </cell>
          <cell r="Z6" t="str">
            <v>RATES</v>
          </cell>
        </row>
        <row r="8">
          <cell r="A8" t="str">
            <v>CODE</v>
          </cell>
          <cell r="B8" t="str">
            <v>COL 1</v>
          </cell>
          <cell r="C8" t="str">
            <v>COL 2</v>
          </cell>
          <cell r="D8" t="str">
            <v>COL 3</v>
          </cell>
          <cell r="E8" t="str">
            <v>COL 4</v>
          </cell>
          <cell r="F8" t="str">
            <v>COL 5</v>
          </cell>
          <cell r="G8" t="str">
            <v>COL 6</v>
          </cell>
          <cell r="H8" t="str">
            <v>COL 7</v>
          </cell>
          <cell r="I8" t="str">
            <v>COL 8</v>
          </cell>
          <cell r="J8" t="str">
            <v>COL 9</v>
          </cell>
          <cell r="K8" t="str">
            <v>COL 10</v>
          </cell>
          <cell r="L8" t="str">
            <v>COL 11</v>
          </cell>
          <cell r="O8" t="str">
            <v>DESCRIPTION</v>
          </cell>
          <cell r="P8" t="str">
            <v>CODE</v>
          </cell>
          <cell r="Q8" t="str">
            <v>COL 1</v>
          </cell>
          <cell r="R8" t="str">
            <v>COL 2</v>
          </cell>
          <cell r="S8" t="str">
            <v>COL 3</v>
          </cell>
          <cell r="T8" t="str">
            <v>COL 4</v>
          </cell>
          <cell r="U8" t="str">
            <v>COL 5</v>
          </cell>
          <cell r="V8" t="str">
            <v>COL 6</v>
          </cell>
          <cell r="W8" t="str">
            <v>COL 7</v>
          </cell>
          <cell r="X8" t="str">
            <v>COL 8</v>
          </cell>
          <cell r="Y8" t="str">
            <v>COL 9</v>
          </cell>
          <cell r="Z8" t="str">
            <v>COL 10</v>
          </cell>
        </row>
        <row r="9">
          <cell r="A9" t="str">
            <v>MSG</v>
          </cell>
          <cell r="B9">
            <v>43801</v>
          </cell>
          <cell r="C9">
            <v>27547.702819874721</v>
          </cell>
          <cell r="D9">
            <v>7621.1544327530046</v>
          </cell>
          <cell r="E9">
            <v>8637.2075233668711</v>
          </cell>
          <cell r="F9" t="str">
            <v xml:space="preserve"> /////////</v>
          </cell>
          <cell r="G9">
            <v>466.72997993071078</v>
          </cell>
          <cell r="H9">
            <v>0</v>
          </cell>
          <cell r="I9">
            <v>44272.794755925308</v>
          </cell>
          <cell r="J9">
            <v>5331.9</v>
          </cell>
          <cell r="K9">
            <v>14.799999999999999</v>
          </cell>
          <cell r="L9">
            <v>49619.494755925312</v>
          </cell>
          <cell r="M9">
            <v>0</v>
          </cell>
          <cell r="N9" t="str">
            <v>A1</v>
          </cell>
          <cell r="O9" t="str">
            <v>Med/Surg Acute</v>
          </cell>
          <cell r="P9" t="str">
            <v>MSG</v>
          </cell>
          <cell r="Q9">
            <v>0</v>
          </cell>
          <cell r="R9">
            <v>-1952.95</v>
          </cell>
          <cell r="S9">
            <v>47666.544755925315</v>
          </cell>
          <cell r="T9">
            <v>4794.7</v>
          </cell>
          <cell r="U9">
            <v>52461.244755925312</v>
          </cell>
          <cell r="V9">
            <v>0</v>
          </cell>
          <cell r="W9">
            <v>0</v>
          </cell>
          <cell r="X9">
            <v>0</v>
          </cell>
          <cell r="Y9">
            <v>52461.244755925312</v>
          </cell>
          <cell r="Z9">
            <v>1197.7179689031143</v>
          </cell>
        </row>
        <row r="10">
          <cell r="A10" t="str">
            <v>PED</v>
          </cell>
          <cell r="B10">
            <v>0</v>
          </cell>
          <cell r="C10">
            <v>0</v>
          </cell>
          <cell r="D10">
            <v>0</v>
          </cell>
          <cell r="E10">
            <v>0</v>
          </cell>
          <cell r="F10" t="str">
            <v xml:space="preserve"> /////////</v>
          </cell>
          <cell r="G10">
            <v>0</v>
          </cell>
          <cell r="H10">
            <v>0</v>
          </cell>
          <cell r="I10">
            <v>0</v>
          </cell>
          <cell r="J10">
            <v>0</v>
          </cell>
          <cell r="K10">
            <v>0</v>
          </cell>
          <cell r="L10">
            <v>0</v>
          </cell>
          <cell r="M10">
            <v>0</v>
          </cell>
          <cell r="N10">
            <v>2</v>
          </cell>
          <cell r="O10" t="str">
            <v>Pediatric Acute</v>
          </cell>
          <cell r="P10" t="str">
            <v>PED</v>
          </cell>
          <cell r="Q10">
            <v>0</v>
          </cell>
          <cell r="R10">
            <v>0</v>
          </cell>
          <cell r="S10">
            <v>0</v>
          </cell>
          <cell r="T10">
            <v>0</v>
          </cell>
          <cell r="U10">
            <v>0</v>
          </cell>
          <cell r="V10">
            <v>0</v>
          </cell>
          <cell r="W10">
            <v>0</v>
          </cell>
          <cell r="X10">
            <v>0</v>
          </cell>
          <cell r="Y10">
            <v>0</v>
          </cell>
          <cell r="Z10">
            <v>0</v>
          </cell>
        </row>
        <row r="11">
          <cell r="A11" t="str">
            <v>PSY</v>
          </cell>
          <cell r="B11">
            <v>5490</v>
          </cell>
          <cell r="C11">
            <v>3239.0422893270052</v>
          </cell>
          <cell r="D11">
            <v>890.01961784726507</v>
          </cell>
          <cell r="E11">
            <v>1015.3528015196043</v>
          </cell>
          <cell r="F11" t="str">
            <v xml:space="preserve"> /////////</v>
          </cell>
          <cell r="G11">
            <v>0</v>
          </cell>
          <cell r="H11">
            <v>0</v>
          </cell>
          <cell r="I11">
            <v>5144.4147086938747</v>
          </cell>
          <cell r="J11">
            <v>564.29999999999995</v>
          </cell>
          <cell r="K11">
            <v>1.96</v>
          </cell>
          <cell r="L11">
            <v>5710.6747086938749</v>
          </cell>
          <cell r="M11">
            <v>0</v>
          </cell>
          <cell r="N11">
            <v>3</v>
          </cell>
          <cell r="O11" t="str">
            <v>Psychiatric Acute</v>
          </cell>
          <cell r="P11" t="str">
            <v>PSY</v>
          </cell>
          <cell r="Q11">
            <v>0</v>
          </cell>
          <cell r="R11">
            <v>-224.76400000000001</v>
          </cell>
          <cell r="S11">
            <v>5485.9107086938748</v>
          </cell>
          <cell r="T11">
            <v>551.79999999999995</v>
          </cell>
          <cell r="U11">
            <v>6037.7107086938749</v>
          </cell>
          <cell r="V11">
            <v>0</v>
          </cell>
          <cell r="W11">
            <v>0</v>
          </cell>
          <cell r="X11">
            <v>0</v>
          </cell>
          <cell r="Y11">
            <v>6037.7107086938749</v>
          </cell>
          <cell r="Z11">
            <v>1099.765156410542</v>
          </cell>
        </row>
        <row r="12">
          <cell r="A12" t="str">
            <v>OBS</v>
          </cell>
          <cell r="B12">
            <v>5563</v>
          </cell>
          <cell r="C12">
            <v>1937.8835006195845</v>
          </cell>
          <cell r="D12">
            <v>784.08116274256099</v>
          </cell>
          <cell r="E12">
            <v>615.96367050484162</v>
          </cell>
          <cell r="F12" t="str">
            <v xml:space="preserve"> /////////</v>
          </cell>
          <cell r="G12">
            <v>0</v>
          </cell>
          <cell r="H12">
            <v>0</v>
          </cell>
          <cell r="I12">
            <v>3337.928333866987</v>
          </cell>
          <cell r="J12">
            <v>541.29999999999995</v>
          </cell>
          <cell r="K12">
            <v>1.6400000000000001</v>
          </cell>
          <cell r="L12">
            <v>3880.8683338669866</v>
          </cell>
          <cell r="M12">
            <v>0</v>
          </cell>
          <cell r="N12">
            <v>4</v>
          </cell>
          <cell r="O12" t="str">
            <v>Obstetrics Acute</v>
          </cell>
          <cell r="P12" t="str">
            <v>OBS</v>
          </cell>
          <cell r="Q12">
            <v>0</v>
          </cell>
          <cell r="R12">
            <v>-152.745</v>
          </cell>
          <cell r="S12">
            <v>3728.1233338669867</v>
          </cell>
          <cell r="T12">
            <v>375</v>
          </cell>
          <cell r="U12">
            <v>4103.1233338669863</v>
          </cell>
          <cell r="V12">
            <v>0</v>
          </cell>
          <cell r="W12">
            <v>0</v>
          </cell>
          <cell r="X12">
            <v>0</v>
          </cell>
          <cell r="Y12">
            <v>4103.1233338669863</v>
          </cell>
          <cell r="Z12">
            <v>737.57385113553585</v>
          </cell>
        </row>
        <row r="13">
          <cell r="A13" t="str">
            <v>DEF</v>
          </cell>
          <cell r="B13">
            <v>0</v>
          </cell>
          <cell r="C13">
            <v>0</v>
          </cell>
          <cell r="D13">
            <v>0</v>
          </cell>
          <cell r="E13">
            <v>0</v>
          </cell>
          <cell r="F13" t="str">
            <v xml:space="preserve"> /////////</v>
          </cell>
          <cell r="G13">
            <v>0</v>
          </cell>
          <cell r="H13">
            <v>0</v>
          </cell>
          <cell r="I13">
            <v>0</v>
          </cell>
          <cell r="J13">
            <v>0</v>
          </cell>
          <cell r="K13">
            <v>0</v>
          </cell>
          <cell r="L13">
            <v>0</v>
          </cell>
          <cell r="M13">
            <v>0</v>
          </cell>
          <cell r="N13">
            <v>5</v>
          </cell>
          <cell r="O13" t="str">
            <v>Definitive Observation</v>
          </cell>
          <cell r="P13" t="str">
            <v>DEF</v>
          </cell>
          <cell r="Q13">
            <v>0</v>
          </cell>
          <cell r="R13">
            <v>0</v>
          </cell>
          <cell r="S13">
            <v>0</v>
          </cell>
          <cell r="T13">
            <v>0</v>
          </cell>
          <cell r="U13">
            <v>0</v>
          </cell>
          <cell r="V13">
            <v>0</v>
          </cell>
          <cell r="W13">
            <v>0</v>
          </cell>
          <cell r="X13">
            <v>0</v>
          </cell>
          <cell r="Y13">
            <v>0</v>
          </cell>
          <cell r="Z13">
            <v>0</v>
          </cell>
        </row>
        <row r="14">
          <cell r="A14" t="str">
            <v>MIS</v>
          </cell>
          <cell r="B14">
            <v>5436</v>
          </cell>
          <cell r="C14">
            <v>7789.4403556329953</v>
          </cell>
          <cell r="D14">
            <v>1488.7581337189581</v>
          </cell>
          <cell r="E14">
            <v>2419.7937001470655</v>
          </cell>
          <cell r="F14" t="str">
            <v xml:space="preserve"> /////////</v>
          </cell>
          <cell r="G14">
            <v>0</v>
          </cell>
          <cell r="H14">
            <v>0</v>
          </cell>
          <cell r="I14">
            <v>11697.992189499018</v>
          </cell>
          <cell r="J14">
            <v>1356.9</v>
          </cell>
          <cell r="K14">
            <v>270.956795</v>
          </cell>
          <cell r="L14">
            <v>13325.848984499018</v>
          </cell>
          <cell r="M14">
            <v>0</v>
          </cell>
          <cell r="N14">
            <v>6</v>
          </cell>
          <cell r="O14" t="str">
            <v>Med/Surg Intensive Care</v>
          </cell>
          <cell r="P14" t="str">
            <v>MIS</v>
          </cell>
          <cell r="Q14">
            <v>0</v>
          </cell>
          <cell r="R14">
            <v>-524.48599999999999</v>
          </cell>
          <cell r="S14">
            <v>12801.362984499017</v>
          </cell>
          <cell r="T14">
            <v>1287.7</v>
          </cell>
          <cell r="U14">
            <v>14089.062984499018</v>
          </cell>
          <cell r="V14">
            <v>0</v>
          </cell>
          <cell r="W14">
            <v>0</v>
          </cell>
          <cell r="X14">
            <v>0</v>
          </cell>
          <cell r="Y14">
            <v>14089.062984499018</v>
          </cell>
          <cell r="Z14">
            <v>2591.8070243743596</v>
          </cell>
        </row>
        <row r="15">
          <cell r="A15" t="str">
            <v>CCU</v>
          </cell>
          <cell r="B15">
            <v>0</v>
          </cell>
          <cell r="C15">
            <v>0</v>
          </cell>
          <cell r="D15">
            <v>0</v>
          </cell>
          <cell r="E15">
            <v>0</v>
          </cell>
          <cell r="F15" t="str">
            <v xml:space="preserve"> /////////</v>
          </cell>
          <cell r="G15">
            <v>0</v>
          </cell>
          <cell r="H15">
            <v>0</v>
          </cell>
          <cell r="I15">
            <v>0</v>
          </cell>
          <cell r="J15">
            <v>0</v>
          </cell>
          <cell r="K15">
            <v>0</v>
          </cell>
          <cell r="L15">
            <v>0</v>
          </cell>
          <cell r="M15">
            <v>0</v>
          </cell>
          <cell r="N15">
            <v>7</v>
          </cell>
          <cell r="O15" t="str">
            <v>Coronary Care</v>
          </cell>
          <cell r="P15" t="str">
            <v>CCU</v>
          </cell>
          <cell r="Q15">
            <v>0</v>
          </cell>
          <cell r="R15">
            <v>0</v>
          </cell>
          <cell r="S15">
            <v>0</v>
          </cell>
          <cell r="T15">
            <v>0</v>
          </cell>
          <cell r="U15">
            <v>0</v>
          </cell>
          <cell r="V15">
            <v>0</v>
          </cell>
          <cell r="W15">
            <v>0</v>
          </cell>
          <cell r="X15">
            <v>0</v>
          </cell>
          <cell r="Y15">
            <v>0</v>
          </cell>
          <cell r="Z15">
            <v>0</v>
          </cell>
        </row>
        <row r="16">
          <cell r="A16" t="str">
            <v>PIC</v>
          </cell>
          <cell r="B16">
            <v>0</v>
          </cell>
          <cell r="C16">
            <v>0</v>
          </cell>
          <cell r="D16">
            <v>0</v>
          </cell>
          <cell r="E16">
            <v>0</v>
          </cell>
          <cell r="F16" t="str">
            <v xml:space="preserve"> /////////</v>
          </cell>
          <cell r="G16">
            <v>0</v>
          </cell>
          <cell r="H16">
            <v>0</v>
          </cell>
          <cell r="I16">
            <v>0</v>
          </cell>
          <cell r="J16">
            <v>0</v>
          </cell>
          <cell r="K16">
            <v>0</v>
          </cell>
          <cell r="L16">
            <v>0</v>
          </cell>
          <cell r="M16">
            <v>0</v>
          </cell>
          <cell r="N16">
            <v>8</v>
          </cell>
          <cell r="O16" t="str">
            <v>Pediatric Intensive Care</v>
          </cell>
          <cell r="P16" t="str">
            <v>PIC</v>
          </cell>
          <cell r="Q16">
            <v>0</v>
          </cell>
          <cell r="R16">
            <v>0</v>
          </cell>
          <cell r="S16">
            <v>0</v>
          </cell>
          <cell r="T16">
            <v>0</v>
          </cell>
          <cell r="U16">
            <v>0</v>
          </cell>
          <cell r="V16">
            <v>0</v>
          </cell>
          <cell r="W16">
            <v>0</v>
          </cell>
          <cell r="X16">
            <v>0</v>
          </cell>
          <cell r="Y16">
            <v>0</v>
          </cell>
          <cell r="Z16">
            <v>0</v>
          </cell>
        </row>
        <row r="17">
          <cell r="A17" t="str">
            <v>NEO</v>
          </cell>
          <cell r="B17">
            <v>3221</v>
          </cell>
          <cell r="C17">
            <v>3949.5717497429428</v>
          </cell>
          <cell r="D17">
            <v>297.98910124194708</v>
          </cell>
          <cell r="E17">
            <v>1211.5207041412007</v>
          </cell>
          <cell r="F17" t="str">
            <v xml:space="preserve"> /////////</v>
          </cell>
          <cell r="G17">
            <v>2.0318942785368561</v>
          </cell>
          <cell r="H17">
            <v>0</v>
          </cell>
          <cell r="I17">
            <v>5461.1134494046273</v>
          </cell>
          <cell r="J17">
            <v>337.2</v>
          </cell>
          <cell r="K17">
            <v>66.591200000000001</v>
          </cell>
          <cell r="L17">
            <v>5864.904649404627</v>
          </cell>
          <cell r="M17">
            <v>0</v>
          </cell>
          <cell r="N17">
            <v>9</v>
          </cell>
          <cell r="O17" t="str">
            <v>Neo-Natal Intensive Care</v>
          </cell>
          <cell r="P17" t="str">
            <v>NEO</v>
          </cell>
          <cell r="Q17">
            <v>0</v>
          </cell>
          <cell r="R17">
            <v>-230.834</v>
          </cell>
          <cell r="S17">
            <v>5634.0706494046271</v>
          </cell>
          <cell r="T17">
            <v>566.70000000000005</v>
          </cell>
          <cell r="U17">
            <v>6200.770649404627</v>
          </cell>
          <cell r="V17">
            <v>0</v>
          </cell>
          <cell r="W17">
            <v>0</v>
          </cell>
          <cell r="X17">
            <v>0</v>
          </cell>
          <cell r="Y17">
            <v>6200.770649404627</v>
          </cell>
          <cell r="Z17">
            <v>1925.107311209136</v>
          </cell>
        </row>
        <row r="18">
          <cell r="A18" t="str">
            <v>BUR</v>
          </cell>
          <cell r="B18">
            <v>0</v>
          </cell>
          <cell r="C18">
            <v>0</v>
          </cell>
          <cell r="D18">
            <v>0</v>
          </cell>
          <cell r="E18">
            <v>0</v>
          </cell>
          <cell r="F18" t="str">
            <v xml:space="preserve"> /////////</v>
          </cell>
          <cell r="G18">
            <v>0</v>
          </cell>
          <cell r="H18">
            <v>0</v>
          </cell>
          <cell r="I18">
            <v>0</v>
          </cell>
          <cell r="J18">
            <v>0</v>
          </cell>
          <cell r="K18">
            <v>0</v>
          </cell>
          <cell r="L18">
            <v>0</v>
          </cell>
          <cell r="M18">
            <v>0</v>
          </cell>
          <cell r="N18">
            <v>10</v>
          </cell>
          <cell r="O18" t="str">
            <v>Burn Care</v>
          </cell>
          <cell r="P18" t="str">
            <v>BUR</v>
          </cell>
          <cell r="Q18">
            <v>0</v>
          </cell>
          <cell r="R18">
            <v>0</v>
          </cell>
          <cell r="S18">
            <v>0</v>
          </cell>
          <cell r="T18">
            <v>0</v>
          </cell>
          <cell r="U18">
            <v>0</v>
          </cell>
          <cell r="V18">
            <v>0</v>
          </cell>
          <cell r="W18">
            <v>0</v>
          </cell>
          <cell r="X18">
            <v>0</v>
          </cell>
          <cell r="Y18">
            <v>0</v>
          </cell>
          <cell r="Z18">
            <v>0</v>
          </cell>
        </row>
        <row r="19">
          <cell r="A19" t="str">
            <v>TRM</v>
          </cell>
          <cell r="B19">
            <v>0</v>
          </cell>
          <cell r="C19">
            <v>0</v>
          </cell>
          <cell r="D19">
            <v>0</v>
          </cell>
          <cell r="E19">
            <v>0</v>
          </cell>
          <cell r="F19" t="str">
            <v xml:space="preserve"> /////////</v>
          </cell>
          <cell r="G19">
            <v>0</v>
          </cell>
          <cell r="H19">
            <v>0</v>
          </cell>
          <cell r="I19">
            <v>0</v>
          </cell>
          <cell r="J19">
            <v>0</v>
          </cell>
          <cell r="K19">
            <v>0</v>
          </cell>
          <cell r="L19">
            <v>0</v>
          </cell>
          <cell r="M19">
            <v>0</v>
          </cell>
          <cell r="N19">
            <v>11</v>
          </cell>
          <cell r="O19" t="str">
            <v>Shock Trauma</v>
          </cell>
          <cell r="P19" t="str">
            <v>TRM</v>
          </cell>
          <cell r="Q19">
            <v>0</v>
          </cell>
          <cell r="R19">
            <v>0</v>
          </cell>
          <cell r="S19">
            <v>0</v>
          </cell>
          <cell r="T19">
            <v>0</v>
          </cell>
          <cell r="U19">
            <v>0</v>
          </cell>
          <cell r="V19">
            <v>0</v>
          </cell>
          <cell r="W19">
            <v>0</v>
          </cell>
          <cell r="X19">
            <v>0</v>
          </cell>
          <cell r="Y19">
            <v>0</v>
          </cell>
          <cell r="Z19">
            <v>0</v>
          </cell>
        </row>
        <row r="20">
          <cell r="A20" t="str">
            <v>ONC</v>
          </cell>
          <cell r="B20">
            <v>0</v>
          </cell>
          <cell r="C20">
            <v>0</v>
          </cell>
          <cell r="D20">
            <v>0</v>
          </cell>
          <cell r="E20">
            <v>0</v>
          </cell>
          <cell r="F20" t="str">
            <v xml:space="preserve"> /////////</v>
          </cell>
          <cell r="G20">
            <v>0</v>
          </cell>
          <cell r="H20">
            <v>0</v>
          </cell>
          <cell r="I20">
            <v>0</v>
          </cell>
          <cell r="J20">
            <v>0</v>
          </cell>
          <cell r="K20">
            <v>0</v>
          </cell>
          <cell r="L20">
            <v>0</v>
          </cell>
          <cell r="M20">
            <v>0</v>
          </cell>
          <cell r="N20">
            <v>12</v>
          </cell>
          <cell r="O20" t="str">
            <v>Oncology</v>
          </cell>
          <cell r="P20" t="str">
            <v>ONC</v>
          </cell>
          <cell r="Q20">
            <v>0</v>
          </cell>
          <cell r="R20">
            <v>0</v>
          </cell>
          <cell r="S20">
            <v>0</v>
          </cell>
          <cell r="T20">
            <v>0</v>
          </cell>
          <cell r="U20">
            <v>0</v>
          </cell>
          <cell r="V20">
            <v>0</v>
          </cell>
          <cell r="W20">
            <v>0</v>
          </cell>
          <cell r="X20">
            <v>0</v>
          </cell>
          <cell r="Y20">
            <v>0</v>
          </cell>
          <cell r="Z20">
            <v>0</v>
          </cell>
        </row>
        <row r="21">
          <cell r="A21" t="str">
            <v>NUR</v>
          </cell>
          <cell r="B21">
            <v>4384</v>
          </cell>
          <cell r="C21">
            <v>1216.09121</v>
          </cell>
          <cell r="D21">
            <v>16.676014187722195</v>
          </cell>
          <cell r="E21">
            <v>370.49954787797304</v>
          </cell>
          <cell r="F21" t="str">
            <v xml:space="preserve"> /////////</v>
          </cell>
          <cell r="G21">
            <v>0</v>
          </cell>
          <cell r="H21">
            <v>0</v>
          </cell>
          <cell r="I21">
            <v>1603.2667720656952</v>
          </cell>
          <cell r="J21">
            <v>28.9</v>
          </cell>
          <cell r="K21">
            <v>0</v>
          </cell>
          <cell r="L21">
            <v>1632.1667720656953</v>
          </cell>
          <cell r="M21">
            <v>0</v>
          </cell>
          <cell r="N21">
            <v>13</v>
          </cell>
          <cell r="O21" t="str">
            <v>Newborn Nursery</v>
          </cell>
          <cell r="P21" t="str">
            <v>NUR</v>
          </cell>
          <cell r="Q21">
            <v>0</v>
          </cell>
          <cell r="R21">
            <v>-64.239999999999995</v>
          </cell>
          <cell r="S21">
            <v>1567.9267720656953</v>
          </cell>
          <cell r="T21">
            <v>157.69999999999999</v>
          </cell>
          <cell r="U21">
            <v>1725.6267720656954</v>
          </cell>
          <cell r="V21">
            <v>0</v>
          </cell>
          <cell r="W21">
            <v>0</v>
          </cell>
          <cell r="X21">
            <v>0</v>
          </cell>
          <cell r="Y21">
            <v>1725.6267720656954</v>
          </cell>
          <cell r="Z21">
            <v>393.61924545294147</v>
          </cell>
        </row>
        <row r="22">
          <cell r="A22" t="str">
            <v>PRE</v>
          </cell>
          <cell r="B22">
            <v>0</v>
          </cell>
          <cell r="C22">
            <v>0</v>
          </cell>
          <cell r="D22">
            <v>0</v>
          </cell>
          <cell r="E22">
            <v>0</v>
          </cell>
          <cell r="F22" t="str">
            <v xml:space="preserve"> /////////</v>
          </cell>
          <cell r="G22">
            <v>0</v>
          </cell>
          <cell r="H22">
            <v>0</v>
          </cell>
          <cell r="I22">
            <v>0</v>
          </cell>
          <cell r="J22">
            <v>0</v>
          </cell>
          <cell r="K22">
            <v>0</v>
          </cell>
          <cell r="L22">
            <v>0</v>
          </cell>
          <cell r="M22">
            <v>0</v>
          </cell>
          <cell r="N22">
            <v>14</v>
          </cell>
          <cell r="O22" t="str">
            <v>Premature Nursery</v>
          </cell>
          <cell r="P22" t="str">
            <v>PRE</v>
          </cell>
          <cell r="Q22">
            <v>0</v>
          </cell>
          <cell r="R22">
            <v>0</v>
          </cell>
          <cell r="S22">
            <v>0</v>
          </cell>
          <cell r="T22">
            <v>0</v>
          </cell>
          <cell r="U22">
            <v>0</v>
          </cell>
          <cell r="V22">
            <v>0</v>
          </cell>
          <cell r="W22">
            <v>0</v>
          </cell>
          <cell r="X22">
            <v>0</v>
          </cell>
          <cell r="Y22">
            <v>0</v>
          </cell>
          <cell r="Z22">
            <v>0</v>
          </cell>
        </row>
        <row r="23">
          <cell r="A23" t="str">
            <v>CHR</v>
          </cell>
          <cell r="B23">
            <v>0</v>
          </cell>
          <cell r="C23">
            <v>0</v>
          </cell>
          <cell r="D23">
            <v>0</v>
          </cell>
          <cell r="E23">
            <v>0</v>
          </cell>
          <cell r="F23" t="str">
            <v xml:space="preserve"> /////////</v>
          </cell>
          <cell r="G23">
            <v>0</v>
          </cell>
          <cell r="H23">
            <v>0</v>
          </cell>
          <cell r="I23">
            <v>0</v>
          </cell>
          <cell r="J23">
            <v>0</v>
          </cell>
          <cell r="K23">
            <v>0</v>
          </cell>
          <cell r="L23">
            <v>0</v>
          </cell>
          <cell r="M23">
            <v>0</v>
          </cell>
          <cell r="N23">
            <v>15</v>
          </cell>
          <cell r="O23" t="str">
            <v>Intermediate Care</v>
          </cell>
          <cell r="P23" t="str">
            <v>ICC</v>
          </cell>
          <cell r="Q23">
            <v>0</v>
          </cell>
          <cell r="R23">
            <v>0</v>
          </cell>
          <cell r="S23">
            <v>0</v>
          </cell>
          <cell r="T23">
            <v>0</v>
          </cell>
          <cell r="U23">
            <v>0</v>
          </cell>
          <cell r="V23">
            <v>0</v>
          </cell>
          <cell r="W23">
            <v>0</v>
          </cell>
          <cell r="X23">
            <v>0</v>
          </cell>
          <cell r="Y23">
            <v>0</v>
          </cell>
          <cell r="Z23">
            <v>0</v>
          </cell>
        </row>
        <row r="24">
          <cell r="A24" t="str">
            <v>EMG</v>
          </cell>
          <cell r="B24">
            <v>486997</v>
          </cell>
          <cell r="C24">
            <v>9472.0940932641788</v>
          </cell>
          <cell r="D24">
            <v>1242.2166772502644</v>
          </cell>
          <cell r="E24">
            <v>3077.2870134523064</v>
          </cell>
          <cell r="F24" t="str">
            <v xml:space="preserve"> /////////</v>
          </cell>
          <cell r="G24">
            <v>0</v>
          </cell>
          <cell r="H24">
            <v>0</v>
          </cell>
          <cell r="I24">
            <v>13791.59778396675</v>
          </cell>
          <cell r="J24">
            <v>1256.7</v>
          </cell>
          <cell r="K24">
            <v>0.24000000000000002</v>
          </cell>
          <cell r="L24">
            <v>15048.537783966751</v>
          </cell>
          <cell r="M24">
            <v>0</v>
          </cell>
          <cell r="N24">
            <v>16</v>
          </cell>
          <cell r="O24" t="str">
            <v>Emergency Services</v>
          </cell>
          <cell r="P24" t="str">
            <v>EMG</v>
          </cell>
          <cell r="Q24">
            <v>0</v>
          </cell>
          <cell r="R24">
            <v>-592.28800000000001</v>
          </cell>
          <cell r="S24">
            <v>14456.24978396675</v>
          </cell>
          <cell r="T24">
            <v>1454.1</v>
          </cell>
          <cell r="U24">
            <v>15910.349783966751</v>
          </cell>
          <cell r="V24">
            <v>0</v>
          </cell>
          <cell r="W24">
            <v>0</v>
          </cell>
          <cell r="X24">
            <v>0</v>
          </cell>
          <cell r="Y24">
            <v>15910.349783966751</v>
          </cell>
          <cell r="Z24">
            <v>32.670324014248031</v>
          </cell>
        </row>
        <row r="25">
          <cell r="A25" t="str">
            <v>CL</v>
          </cell>
          <cell r="B25">
            <v>257863</v>
          </cell>
          <cell r="C25">
            <v>6276.5276017304577</v>
          </cell>
          <cell r="D25">
            <v>822.16894701876913</v>
          </cell>
          <cell r="E25">
            <v>2072.1915038225407</v>
          </cell>
          <cell r="F25" t="str">
            <v xml:space="preserve"> /////////</v>
          </cell>
          <cell r="G25">
            <v>0</v>
          </cell>
          <cell r="H25">
            <v>0</v>
          </cell>
          <cell r="I25">
            <v>9170.8880525717686</v>
          </cell>
          <cell r="J25">
            <v>859.3</v>
          </cell>
          <cell r="K25">
            <v>0.01</v>
          </cell>
          <cell r="L25">
            <v>10030.198052571768</v>
          </cell>
          <cell r="M25">
            <v>0</v>
          </cell>
          <cell r="N25">
            <v>17</v>
          </cell>
          <cell r="O25" t="str">
            <v>Clinical Services</v>
          </cell>
          <cell r="P25" t="str">
            <v>CL</v>
          </cell>
          <cell r="Q25">
            <v>0</v>
          </cell>
          <cell r="R25">
            <v>-394.774</v>
          </cell>
          <cell r="S25">
            <v>9635.4240525717687</v>
          </cell>
          <cell r="T25">
            <v>969.2</v>
          </cell>
          <cell r="U25">
            <v>10604.624052571769</v>
          </cell>
          <cell r="V25">
            <v>0</v>
          </cell>
          <cell r="W25">
            <v>0</v>
          </cell>
          <cell r="X25">
            <v>0</v>
          </cell>
          <cell r="Y25">
            <v>10604.624052571769</v>
          </cell>
          <cell r="Z25">
            <v>41.12503171285438</v>
          </cell>
        </row>
        <row r="26">
          <cell r="A26" t="str">
            <v>PDC</v>
          </cell>
          <cell r="B26">
            <v>1736</v>
          </cell>
          <cell r="C26">
            <v>234.61896250000001</v>
          </cell>
          <cell r="D26">
            <v>14.260386978501545</v>
          </cell>
          <cell r="E26">
            <v>77.552275900601984</v>
          </cell>
          <cell r="F26" t="str">
            <v xml:space="preserve"> /////////</v>
          </cell>
          <cell r="G26">
            <v>0</v>
          </cell>
          <cell r="H26">
            <v>0</v>
          </cell>
          <cell r="I26">
            <v>326.43162537910354</v>
          </cell>
          <cell r="J26">
            <v>18.600000000000001</v>
          </cell>
          <cell r="K26">
            <v>0</v>
          </cell>
          <cell r="L26">
            <v>345.03162537910356</v>
          </cell>
          <cell r="M26">
            <v>0</v>
          </cell>
          <cell r="N26">
            <v>18</v>
          </cell>
          <cell r="O26" t="str">
            <v>Psych. Day &amp; Night Care</v>
          </cell>
          <cell r="P26" t="str">
            <v>PDC</v>
          </cell>
          <cell r="Q26">
            <v>0</v>
          </cell>
          <cell r="R26">
            <v>-13.58</v>
          </cell>
          <cell r="S26">
            <v>331.45162537910358</v>
          </cell>
          <cell r="T26">
            <v>33.299999999999997</v>
          </cell>
          <cell r="U26">
            <v>364.75162537910359</v>
          </cell>
          <cell r="V26">
            <v>0</v>
          </cell>
          <cell r="W26">
            <v>0</v>
          </cell>
          <cell r="X26">
            <v>0</v>
          </cell>
          <cell r="Y26">
            <v>364.75162537910359</v>
          </cell>
          <cell r="Z26">
            <v>210.11038328289376</v>
          </cell>
        </row>
        <row r="27">
          <cell r="A27" t="str">
            <v>SDS</v>
          </cell>
          <cell r="B27">
            <v>5523</v>
          </cell>
          <cell r="C27">
            <v>1868.32448</v>
          </cell>
          <cell r="D27">
            <v>214.0682834360467</v>
          </cell>
          <cell r="E27">
            <v>575.57034416671445</v>
          </cell>
          <cell r="F27" t="str">
            <v xml:space="preserve"> /////////</v>
          </cell>
          <cell r="G27">
            <v>0</v>
          </cell>
          <cell r="H27">
            <v>0</v>
          </cell>
          <cell r="I27">
            <v>2657.9631076027608</v>
          </cell>
          <cell r="J27">
            <v>176.6</v>
          </cell>
          <cell r="K27">
            <v>0</v>
          </cell>
          <cell r="L27">
            <v>2834.5631076027607</v>
          </cell>
          <cell r="M27">
            <v>0</v>
          </cell>
          <cell r="N27">
            <v>19</v>
          </cell>
          <cell r="O27" t="str">
            <v>Same Day Surgery</v>
          </cell>
          <cell r="P27" t="str">
            <v>SDS</v>
          </cell>
          <cell r="Q27">
            <v>0</v>
          </cell>
          <cell r="R27">
            <v>-111.56399999999999</v>
          </cell>
          <cell r="S27">
            <v>2722.9991076027609</v>
          </cell>
          <cell r="T27">
            <v>273.89999999999998</v>
          </cell>
          <cell r="U27">
            <v>2996.899107602761</v>
          </cell>
          <cell r="V27">
            <v>0</v>
          </cell>
          <cell r="W27">
            <v>0</v>
          </cell>
          <cell r="X27">
            <v>0</v>
          </cell>
          <cell r="Y27">
            <v>2996.899107602761</v>
          </cell>
          <cell r="Z27">
            <v>542.62160195595891</v>
          </cell>
        </row>
        <row r="28">
          <cell r="A28" t="str">
            <v>DEL</v>
          </cell>
          <cell r="B28">
            <v>97296</v>
          </cell>
          <cell r="C28">
            <v>4211.2879685443313</v>
          </cell>
          <cell r="D28">
            <v>579.16378101559064</v>
          </cell>
          <cell r="E28">
            <v>1408.2553519949056</v>
          </cell>
          <cell r="F28" t="str">
            <v xml:space="preserve"> /////////</v>
          </cell>
          <cell r="G28">
            <v>0</v>
          </cell>
          <cell r="H28">
            <v>0</v>
          </cell>
          <cell r="I28">
            <v>6198.7071015548281</v>
          </cell>
          <cell r="J28">
            <v>616.29999999999995</v>
          </cell>
          <cell r="K28">
            <v>0.06</v>
          </cell>
          <cell r="L28">
            <v>6815.0671015548287</v>
          </cell>
          <cell r="M28">
            <v>0</v>
          </cell>
          <cell r="N28">
            <v>20</v>
          </cell>
          <cell r="O28" t="str">
            <v>Labor &amp; Delivery Services</v>
          </cell>
          <cell r="P28" t="str">
            <v>DEL</v>
          </cell>
          <cell r="Q28">
            <v>0</v>
          </cell>
          <cell r="R28">
            <v>-268.23099999999999</v>
          </cell>
          <cell r="S28">
            <v>6546.8361015548289</v>
          </cell>
          <cell r="T28">
            <v>658.5</v>
          </cell>
          <cell r="U28">
            <v>7205.3361015548289</v>
          </cell>
          <cell r="V28">
            <v>0</v>
          </cell>
          <cell r="W28">
            <v>0</v>
          </cell>
          <cell r="X28">
            <v>0</v>
          </cell>
          <cell r="Y28">
            <v>7205.3361015548289</v>
          </cell>
          <cell r="Z28">
            <v>74.05583067705588</v>
          </cell>
        </row>
        <row r="29">
          <cell r="A29" t="str">
            <v>OR</v>
          </cell>
          <cell r="B29">
            <v>1190372</v>
          </cell>
          <cell r="C29">
            <v>15891.246628009467</v>
          </cell>
          <cell r="D29">
            <v>3272.2986088437638</v>
          </cell>
          <cell r="E29">
            <v>5754.2755295842599</v>
          </cell>
          <cell r="F29" t="str">
            <v xml:space="preserve"> /////////</v>
          </cell>
          <cell r="G29">
            <v>389.00670070521306</v>
          </cell>
          <cell r="H29">
            <v>0</v>
          </cell>
          <cell r="I29">
            <v>25306.827467142706</v>
          </cell>
          <cell r="J29">
            <v>3485.2</v>
          </cell>
          <cell r="K29">
            <v>1418.5443459999999</v>
          </cell>
          <cell r="L29">
            <v>30210.571813142706</v>
          </cell>
          <cell r="M29">
            <v>0</v>
          </cell>
          <cell r="N29">
            <v>21</v>
          </cell>
          <cell r="O29" t="str">
            <v>Operating Room</v>
          </cell>
          <cell r="P29" t="str">
            <v>OR</v>
          </cell>
          <cell r="Q29">
            <v>0</v>
          </cell>
          <cell r="R29">
            <v>-1189.0440000000001</v>
          </cell>
          <cell r="S29">
            <v>29021.527813142704</v>
          </cell>
          <cell r="T29">
            <v>2919.2</v>
          </cell>
          <cell r="U29">
            <v>31940.727813142705</v>
          </cell>
          <cell r="V29">
            <v>0</v>
          </cell>
          <cell r="W29">
            <v>0</v>
          </cell>
          <cell r="X29">
            <v>0</v>
          </cell>
          <cell r="Y29">
            <v>31940.727813142705</v>
          </cell>
          <cell r="Z29">
            <v>26.832559748669077</v>
          </cell>
        </row>
        <row r="30">
          <cell r="A30" t="str">
            <v>ORC</v>
          </cell>
          <cell r="B30">
            <v>4194</v>
          </cell>
          <cell r="C30">
            <v>11.43825</v>
          </cell>
          <cell r="D30">
            <v>2.5538971847254448</v>
          </cell>
          <cell r="E30">
            <v>4.8335195059979874</v>
          </cell>
          <cell r="F30" t="str">
            <v xml:space="preserve"> /////////</v>
          </cell>
          <cell r="G30">
            <v>0</v>
          </cell>
          <cell r="H30">
            <v>0</v>
          </cell>
          <cell r="I30">
            <v>18.82566669072343</v>
          </cell>
          <cell r="J30">
            <v>2.9</v>
          </cell>
          <cell r="K30">
            <v>0</v>
          </cell>
          <cell r="L30">
            <v>21.725666690723429</v>
          </cell>
          <cell r="M30">
            <v>0</v>
          </cell>
          <cell r="N30">
            <v>22</v>
          </cell>
          <cell r="O30" t="str">
            <v>Operating Room Clinic</v>
          </cell>
          <cell r="P30" t="str">
            <v>ORC</v>
          </cell>
          <cell r="Q30">
            <v>0</v>
          </cell>
          <cell r="R30">
            <v>-0.85499999999999998</v>
          </cell>
          <cell r="S30">
            <v>20.870666690723429</v>
          </cell>
          <cell r="T30">
            <v>2.1</v>
          </cell>
          <cell r="U30">
            <v>22.97066669072343</v>
          </cell>
          <cell r="V30">
            <v>0</v>
          </cell>
          <cell r="W30">
            <v>0</v>
          </cell>
          <cell r="X30">
            <v>0</v>
          </cell>
          <cell r="Y30">
            <v>22.97066669072343</v>
          </cell>
          <cell r="Z30">
            <v>5.4770306844834113</v>
          </cell>
        </row>
        <row r="31">
          <cell r="A31" t="str">
            <v>ANS</v>
          </cell>
          <cell r="B31">
            <v>1142348</v>
          </cell>
          <cell r="C31">
            <v>1283.6281209672156</v>
          </cell>
          <cell r="D31">
            <v>93.132725593592113</v>
          </cell>
          <cell r="E31">
            <v>451.5306629353687</v>
          </cell>
          <cell r="F31" t="str">
            <v xml:space="preserve"> /////////</v>
          </cell>
          <cell r="G31">
            <v>0</v>
          </cell>
          <cell r="H31">
            <v>0</v>
          </cell>
          <cell r="I31">
            <v>1828.2915094961763</v>
          </cell>
          <cell r="J31">
            <v>76</v>
          </cell>
          <cell r="K31">
            <v>0</v>
          </cell>
          <cell r="L31">
            <v>1904.2915094961763</v>
          </cell>
          <cell r="M31">
            <v>0</v>
          </cell>
          <cell r="N31">
            <v>23</v>
          </cell>
          <cell r="O31" t="str">
            <v>Anesthesiology</v>
          </cell>
          <cell r="P31" t="str">
            <v>ANS</v>
          </cell>
          <cell r="Q31">
            <v>0</v>
          </cell>
          <cell r="R31">
            <v>-74.95</v>
          </cell>
          <cell r="S31">
            <v>1829.3415094961763</v>
          </cell>
          <cell r="T31">
            <v>184</v>
          </cell>
          <cell r="U31">
            <v>2013.3415094961763</v>
          </cell>
          <cell r="V31">
            <v>0</v>
          </cell>
          <cell r="W31">
            <v>0</v>
          </cell>
          <cell r="X31">
            <v>0</v>
          </cell>
          <cell r="Y31">
            <v>2013.3415094961763</v>
          </cell>
          <cell r="Z31">
            <v>1.7624589962920023</v>
          </cell>
        </row>
        <row r="32">
          <cell r="A32" t="str">
            <v>LAB</v>
          </cell>
          <cell r="B32">
            <v>11691696</v>
          </cell>
          <cell r="C32">
            <v>10543.677055394794</v>
          </cell>
          <cell r="D32">
            <v>1394.7923830741233</v>
          </cell>
          <cell r="E32">
            <v>3733.8139409373548</v>
          </cell>
          <cell r="F32" t="str">
            <v xml:space="preserve"> /////////</v>
          </cell>
          <cell r="G32">
            <v>0</v>
          </cell>
          <cell r="H32">
            <v>0</v>
          </cell>
          <cell r="I32">
            <v>15672.283379406272</v>
          </cell>
          <cell r="J32">
            <v>1113.5999999999999</v>
          </cell>
          <cell r="K32">
            <v>197.38654700000001</v>
          </cell>
          <cell r="L32">
            <v>16983.269926406268</v>
          </cell>
          <cell r="M32">
            <v>0</v>
          </cell>
          <cell r="N32">
            <v>24</v>
          </cell>
          <cell r="O32" t="str">
            <v>Laboratory Services</v>
          </cell>
          <cell r="P32" t="str">
            <v>LAB</v>
          </cell>
          <cell r="Q32">
            <v>0</v>
          </cell>
          <cell r="R32">
            <v>-668.43700000000001</v>
          </cell>
          <cell r="S32">
            <v>16314.832926406269</v>
          </cell>
          <cell r="T32">
            <v>1641.1</v>
          </cell>
          <cell r="U32">
            <v>17955.932926406269</v>
          </cell>
          <cell r="V32">
            <v>0</v>
          </cell>
          <cell r="W32">
            <v>0</v>
          </cell>
          <cell r="X32">
            <v>0</v>
          </cell>
          <cell r="Y32">
            <v>17955.932926406269</v>
          </cell>
          <cell r="Z32">
            <v>1.5357851355702601</v>
          </cell>
        </row>
        <row r="33">
          <cell r="A33" t="str">
            <v>EKG</v>
          </cell>
          <cell r="B33">
            <v>752547</v>
          </cell>
          <cell r="C33">
            <v>989.82997607410675</v>
          </cell>
          <cell r="D33">
            <v>301.20026624583488</v>
          </cell>
          <cell r="E33">
            <v>363.7701946117291</v>
          </cell>
          <cell r="F33" t="str">
            <v xml:space="preserve"> /////////</v>
          </cell>
          <cell r="G33">
            <v>0.70195985556695129</v>
          </cell>
          <cell r="H33">
            <v>0</v>
          </cell>
          <cell r="I33">
            <v>1655.5023967872376</v>
          </cell>
          <cell r="J33">
            <v>344</v>
          </cell>
          <cell r="K33">
            <v>0</v>
          </cell>
          <cell r="L33">
            <v>1999.5023967872376</v>
          </cell>
          <cell r="M33">
            <v>0</v>
          </cell>
          <cell r="N33">
            <v>25</v>
          </cell>
          <cell r="O33" t="str">
            <v>Electrocardiography</v>
          </cell>
          <cell r="P33" t="str">
            <v>EKG</v>
          </cell>
          <cell r="Q33">
            <v>0</v>
          </cell>
          <cell r="R33">
            <v>-78.697000000000003</v>
          </cell>
          <cell r="S33">
            <v>1920.8053967872374</v>
          </cell>
          <cell r="T33">
            <v>193.2</v>
          </cell>
          <cell r="U33">
            <v>2114.0053967872373</v>
          </cell>
          <cell r="V33">
            <v>0</v>
          </cell>
          <cell r="W33">
            <v>0</v>
          </cell>
          <cell r="X33">
            <v>0</v>
          </cell>
          <cell r="Y33">
            <v>2114.0053967872373</v>
          </cell>
          <cell r="Z33">
            <v>2.8091340431723699</v>
          </cell>
        </row>
        <row r="34">
          <cell r="A34" t="str">
            <v>IRC</v>
          </cell>
          <cell r="B34">
            <v>130721</v>
          </cell>
          <cell r="C34">
            <v>5618.5887744248394</v>
          </cell>
          <cell r="D34">
            <v>1209.036140238318</v>
          </cell>
          <cell r="E34">
            <v>1977.9599831598819</v>
          </cell>
          <cell r="F34" t="str">
            <v xml:space="preserve"> /////////</v>
          </cell>
          <cell r="G34">
            <v>5.7069947415211528</v>
          </cell>
          <cell r="H34">
            <v>0</v>
          </cell>
          <cell r="I34">
            <v>8811.291892564559</v>
          </cell>
          <cell r="J34">
            <v>1342.7</v>
          </cell>
          <cell r="K34">
            <v>522.31406000000004</v>
          </cell>
          <cell r="L34">
            <v>10676.30595256456</v>
          </cell>
          <cell r="M34">
            <v>0</v>
          </cell>
          <cell r="N34">
            <v>26</v>
          </cell>
          <cell r="O34" t="str">
            <v>Invasive Radiology/Cardiovascular</v>
          </cell>
          <cell r="P34" t="str">
            <v>IRC</v>
          </cell>
          <cell r="Q34">
            <v>0</v>
          </cell>
          <cell r="R34">
            <v>-420.20400000000001</v>
          </cell>
          <cell r="S34">
            <v>10256.101952564561</v>
          </cell>
          <cell r="T34">
            <v>1031.5999999999999</v>
          </cell>
          <cell r="U34">
            <v>11287.701952564561</v>
          </cell>
          <cell r="V34">
            <v>0</v>
          </cell>
          <cell r="W34">
            <v>0</v>
          </cell>
          <cell r="X34">
            <v>0</v>
          </cell>
          <cell r="Y34">
            <v>11287.701952564561</v>
          </cell>
          <cell r="Z34">
            <v>86.34956856637082</v>
          </cell>
        </row>
        <row r="35">
          <cell r="A35" t="str">
            <v>RAD</v>
          </cell>
          <cell r="B35">
            <v>389100</v>
          </cell>
          <cell r="C35">
            <v>4565.8630791335709</v>
          </cell>
          <cell r="D35">
            <v>997.72531576129109</v>
          </cell>
          <cell r="E35">
            <v>1760.8725485749678</v>
          </cell>
          <cell r="F35" t="str">
            <v xml:space="preserve"> /////////</v>
          </cell>
          <cell r="G35">
            <v>0</v>
          </cell>
          <cell r="H35">
            <v>0</v>
          </cell>
          <cell r="I35">
            <v>7324.4609434698305</v>
          </cell>
          <cell r="J35">
            <v>1074</v>
          </cell>
          <cell r="K35">
            <v>658.78573400000016</v>
          </cell>
          <cell r="L35">
            <v>9057.2466774698314</v>
          </cell>
          <cell r="M35">
            <v>0</v>
          </cell>
          <cell r="N35">
            <v>27</v>
          </cell>
          <cell r="O35" t="str">
            <v>Radiology-Diagnostic</v>
          </cell>
          <cell r="P35" t="str">
            <v>RAD</v>
          </cell>
          <cell r="Q35">
            <v>0</v>
          </cell>
          <cell r="R35">
            <v>-356.48</v>
          </cell>
          <cell r="S35">
            <v>8700.7666774698318</v>
          </cell>
          <cell r="T35">
            <v>875.2</v>
          </cell>
          <cell r="U35">
            <v>9575.9666774698326</v>
          </cell>
          <cell r="V35">
            <v>0</v>
          </cell>
          <cell r="W35">
            <v>0</v>
          </cell>
          <cell r="X35">
            <v>0</v>
          </cell>
          <cell r="Y35">
            <v>9575.9666774698326</v>
          </cell>
          <cell r="Z35">
            <v>24.610554298303349</v>
          </cell>
        </row>
        <row r="36">
          <cell r="A36" t="str">
            <v>CAT</v>
          </cell>
          <cell r="B36">
            <v>583451</v>
          </cell>
          <cell r="C36">
            <v>1626.2420468019409</v>
          </cell>
          <cell r="D36">
            <v>90.81438948918597</v>
          </cell>
          <cell r="E36">
            <v>618.0990090960729</v>
          </cell>
          <cell r="F36" t="str">
            <v xml:space="preserve"> /////////</v>
          </cell>
          <cell r="G36">
            <v>0</v>
          </cell>
          <cell r="H36">
            <v>0</v>
          </cell>
          <cell r="I36">
            <v>2335.1554453871995</v>
          </cell>
          <cell r="J36">
            <v>43.2</v>
          </cell>
          <cell r="K36">
            <v>19.225999999999999</v>
          </cell>
          <cell r="L36">
            <v>2397.5814453871994</v>
          </cell>
          <cell r="M36">
            <v>0</v>
          </cell>
          <cell r="N36">
            <v>28</v>
          </cell>
          <cell r="O36" t="str">
            <v>CT Scanner</v>
          </cell>
          <cell r="P36" t="str">
            <v>CAT</v>
          </cell>
          <cell r="Q36">
            <v>0</v>
          </cell>
          <cell r="R36">
            <v>-94.364999999999995</v>
          </cell>
          <cell r="S36">
            <v>2303.2164453871997</v>
          </cell>
          <cell r="T36">
            <v>231.7</v>
          </cell>
          <cell r="U36">
            <v>2534.9164453871995</v>
          </cell>
          <cell r="V36">
            <v>0</v>
          </cell>
          <cell r="W36">
            <v>0</v>
          </cell>
          <cell r="X36">
            <v>0</v>
          </cell>
          <cell r="Y36">
            <v>2534.9164453871995</v>
          </cell>
          <cell r="Z36">
            <v>4.3446946622547555</v>
          </cell>
        </row>
        <row r="37">
          <cell r="A37" t="str">
            <v>RAT</v>
          </cell>
          <cell r="B37">
            <v>226184</v>
          </cell>
          <cell r="C37">
            <v>3686.3</v>
          </cell>
          <cell r="D37">
            <v>343.66845530824463</v>
          </cell>
          <cell r="E37">
            <v>1542.353398332504</v>
          </cell>
          <cell r="F37" t="str">
            <v xml:space="preserve"> /////////</v>
          </cell>
          <cell r="G37">
            <v>0</v>
          </cell>
          <cell r="H37">
            <v>0</v>
          </cell>
          <cell r="I37">
            <v>5572.3218536407485</v>
          </cell>
          <cell r="J37">
            <v>34.4</v>
          </cell>
          <cell r="K37">
            <v>0</v>
          </cell>
          <cell r="L37">
            <v>5606.7218536407481</v>
          </cell>
          <cell r="M37">
            <v>0</v>
          </cell>
          <cell r="N37">
            <v>29</v>
          </cell>
          <cell r="O37" t="str">
            <v>Radiology-Therapeutic</v>
          </cell>
          <cell r="P37" t="str">
            <v>RAT</v>
          </cell>
          <cell r="Q37">
            <v>0</v>
          </cell>
          <cell r="R37">
            <v>-220.672</v>
          </cell>
          <cell r="S37">
            <v>5386.0498536407486</v>
          </cell>
          <cell r="T37">
            <v>541.79999999999995</v>
          </cell>
          <cell r="U37">
            <v>5927.8498536407487</v>
          </cell>
          <cell r="V37">
            <v>0</v>
          </cell>
          <cell r="W37">
            <v>0</v>
          </cell>
          <cell r="X37">
            <v>0</v>
          </cell>
          <cell r="Y37">
            <v>5927.8498536407487</v>
          </cell>
          <cell r="Z37">
            <v>26.20808657394311</v>
          </cell>
        </row>
        <row r="38">
          <cell r="A38" t="str">
            <v>NUC</v>
          </cell>
          <cell r="B38">
            <v>181014</v>
          </cell>
          <cell r="C38">
            <v>2145.9086124702253</v>
          </cell>
          <cell r="D38">
            <v>804.33673879542664</v>
          </cell>
          <cell r="E38">
            <v>890.9790804922294</v>
          </cell>
          <cell r="F38" t="str">
            <v xml:space="preserve"> /////////</v>
          </cell>
          <cell r="G38">
            <v>0</v>
          </cell>
          <cell r="H38">
            <v>0</v>
          </cell>
          <cell r="I38">
            <v>3841.2244317578816</v>
          </cell>
          <cell r="J38">
            <v>763.6</v>
          </cell>
          <cell r="K38">
            <v>324.43219999999997</v>
          </cell>
          <cell r="L38">
            <v>4929.2566317578821</v>
          </cell>
          <cell r="M38">
            <v>0</v>
          </cell>
          <cell r="N38">
            <v>30</v>
          </cell>
          <cell r="O38" t="str">
            <v>Nuclear Medicine</v>
          </cell>
          <cell r="P38" t="str">
            <v>NUC</v>
          </cell>
          <cell r="Q38">
            <v>0</v>
          </cell>
          <cell r="R38">
            <v>-194.00800000000001</v>
          </cell>
          <cell r="S38">
            <v>4735.2486317578823</v>
          </cell>
          <cell r="T38">
            <v>476.3</v>
          </cell>
          <cell r="U38">
            <v>5211.5486317578825</v>
          </cell>
          <cell r="V38">
            <v>0</v>
          </cell>
          <cell r="W38">
            <v>0</v>
          </cell>
          <cell r="X38">
            <v>0</v>
          </cell>
          <cell r="Y38">
            <v>5211.5486317578825</v>
          </cell>
          <cell r="Z38">
            <v>28.790859445998006</v>
          </cell>
        </row>
        <row r="39">
          <cell r="A39" t="str">
            <v>RES</v>
          </cell>
          <cell r="B39">
            <v>3110049</v>
          </cell>
          <cell r="C39">
            <v>2967.3818536038821</v>
          </cell>
          <cell r="D39">
            <v>114.05317309133237</v>
          </cell>
          <cell r="E39">
            <v>920.78052567927625</v>
          </cell>
          <cell r="F39" t="str">
            <v xml:space="preserve"> /////////</v>
          </cell>
          <cell r="G39">
            <v>0</v>
          </cell>
          <cell r="H39">
            <v>0</v>
          </cell>
          <cell r="I39">
            <v>4002.2155523744905</v>
          </cell>
          <cell r="J39">
            <v>110.7</v>
          </cell>
          <cell r="K39">
            <v>0</v>
          </cell>
          <cell r="L39">
            <v>4112.9155523744903</v>
          </cell>
          <cell r="M39">
            <v>0</v>
          </cell>
          <cell r="N39">
            <v>31</v>
          </cell>
          <cell r="O39" t="str">
            <v>Respiratory Therapy</v>
          </cell>
          <cell r="P39" t="str">
            <v>RES</v>
          </cell>
          <cell r="Q39">
            <v>0</v>
          </cell>
          <cell r="R39">
            <v>-161.87799999999999</v>
          </cell>
          <cell r="S39">
            <v>3951.0375523744901</v>
          </cell>
          <cell r="T39">
            <v>397.4</v>
          </cell>
          <cell r="U39">
            <v>4348.4375523744902</v>
          </cell>
          <cell r="V39">
            <v>0</v>
          </cell>
          <cell r="W39">
            <v>0</v>
          </cell>
          <cell r="X39">
            <v>0</v>
          </cell>
          <cell r="Y39">
            <v>4348.4375523744902</v>
          </cell>
          <cell r="Z39">
            <v>1.3981894022809576</v>
          </cell>
        </row>
        <row r="40">
          <cell r="A40" t="str">
            <v>PUL</v>
          </cell>
          <cell r="B40">
            <v>98026</v>
          </cell>
          <cell r="C40">
            <v>178.44825020291134</v>
          </cell>
          <cell r="D40">
            <v>52.275328692645409</v>
          </cell>
          <cell r="E40">
            <v>74.008925345313997</v>
          </cell>
          <cell r="F40" t="str">
            <v xml:space="preserve"> /////////</v>
          </cell>
          <cell r="G40">
            <v>0</v>
          </cell>
          <cell r="H40">
            <v>0</v>
          </cell>
          <cell r="I40">
            <v>304.73250424087075</v>
          </cell>
          <cell r="J40">
            <v>55.7</v>
          </cell>
          <cell r="K40">
            <v>0</v>
          </cell>
          <cell r="L40">
            <v>360.43250424087074</v>
          </cell>
          <cell r="M40">
            <v>0</v>
          </cell>
          <cell r="N40">
            <v>32</v>
          </cell>
          <cell r="O40" t="str">
            <v>Pulmonary Function Testing</v>
          </cell>
          <cell r="P40" t="str">
            <v>PUL</v>
          </cell>
          <cell r="Q40">
            <v>0</v>
          </cell>
          <cell r="R40">
            <v>-14.186</v>
          </cell>
          <cell r="S40">
            <v>346.24650424087076</v>
          </cell>
          <cell r="T40">
            <v>34.799999999999997</v>
          </cell>
          <cell r="U40">
            <v>381.04650424087077</v>
          </cell>
          <cell r="V40">
            <v>0</v>
          </cell>
          <cell r="W40">
            <v>0</v>
          </cell>
          <cell r="X40">
            <v>0</v>
          </cell>
          <cell r="Y40">
            <v>381.04650424087077</v>
          </cell>
          <cell r="Z40">
            <v>3.8871983375927894</v>
          </cell>
        </row>
        <row r="41">
          <cell r="A41" t="str">
            <v>EEG</v>
          </cell>
          <cell r="B41">
            <v>110342</v>
          </cell>
          <cell r="C41">
            <v>444.25234473753869</v>
          </cell>
          <cell r="D41">
            <v>211.49230819620132</v>
          </cell>
          <cell r="E41">
            <v>189.60418977308797</v>
          </cell>
          <cell r="F41" t="str">
            <v xml:space="preserve"> /////////</v>
          </cell>
          <cell r="G41">
            <v>0</v>
          </cell>
          <cell r="H41">
            <v>0</v>
          </cell>
          <cell r="I41">
            <v>845.34884270682801</v>
          </cell>
          <cell r="J41">
            <v>238.1</v>
          </cell>
          <cell r="K41">
            <v>0</v>
          </cell>
          <cell r="L41">
            <v>1083.4488427068279</v>
          </cell>
          <cell r="M41">
            <v>0</v>
          </cell>
          <cell r="N41">
            <v>33</v>
          </cell>
          <cell r="O41" t="str">
            <v>Electroencephalography</v>
          </cell>
          <cell r="P41" t="str">
            <v>EEG</v>
          </cell>
          <cell r="Q41">
            <v>0</v>
          </cell>
          <cell r="R41">
            <v>-42.643000000000001</v>
          </cell>
          <cell r="S41">
            <v>1040.8058427068279</v>
          </cell>
          <cell r="T41">
            <v>104.7</v>
          </cell>
          <cell r="U41">
            <v>1145.5058427068279</v>
          </cell>
          <cell r="V41">
            <v>0</v>
          </cell>
          <cell r="W41">
            <v>0</v>
          </cell>
          <cell r="X41">
            <v>0</v>
          </cell>
          <cell r="Y41">
            <v>1145.5058427068279</v>
          </cell>
          <cell r="Z41">
            <v>10.381412723231662</v>
          </cell>
        </row>
        <row r="42">
          <cell r="A42" t="str">
            <v>PTH</v>
          </cell>
          <cell r="B42">
            <v>347704</v>
          </cell>
          <cell r="C42">
            <v>1387.9268313365683</v>
          </cell>
          <cell r="D42">
            <v>204.78326245041714</v>
          </cell>
          <cell r="E42">
            <v>459.40068669380344</v>
          </cell>
          <cell r="F42" t="str">
            <v xml:space="preserve"> /////////</v>
          </cell>
          <cell r="G42">
            <v>0</v>
          </cell>
          <cell r="H42">
            <v>0</v>
          </cell>
          <cell r="I42">
            <v>2052.1107804807889</v>
          </cell>
          <cell r="J42">
            <v>229.9</v>
          </cell>
          <cell r="K42">
            <v>0</v>
          </cell>
          <cell r="L42">
            <v>2282.010780480789</v>
          </cell>
          <cell r="M42">
            <v>0</v>
          </cell>
          <cell r="N42">
            <v>34</v>
          </cell>
          <cell r="O42" t="str">
            <v>Physical Therapy</v>
          </cell>
          <cell r="P42" t="str">
            <v>PTH</v>
          </cell>
          <cell r="Q42">
            <v>0</v>
          </cell>
          <cell r="R42">
            <v>-89.816999999999993</v>
          </cell>
          <cell r="S42">
            <v>2192.193780480789</v>
          </cell>
          <cell r="T42">
            <v>220.5</v>
          </cell>
          <cell r="U42">
            <v>2412.693780480789</v>
          </cell>
          <cell r="V42">
            <v>0</v>
          </cell>
          <cell r="W42">
            <v>0</v>
          </cell>
          <cell r="X42">
            <v>0</v>
          </cell>
          <cell r="Y42">
            <v>2412.693780480789</v>
          </cell>
          <cell r="Z42">
            <v>6.9389301833766339</v>
          </cell>
        </row>
        <row r="43">
          <cell r="A43" t="str">
            <v>OTH</v>
          </cell>
          <cell r="B43">
            <v>317989</v>
          </cell>
          <cell r="C43">
            <v>1348.4180368019411</v>
          </cell>
          <cell r="D43">
            <v>17.955823142989935</v>
          </cell>
          <cell r="E43">
            <v>413.83202996046526</v>
          </cell>
          <cell r="F43" t="str">
            <v xml:space="preserve"> /////////</v>
          </cell>
          <cell r="G43">
            <v>0</v>
          </cell>
          <cell r="H43">
            <v>0</v>
          </cell>
          <cell r="I43">
            <v>1780.2058899053961</v>
          </cell>
          <cell r="J43">
            <v>29.2</v>
          </cell>
          <cell r="K43">
            <v>0</v>
          </cell>
          <cell r="L43">
            <v>1809.4058899053962</v>
          </cell>
          <cell r="M43">
            <v>0</v>
          </cell>
          <cell r="N43">
            <v>35</v>
          </cell>
          <cell r="O43" t="str">
            <v>Occupational Therapy</v>
          </cell>
          <cell r="P43" t="str">
            <v>OTH</v>
          </cell>
          <cell r="Q43">
            <v>0</v>
          </cell>
          <cell r="R43">
            <v>-71.215999999999994</v>
          </cell>
          <cell r="S43">
            <v>1738.1898899053963</v>
          </cell>
          <cell r="T43">
            <v>174.8</v>
          </cell>
          <cell r="U43">
            <v>1912.9898899053962</v>
          </cell>
          <cell r="V43">
            <v>0</v>
          </cell>
          <cell r="W43">
            <v>0</v>
          </cell>
          <cell r="X43">
            <v>0</v>
          </cell>
          <cell r="Y43">
            <v>1912.9898899053962</v>
          </cell>
          <cell r="Z43">
            <v>6.0158995748450304</v>
          </cell>
        </row>
        <row r="44">
          <cell r="A44" t="str">
            <v>STH</v>
          </cell>
          <cell r="B44">
            <v>35670</v>
          </cell>
          <cell r="C44">
            <v>166.16693999999998</v>
          </cell>
          <cell r="D44">
            <v>4.55791767411612</v>
          </cell>
          <cell r="E44">
            <v>54.992562479579369</v>
          </cell>
          <cell r="F44" t="str">
            <v xml:space="preserve"> /////////</v>
          </cell>
          <cell r="G44">
            <v>0</v>
          </cell>
          <cell r="H44">
            <v>0</v>
          </cell>
          <cell r="I44">
            <v>225.71742015369546</v>
          </cell>
          <cell r="J44">
            <v>6.6</v>
          </cell>
          <cell r="K44">
            <v>0</v>
          </cell>
          <cell r="L44">
            <v>232.31742015369545</v>
          </cell>
          <cell r="M44">
            <v>0</v>
          </cell>
          <cell r="N44">
            <v>36</v>
          </cell>
          <cell r="O44" t="str">
            <v>Speech Language Pathology</v>
          </cell>
          <cell r="P44" t="str">
            <v>STH</v>
          </cell>
          <cell r="Q44">
            <v>0</v>
          </cell>
          <cell r="R44">
            <v>-9.1440000000000001</v>
          </cell>
          <cell r="S44">
            <v>223.17342015369545</v>
          </cell>
          <cell r="T44">
            <v>22.4</v>
          </cell>
          <cell r="U44">
            <v>245.57342015369545</v>
          </cell>
          <cell r="V44">
            <v>0</v>
          </cell>
          <cell r="W44">
            <v>0</v>
          </cell>
          <cell r="X44">
            <v>0</v>
          </cell>
          <cell r="Y44">
            <v>245.57342015369545</v>
          </cell>
          <cell r="Z44">
            <v>6.8845926592008819</v>
          </cell>
        </row>
        <row r="45">
          <cell r="A45" t="str">
            <v>REC</v>
          </cell>
          <cell r="B45">
            <v>0</v>
          </cell>
          <cell r="C45">
            <v>0</v>
          </cell>
          <cell r="D45">
            <v>0</v>
          </cell>
          <cell r="E45">
            <v>0</v>
          </cell>
          <cell r="F45" t="str">
            <v xml:space="preserve"> /////////</v>
          </cell>
          <cell r="G45">
            <v>0</v>
          </cell>
          <cell r="H45">
            <v>0</v>
          </cell>
          <cell r="I45">
            <v>0</v>
          </cell>
          <cell r="J45">
            <v>0</v>
          </cell>
          <cell r="K45">
            <v>0</v>
          </cell>
          <cell r="L45">
            <v>0</v>
          </cell>
          <cell r="M45">
            <v>0</v>
          </cell>
          <cell r="N45">
            <v>37</v>
          </cell>
          <cell r="O45" t="str">
            <v>Recreational Therapy</v>
          </cell>
          <cell r="P45" t="str">
            <v>REC</v>
          </cell>
          <cell r="Q45">
            <v>0</v>
          </cell>
          <cell r="R45">
            <v>0</v>
          </cell>
          <cell r="S45">
            <v>0</v>
          </cell>
          <cell r="T45">
            <v>0</v>
          </cell>
          <cell r="U45">
            <v>0</v>
          </cell>
          <cell r="V45">
            <v>0</v>
          </cell>
          <cell r="W45">
            <v>0</v>
          </cell>
          <cell r="X45">
            <v>0</v>
          </cell>
          <cell r="Y45">
            <v>0</v>
          </cell>
          <cell r="Z45">
            <v>0</v>
          </cell>
        </row>
        <row r="46">
          <cell r="A46" t="str">
            <v>AUD</v>
          </cell>
          <cell r="B46">
            <v>8456</v>
          </cell>
          <cell r="C46">
            <v>100.5</v>
          </cell>
          <cell r="D46">
            <v>9.3694706775028038</v>
          </cell>
          <cell r="E46">
            <v>30.888403159085748</v>
          </cell>
          <cell r="F46" t="str">
            <v xml:space="preserve"> /////////</v>
          </cell>
          <cell r="G46">
            <v>0</v>
          </cell>
          <cell r="H46">
            <v>0</v>
          </cell>
          <cell r="I46">
            <v>140.75787383658854</v>
          </cell>
          <cell r="J46">
            <v>0.9</v>
          </cell>
          <cell r="K46">
            <v>0</v>
          </cell>
          <cell r="L46">
            <v>141.65787383658855</v>
          </cell>
          <cell r="M46">
            <v>0</v>
          </cell>
          <cell r="N46">
            <v>38</v>
          </cell>
          <cell r="O46" t="str">
            <v>Audiology</v>
          </cell>
          <cell r="P46" t="str">
            <v>AUD</v>
          </cell>
          <cell r="Q46">
            <v>0</v>
          </cell>
          <cell r="R46">
            <v>-5.5750000000000002</v>
          </cell>
          <cell r="S46">
            <v>136.08287383658856</v>
          </cell>
          <cell r="T46">
            <v>13.7</v>
          </cell>
          <cell r="U46">
            <v>149.78287383658855</v>
          </cell>
          <cell r="V46">
            <v>0</v>
          </cell>
          <cell r="W46">
            <v>0</v>
          </cell>
          <cell r="X46">
            <v>0</v>
          </cell>
          <cell r="Y46">
            <v>149.78287383658855</v>
          </cell>
          <cell r="Z46">
            <v>17.713206461280574</v>
          </cell>
        </row>
        <row r="47">
          <cell r="A47" t="str">
            <v>OPM</v>
          </cell>
          <cell r="B47">
            <v>0</v>
          </cell>
          <cell r="C47">
            <v>0</v>
          </cell>
          <cell r="D47">
            <v>0</v>
          </cell>
          <cell r="E47">
            <v>0</v>
          </cell>
          <cell r="F47" t="str">
            <v xml:space="preserve"> /////////</v>
          </cell>
          <cell r="G47">
            <v>0</v>
          </cell>
          <cell r="H47">
            <v>0</v>
          </cell>
          <cell r="I47">
            <v>0</v>
          </cell>
          <cell r="J47">
            <v>0</v>
          </cell>
          <cell r="K47">
            <v>0</v>
          </cell>
          <cell r="L47">
            <v>0</v>
          </cell>
          <cell r="M47">
            <v>0</v>
          </cell>
          <cell r="N47">
            <v>39</v>
          </cell>
          <cell r="O47" t="str">
            <v>Other Physical Medicine</v>
          </cell>
          <cell r="P47" t="str">
            <v>OPM</v>
          </cell>
          <cell r="Q47">
            <v>0</v>
          </cell>
          <cell r="R47">
            <v>0</v>
          </cell>
          <cell r="S47">
            <v>0</v>
          </cell>
          <cell r="T47">
            <v>0</v>
          </cell>
          <cell r="U47">
            <v>0</v>
          </cell>
          <cell r="V47">
            <v>0</v>
          </cell>
          <cell r="W47">
            <v>0</v>
          </cell>
          <cell r="X47">
            <v>0</v>
          </cell>
          <cell r="Y47">
            <v>0</v>
          </cell>
          <cell r="Z47">
            <v>0</v>
          </cell>
        </row>
        <row r="48">
          <cell r="A48" t="str">
            <v>RDL</v>
          </cell>
          <cell r="B48">
            <v>0</v>
          </cell>
          <cell r="C48">
            <v>0</v>
          </cell>
          <cell r="D48">
            <v>0</v>
          </cell>
          <cell r="E48">
            <v>0</v>
          </cell>
          <cell r="F48" t="str">
            <v xml:space="preserve"> /////////</v>
          </cell>
          <cell r="G48">
            <v>0</v>
          </cell>
          <cell r="H48">
            <v>0</v>
          </cell>
          <cell r="I48">
            <v>0</v>
          </cell>
          <cell r="J48">
            <v>0</v>
          </cell>
          <cell r="K48">
            <v>0</v>
          </cell>
          <cell r="L48">
            <v>0</v>
          </cell>
          <cell r="M48">
            <v>0</v>
          </cell>
          <cell r="N48">
            <v>40</v>
          </cell>
          <cell r="O48" t="str">
            <v>Renal Dialysis</v>
          </cell>
          <cell r="P48" t="str">
            <v>RDL</v>
          </cell>
          <cell r="Q48">
            <v>0</v>
          </cell>
          <cell r="R48">
            <v>0</v>
          </cell>
          <cell r="S48">
            <v>0</v>
          </cell>
          <cell r="T48">
            <v>0</v>
          </cell>
          <cell r="U48">
            <v>0</v>
          </cell>
          <cell r="V48">
            <v>0</v>
          </cell>
          <cell r="W48">
            <v>0</v>
          </cell>
          <cell r="X48">
            <v>0</v>
          </cell>
          <cell r="Y48">
            <v>0</v>
          </cell>
          <cell r="Z48">
            <v>0</v>
          </cell>
        </row>
        <row r="49">
          <cell r="A49" t="str">
            <v>OA</v>
          </cell>
          <cell r="B49">
            <v>0</v>
          </cell>
          <cell r="C49">
            <v>0</v>
          </cell>
          <cell r="D49">
            <v>0</v>
          </cell>
          <cell r="E49">
            <v>0</v>
          </cell>
          <cell r="F49" t="str">
            <v xml:space="preserve"> /////////</v>
          </cell>
          <cell r="G49">
            <v>0</v>
          </cell>
          <cell r="H49">
            <v>0</v>
          </cell>
          <cell r="I49">
            <v>0</v>
          </cell>
          <cell r="J49">
            <v>0</v>
          </cell>
          <cell r="K49">
            <v>0</v>
          </cell>
          <cell r="L49">
            <v>0</v>
          </cell>
          <cell r="M49">
            <v>0</v>
          </cell>
          <cell r="N49">
            <v>41</v>
          </cell>
          <cell r="O49" t="str">
            <v>Organ Acquisition</v>
          </cell>
          <cell r="P49" t="str">
            <v>OA</v>
          </cell>
          <cell r="Q49">
            <v>0</v>
          </cell>
          <cell r="R49">
            <v>0</v>
          </cell>
          <cell r="S49">
            <v>0</v>
          </cell>
          <cell r="T49">
            <v>0</v>
          </cell>
          <cell r="U49">
            <v>0</v>
          </cell>
          <cell r="V49">
            <v>0</v>
          </cell>
          <cell r="W49">
            <v>0</v>
          </cell>
          <cell r="X49">
            <v>0</v>
          </cell>
          <cell r="Y49">
            <v>0</v>
          </cell>
          <cell r="Z49">
            <v>0</v>
          </cell>
        </row>
        <row r="50">
          <cell r="A50" t="str">
            <v>LEU</v>
          </cell>
          <cell r="B50">
            <v>0</v>
          </cell>
          <cell r="C50">
            <v>0</v>
          </cell>
          <cell r="D50">
            <v>0</v>
          </cell>
          <cell r="E50">
            <v>0</v>
          </cell>
          <cell r="F50" t="str">
            <v xml:space="preserve"> /////////</v>
          </cell>
          <cell r="G50">
            <v>0</v>
          </cell>
          <cell r="H50">
            <v>0</v>
          </cell>
          <cell r="I50">
            <v>0</v>
          </cell>
          <cell r="J50">
            <v>0</v>
          </cell>
          <cell r="K50">
            <v>0</v>
          </cell>
          <cell r="L50">
            <v>0</v>
          </cell>
          <cell r="M50">
            <v>0</v>
          </cell>
          <cell r="N50">
            <v>42</v>
          </cell>
          <cell r="O50" t="str">
            <v>Leukopheresis</v>
          </cell>
          <cell r="P50" t="str">
            <v>LEU</v>
          </cell>
          <cell r="Q50">
            <v>0</v>
          </cell>
          <cell r="R50">
            <v>0</v>
          </cell>
          <cell r="S50">
            <v>0</v>
          </cell>
          <cell r="T50">
            <v>0</v>
          </cell>
          <cell r="U50">
            <v>0</v>
          </cell>
          <cell r="V50">
            <v>0</v>
          </cell>
          <cell r="W50">
            <v>0</v>
          </cell>
          <cell r="X50">
            <v>0</v>
          </cell>
          <cell r="Y50">
            <v>0</v>
          </cell>
          <cell r="Z50">
            <v>0</v>
          </cell>
        </row>
        <row r="51">
          <cell r="A51" t="str">
            <v>HYP</v>
          </cell>
          <cell r="B51">
            <v>0</v>
          </cell>
          <cell r="C51">
            <v>0</v>
          </cell>
          <cell r="D51">
            <v>0</v>
          </cell>
          <cell r="E51">
            <v>0</v>
          </cell>
          <cell r="F51" t="str">
            <v xml:space="preserve"> /////////</v>
          </cell>
          <cell r="G51">
            <v>0</v>
          </cell>
          <cell r="H51">
            <v>0</v>
          </cell>
          <cell r="I51">
            <v>0</v>
          </cell>
          <cell r="J51">
            <v>0</v>
          </cell>
          <cell r="K51">
            <v>0</v>
          </cell>
          <cell r="L51">
            <v>0</v>
          </cell>
          <cell r="M51">
            <v>0</v>
          </cell>
          <cell r="N51">
            <v>43</v>
          </cell>
          <cell r="O51" t="str">
            <v>Hyperbaric Chamber</v>
          </cell>
          <cell r="P51" t="str">
            <v>HYP</v>
          </cell>
          <cell r="Q51">
            <v>0</v>
          </cell>
          <cell r="R51">
            <v>0</v>
          </cell>
          <cell r="S51">
            <v>0</v>
          </cell>
          <cell r="T51">
            <v>0</v>
          </cell>
          <cell r="U51">
            <v>0</v>
          </cell>
          <cell r="V51">
            <v>0</v>
          </cell>
          <cell r="W51">
            <v>0</v>
          </cell>
          <cell r="X51">
            <v>0</v>
          </cell>
          <cell r="Y51">
            <v>0</v>
          </cell>
          <cell r="Z51">
            <v>0</v>
          </cell>
        </row>
        <row r="52">
          <cell r="A52" t="str">
            <v>FSE</v>
          </cell>
          <cell r="B52">
            <v>0</v>
          </cell>
          <cell r="C52">
            <v>0</v>
          </cell>
          <cell r="D52">
            <v>0</v>
          </cell>
          <cell r="E52">
            <v>0</v>
          </cell>
          <cell r="F52" t="str">
            <v xml:space="preserve"> /////////</v>
          </cell>
          <cell r="G52">
            <v>0</v>
          </cell>
          <cell r="H52">
            <v>0</v>
          </cell>
          <cell r="I52">
            <v>0</v>
          </cell>
          <cell r="J52">
            <v>0</v>
          </cell>
          <cell r="K52">
            <v>0</v>
          </cell>
          <cell r="L52">
            <v>0</v>
          </cell>
          <cell r="M52">
            <v>0</v>
          </cell>
          <cell r="N52">
            <v>44</v>
          </cell>
          <cell r="O52" t="str">
            <v>Free Standing Emergency</v>
          </cell>
          <cell r="P52" t="str">
            <v>FSE</v>
          </cell>
          <cell r="Q52">
            <v>0</v>
          </cell>
          <cell r="R52">
            <v>0</v>
          </cell>
          <cell r="S52">
            <v>0</v>
          </cell>
          <cell r="T52">
            <v>0</v>
          </cell>
          <cell r="U52">
            <v>0</v>
          </cell>
          <cell r="V52">
            <v>0</v>
          </cell>
          <cell r="W52">
            <v>0</v>
          </cell>
          <cell r="X52">
            <v>0</v>
          </cell>
          <cell r="Y52">
            <v>0</v>
          </cell>
          <cell r="Z52">
            <v>0</v>
          </cell>
        </row>
        <row r="53">
          <cell r="A53" t="str">
            <v>MRI</v>
          </cell>
          <cell r="B53">
            <v>28018</v>
          </cell>
          <cell r="C53">
            <v>804.04016999999999</v>
          </cell>
          <cell r="D53">
            <v>76.118059183590418</v>
          </cell>
          <cell r="E53">
            <v>256.34139181605684</v>
          </cell>
          <cell r="F53" t="str">
            <v xml:space="preserve"> /////////</v>
          </cell>
          <cell r="G53">
            <v>0</v>
          </cell>
          <cell r="H53">
            <v>0</v>
          </cell>
          <cell r="I53">
            <v>1136.4996209996473</v>
          </cell>
          <cell r="J53">
            <v>7.5</v>
          </cell>
          <cell r="K53">
            <v>0</v>
          </cell>
          <cell r="L53">
            <v>1143.9996209996473</v>
          </cell>
          <cell r="M53">
            <v>0</v>
          </cell>
          <cell r="N53">
            <v>45</v>
          </cell>
          <cell r="O53" t="str">
            <v>Magnetic Resonance Imaging</v>
          </cell>
          <cell r="P53" t="str">
            <v>MRI</v>
          </cell>
          <cell r="Q53">
            <v>0</v>
          </cell>
          <cell r="R53">
            <v>-45.026000000000003</v>
          </cell>
          <cell r="S53">
            <v>1098.9736209996472</v>
          </cell>
          <cell r="T53">
            <v>110.5</v>
          </cell>
          <cell r="U53">
            <v>1209.4736209996472</v>
          </cell>
          <cell r="V53">
            <v>0</v>
          </cell>
          <cell r="W53">
            <v>0</v>
          </cell>
          <cell r="X53">
            <v>0</v>
          </cell>
          <cell r="Y53">
            <v>1209.4736209996472</v>
          </cell>
          <cell r="Z53">
            <v>43.167735776987911</v>
          </cell>
        </row>
        <row r="54">
          <cell r="A54" t="str">
            <v>LIT</v>
          </cell>
          <cell r="B54">
            <v>21</v>
          </cell>
          <cell r="C54">
            <v>24</v>
          </cell>
          <cell r="D54">
            <v>2.2374855349260425</v>
          </cell>
          <cell r="E54">
            <v>10.124963146745504</v>
          </cell>
          <cell r="F54" t="str">
            <v xml:space="preserve"> /////////</v>
          </cell>
          <cell r="G54">
            <v>0</v>
          </cell>
          <cell r="H54">
            <v>0</v>
          </cell>
          <cell r="I54">
            <v>36.362448681671552</v>
          </cell>
          <cell r="J54">
            <v>0.2</v>
          </cell>
          <cell r="K54">
            <v>0</v>
          </cell>
          <cell r="L54">
            <v>36.562448681671555</v>
          </cell>
          <cell r="M54">
            <v>0</v>
          </cell>
          <cell r="N54">
            <v>46</v>
          </cell>
          <cell r="O54" t="str">
            <v>Lithotripsy</v>
          </cell>
          <cell r="P54" t="str">
            <v>LIT</v>
          </cell>
          <cell r="Q54">
            <v>0</v>
          </cell>
          <cell r="R54">
            <v>-1.4390000000000001</v>
          </cell>
          <cell r="S54">
            <v>35.123448681671555</v>
          </cell>
          <cell r="T54">
            <v>3.5</v>
          </cell>
          <cell r="U54">
            <v>38.623448681671555</v>
          </cell>
          <cell r="V54">
            <v>0</v>
          </cell>
          <cell r="W54">
            <v>0</v>
          </cell>
          <cell r="X54">
            <v>0</v>
          </cell>
          <cell r="Y54">
            <v>38.623448681671555</v>
          </cell>
          <cell r="Z54">
            <v>1839.2118419843598</v>
          </cell>
        </row>
        <row r="55">
          <cell r="A55" t="str">
            <v>RHB</v>
          </cell>
          <cell r="B55">
            <v>0</v>
          </cell>
          <cell r="C55">
            <v>0</v>
          </cell>
          <cell r="D55">
            <v>0</v>
          </cell>
          <cell r="E55">
            <v>0</v>
          </cell>
          <cell r="F55" t="str">
            <v xml:space="preserve"> /////////</v>
          </cell>
          <cell r="G55">
            <v>0</v>
          </cell>
          <cell r="H55">
            <v>0</v>
          </cell>
          <cell r="I55">
            <v>0</v>
          </cell>
          <cell r="J55">
            <v>0</v>
          </cell>
          <cell r="K55">
            <v>0</v>
          </cell>
          <cell r="L55">
            <v>0</v>
          </cell>
          <cell r="M55">
            <v>0</v>
          </cell>
          <cell r="N55">
            <v>47</v>
          </cell>
          <cell r="O55" t="str">
            <v>Rehabilitation</v>
          </cell>
          <cell r="P55" t="str">
            <v>RHB</v>
          </cell>
          <cell r="Q55">
            <v>0</v>
          </cell>
          <cell r="R55">
            <v>0</v>
          </cell>
          <cell r="S55">
            <v>0</v>
          </cell>
          <cell r="T55">
            <v>0</v>
          </cell>
          <cell r="U55">
            <v>0</v>
          </cell>
          <cell r="V55">
            <v>0</v>
          </cell>
          <cell r="W55">
            <v>0</v>
          </cell>
          <cell r="X55">
            <v>0</v>
          </cell>
          <cell r="Y55">
            <v>0</v>
          </cell>
          <cell r="Z55">
            <v>0</v>
          </cell>
        </row>
        <row r="56">
          <cell r="A56" t="str">
            <v>OBV</v>
          </cell>
          <cell r="B56">
            <v>45365</v>
          </cell>
          <cell r="C56">
            <v>1330.7675948963388</v>
          </cell>
          <cell r="D56">
            <v>382.08891531883728</v>
          </cell>
          <cell r="E56">
            <v>698.31216084028574</v>
          </cell>
          <cell r="F56" t="str">
            <v xml:space="preserve"> /////////</v>
          </cell>
          <cell r="G56">
            <v>0</v>
          </cell>
          <cell r="H56">
            <v>0</v>
          </cell>
          <cell r="I56">
            <v>2411.1686710554618</v>
          </cell>
          <cell r="J56">
            <v>268.3</v>
          </cell>
          <cell r="K56">
            <v>0.03</v>
          </cell>
          <cell r="L56">
            <v>2679.4986710554622</v>
          </cell>
          <cell r="M56">
            <v>0</v>
          </cell>
          <cell r="N56">
            <v>48</v>
          </cell>
          <cell r="O56" t="str">
            <v>Observation</v>
          </cell>
          <cell r="P56" t="str">
            <v>OBV</v>
          </cell>
          <cell r="Q56">
            <v>0</v>
          </cell>
          <cell r="R56">
            <v>-105.461</v>
          </cell>
          <cell r="S56">
            <v>2574.0376710554624</v>
          </cell>
          <cell r="T56">
            <v>258.89999999999998</v>
          </cell>
          <cell r="U56">
            <v>2832.9376710554625</v>
          </cell>
          <cell r="V56">
            <v>0</v>
          </cell>
          <cell r="W56">
            <v>0</v>
          </cell>
          <cell r="X56">
            <v>0</v>
          </cell>
          <cell r="Y56">
            <v>2832.9376710554625</v>
          </cell>
          <cell r="Z56">
            <v>62.447650634971069</v>
          </cell>
        </row>
        <row r="57">
          <cell r="A57" t="str">
            <v>AMR</v>
          </cell>
          <cell r="B57">
            <v>0</v>
          </cell>
          <cell r="C57">
            <v>161.36261906925449</v>
          </cell>
          <cell r="D57">
            <v>15.016567840301065</v>
          </cell>
          <cell r="E57">
            <v>5.9513827699848854</v>
          </cell>
          <cell r="F57" t="str">
            <v xml:space="preserve"> /////////</v>
          </cell>
          <cell r="G57" t="str">
            <v>////////////</v>
          </cell>
          <cell r="H57" t="str">
            <v>////////////</v>
          </cell>
          <cell r="I57">
            <v>182.33056967954045</v>
          </cell>
          <cell r="J57" t="str">
            <v>////////////</v>
          </cell>
          <cell r="K57" t="str">
            <v>////////////</v>
          </cell>
          <cell r="L57">
            <v>182.33056967954045</v>
          </cell>
          <cell r="M57">
            <v>0</v>
          </cell>
          <cell r="N57">
            <v>49</v>
          </cell>
          <cell r="O57" t="str">
            <v>Ambulance Services-Rebundled</v>
          </cell>
          <cell r="P57" t="str">
            <v>AMR</v>
          </cell>
          <cell r="Q57">
            <v>0</v>
          </cell>
          <cell r="R57">
            <v>-7.1760000000000002</v>
          </cell>
          <cell r="S57">
            <v>175.15456967954046</v>
          </cell>
          <cell r="T57">
            <v>17.600000000000001</v>
          </cell>
          <cell r="U57">
            <v>192.75456967954045</v>
          </cell>
          <cell r="V57">
            <v>0</v>
          </cell>
          <cell r="W57">
            <v>0</v>
          </cell>
          <cell r="X57">
            <v>0</v>
          </cell>
          <cell r="Y57">
            <v>192.75456967954045</v>
          </cell>
          <cell r="Z57">
            <v>0</v>
          </cell>
        </row>
        <row r="58">
          <cell r="A58" t="str">
            <v>TMT</v>
          </cell>
          <cell r="B58">
            <v>0</v>
          </cell>
          <cell r="C58">
            <v>0</v>
          </cell>
          <cell r="D58">
            <v>0</v>
          </cell>
          <cell r="E58">
            <v>0</v>
          </cell>
          <cell r="F58" t="str">
            <v xml:space="preserve"> /////////</v>
          </cell>
          <cell r="G58">
            <v>0</v>
          </cell>
          <cell r="H58">
            <v>0</v>
          </cell>
          <cell r="I58">
            <v>0</v>
          </cell>
          <cell r="J58">
            <v>0</v>
          </cell>
          <cell r="K58">
            <v>0</v>
          </cell>
          <cell r="L58">
            <v>0</v>
          </cell>
          <cell r="M58">
            <v>0</v>
          </cell>
          <cell r="N58">
            <v>50</v>
          </cell>
          <cell r="O58" t="str">
            <v>Transurethal Microwave Thermotherapy</v>
          </cell>
          <cell r="P58" t="str">
            <v>TMT</v>
          </cell>
          <cell r="Q58">
            <v>0</v>
          </cell>
          <cell r="R58">
            <v>0</v>
          </cell>
          <cell r="S58">
            <v>0</v>
          </cell>
          <cell r="T58">
            <v>0</v>
          </cell>
          <cell r="U58">
            <v>0</v>
          </cell>
          <cell r="V58">
            <v>0</v>
          </cell>
          <cell r="W58">
            <v>0</v>
          </cell>
          <cell r="X58">
            <v>0</v>
          </cell>
          <cell r="Y58">
            <v>0</v>
          </cell>
          <cell r="Z58">
            <v>0</v>
          </cell>
        </row>
        <row r="59">
          <cell r="A59" t="str">
            <v>OCL</v>
          </cell>
          <cell r="B59">
            <v>0</v>
          </cell>
          <cell r="C59">
            <v>0</v>
          </cell>
          <cell r="D59">
            <v>0</v>
          </cell>
          <cell r="E59">
            <v>0</v>
          </cell>
          <cell r="F59" t="str">
            <v xml:space="preserve"> /////////</v>
          </cell>
          <cell r="G59">
            <v>0</v>
          </cell>
          <cell r="H59">
            <v>0</v>
          </cell>
          <cell r="I59">
            <v>0</v>
          </cell>
          <cell r="J59">
            <v>0</v>
          </cell>
          <cell r="K59">
            <v>0</v>
          </cell>
          <cell r="L59">
            <v>0</v>
          </cell>
          <cell r="M59">
            <v>0</v>
          </cell>
          <cell r="N59">
            <v>51</v>
          </cell>
          <cell r="O59" t="str">
            <v>Oncology O/P Clinic</v>
          </cell>
          <cell r="P59" t="str">
            <v>OCL</v>
          </cell>
          <cell r="Q59">
            <v>0</v>
          </cell>
          <cell r="R59">
            <v>0</v>
          </cell>
          <cell r="S59">
            <v>0</v>
          </cell>
          <cell r="T59">
            <v>0</v>
          </cell>
          <cell r="U59">
            <v>0</v>
          </cell>
          <cell r="V59">
            <v>0</v>
          </cell>
          <cell r="W59">
            <v>0</v>
          </cell>
          <cell r="X59">
            <v>0</v>
          </cell>
          <cell r="Y59">
            <v>0</v>
          </cell>
          <cell r="Z59">
            <v>0</v>
          </cell>
        </row>
        <row r="60">
          <cell r="A60" t="str">
            <v>TNA</v>
          </cell>
          <cell r="B60">
            <v>0</v>
          </cell>
          <cell r="C60">
            <v>5.7203311336568143</v>
          </cell>
          <cell r="D60">
            <v>0.52991823088424495</v>
          </cell>
          <cell r="E60">
            <v>0.21089578100455236</v>
          </cell>
          <cell r="F60" t="str">
            <v xml:space="preserve"> /////////</v>
          </cell>
          <cell r="G60">
            <v>0</v>
          </cell>
          <cell r="H60">
            <v>0</v>
          </cell>
          <cell r="I60">
            <v>6.4611451455456113</v>
          </cell>
          <cell r="J60">
            <v>0.1</v>
          </cell>
          <cell r="K60">
            <v>0</v>
          </cell>
          <cell r="L60">
            <v>6.5611451455456109</v>
          </cell>
          <cell r="M60">
            <v>0</v>
          </cell>
          <cell r="N60">
            <v>52</v>
          </cell>
          <cell r="O60" t="str">
            <v>Transurethal Needle Ablation</v>
          </cell>
          <cell r="P60" t="str">
            <v>TNA</v>
          </cell>
          <cell r="Q60">
            <v>0</v>
          </cell>
          <cell r="R60">
            <v>-0.25800000000000001</v>
          </cell>
          <cell r="S60">
            <v>6.3031451455456109</v>
          </cell>
          <cell r="T60">
            <v>0.6</v>
          </cell>
          <cell r="U60">
            <v>6.9031451455456105</v>
          </cell>
          <cell r="V60">
            <v>0</v>
          </cell>
          <cell r="W60">
            <v>0</v>
          </cell>
          <cell r="X60">
            <v>0</v>
          </cell>
          <cell r="Y60">
            <v>6.9031451455456105</v>
          </cell>
          <cell r="Z60">
            <v>0</v>
          </cell>
        </row>
        <row r="61">
          <cell r="A61" t="str">
            <v>ADM</v>
          </cell>
          <cell r="B61">
            <v>15176</v>
          </cell>
          <cell r="C61" t="str">
            <v>////////////</v>
          </cell>
          <cell r="D61">
            <v>548.58057793559772</v>
          </cell>
          <cell r="E61">
            <v>670.77846475290551</v>
          </cell>
          <cell r="F61" t="str">
            <v xml:space="preserve"> /////////</v>
          </cell>
          <cell r="G61" t="str">
            <v>////////////</v>
          </cell>
          <cell r="H61" t="str">
            <v>////////////</v>
          </cell>
          <cell r="I61">
            <v>1219.3590426885032</v>
          </cell>
          <cell r="J61" t="str">
            <v>////////////</v>
          </cell>
          <cell r="K61" t="str">
            <v>////////////</v>
          </cell>
          <cell r="L61">
            <v>1219.3590426885032</v>
          </cell>
          <cell r="M61">
            <v>0</v>
          </cell>
          <cell r="N61">
            <v>53</v>
          </cell>
          <cell r="O61" t="str">
            <v>Admission Services</v>
          </cell>
          <cell r="P61" t="str">
            <v>ADM</v>
          </cell>
          <cell r="Q61">
            <v>0</v>
          </cell>
          <cell r="R61">
            <v>-47.991999999999997</v>
          </cell>
          <cell r="S61">
            <v>1171.3670426885033</v>
          </cell>
          <cell r="T61">
            <v>117.8</v>
          </cell>
          <cell r="U61">
            <v>1289.1670426885032</v>
          </cell>
          <cell r="V61">
            <v>0</v>
          </cell>
          <cell r="W61">
            <v>0</v>
          </cell>
          <cell r="X61">
            <v>0</v>
          </cell>
          <cell r="Y61">
            <v>1289.1670426885032</v>
          </cell>
          <cell r="Z61">
            <v>84.947749254645714</v>
          </cell>
        </row>
        <row r="62">
          <cell r="A62" t="str">
            <v>MSS</v>
          </cell>
          <cell r="B62">
            <v>24887.001029999999</v>
          </cell>
          <cell r="C62">
            <v>39859.699999999997</v>
          </cell>
          <cell r="D62">
            <v>2664.2860083889332</v>
          </cell>
          <cell r="E62">
            <v>876.7513168352923</v>
          </cell>
          <cell r="F62" t="str">
            <v xml:space="preserve"> /////////</v>
          </cell>
          <cell r="G62" t="str">
            <v>////////////</v>
          </cell>
          <cell r="H62" t="str">
            <v>////////////</v>
          </cell>
          <cell r="I62">
            <v>43400.737325224218</v>
          </cell>
          <cell r="J62">
            <v>24.9</v>
          </cell>
          <cell r="K62" t="str">
            <v>////////////</v>
          </cell>
          <cell r="L62">
            <v>43425.637325224219</v>
          </cell>
          <cell r="M62">
            <v>0</v>
          </cell>
          <cell r="N62">
            <v>54</v>
          </cell>
          <cell r="O62" t="str">
            <v>Med/Surg Supplies</v>
          </cell>
          <cell r="P62" t="str">
            <v>MSS</v>
          </cell>
          <cell r="Q62">
            <v>0</v>
          </cell>
          <cell r="R62">
            <v>-1709.1690000000001</v>
          </cell>
          <cell r="S62">
            <v>41716.468325224218</v>
          </cell>
          <cell r="T62">
            <v>4196.2</v>
          </cell>
          <cell r="U62">
            <v>45912.668325224215</v>
          </cell>
          <cell r="V62">
            <v>0</v>
          </cell>
          <cell r="W62">
            <v>0</v>
          </cell>
          <cell r="X62">
            <v>0</v>
          </cell>
          <cell r="Y62">
            <v>45912.668325224215</v>
          </cell>
          <cell r="Z62">
            <v>1844.8453580195885</v>
          </cell>
        </row>
        <row r="63">
          <cell r="A63" t="str">
            <v>CDS</v>
          </cell>
          <cell r="B63">
            <v>24887.001029999999</v>
          </cell>
          <cell r="C63">
            <v>19398.3</v>
          </cell>
          <cell r="D63">
            <v>5010.36520494045</v>
          </cell>
          <cell r="E63">
            <v>1924.1198952707871</v>
          </cell>
          <cell r="F63" t="str">
            <v xml:space="preserve"> /////////</v>
          </cell>
          <cell r="G63" t="str">
            <v>////////////</v>
          </cell>
          <cell r="H63" t="str">
            <v>////////////</v>
          </cell>
          <cell r="I63">
            <v>26332.785100211237</v>
          </cell>
          <cell r="J63">
            <v>46.8</v>
          </cell>
          <cell r="K63" t="str">
            <v>////////////</v>
          </cell>
          <cell r="L63">
            <v>26379.585100211236</v>
          </cell>
          <cell r="M63">
            <v>0</v>
          </cell>
          <cell r="N63">
            <v>55</v>
          </cell>
          <cell r="O63" t="str">
            <v>Drugs Sold</v>
          </cell>
          <cell r="P63" t="str">
            <v>CDS</v>
          </cell>
          <cell r="Q63">
            <v>0</v>
          </cell>
          <cell r="R63">
            <v>-1038.2619999999999</v>
          </cell>
          <cell r="S63">
            <v>25341.323100211237</v>
          </cell>
          <cell r="T63">
            <v>2549</v>
          </cell>
          <cell r="U63">
            <v>27890.323100211237</v>
          </cell>
          <cell r="V63">
            <v>0</v>
          </cell>
          <cell r="W63">
            <v>0</v>
          </cell>
          <cell r="X63">
            <v>0</v>
          </cell>
          <cell r="Y63">
            <v>27890.323100211237</v>
          </cell>
          <cell r="Z63">
            <v>1120.678343951161</v>
          </cell>
        </row>
        <row r="64">
          <cell r="A64">
            <v>0</v>
          </cell>
          <cell r="B64">
            <v>0</v>
          </cell>
          <cell r="C64">
            <v>0</v>
          </cell>
          <cell r="D64">
            <v>0</v>
          </cell>
          <cell r="E64">
            <v>0</v>
          </cell>
          <cell r="F64" t="str">
            <v xml:space="preserve"> /////////</v>
          </cell>
          <cell r="G64">
            <v>0</v>
          </cell>
          <cell r="H64">
            <v>0</v>
          </cell>
          <cell r="I64">
            <v>0</v>
          </cell>
          <cell r="J64">
            <v>0</v>
          </cell>
          <cell r="K64">
            <v>0</v>
          </cell>
          <cell r="L64">
            <v>0</v>
          </cell>
          <cell r="M64">
            <v>0</v>
          </cell>
          <cell r="N64">
            <v>56</v>
          </cell>
          <cell r="O64">
            <v>0</v>
          </cell>
          <cell r="P64">
            <v>0</v>
          </cell>
          <cell r="Q64">
            <v>0</v>
          </cell>
          <cell r="R64">
            <v>0</v>
          </cell>
          <cell r="S64">
            <v>0</v>
          </cell>
          <cell r="T64">
            <v>0</v>
          </cell>
          <cell r="U64">
            <v>0</v>
          </cell>
          <cell r="V64">
            <v>0</v>
          </cell>
          <cell r="W64">
            <v>0</v>
          </cell>
          <cell r="X64">
            <v>0</v>
          </cell>
          <cell r="Y64">
            <v>0</v>
          </cell>
          <cell r="Z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0</v>
          </cell>
          <cell r="B66">
            <v>21375527.002060004</v>
          </cell>
          <cell r="C66">
            <v>182282.29254629445</v>
          </cell>
          <cell r="D66">
            <v>31793.825480023865</v>
          </cell>
          <cell r="E66">
            <v>45165.780098428666</v>
          </cell>
          <cell r="F66">
            <v>0</v>
          </cell>
          <cell r="G66">
            <v>864.17752951154887</v>
          </cell>
          <cell r="H66">
            <v>0</v>
          </cell>
          <cell r="I66">
            <v>260106.07565425851</v>
          </cell>
          <cell r="J66">
            <v>20386.5</v>
          </cell>
          <cell r="K66">
            <v>3496.9768820000004</v>
          </cell>
          <cell r="L66">
            <v>283989.55253625853</v>
          </cell>
          <cell r="M66">
            <v>0</v>
          </cell>
          <cell r="N66" t="str">
            <v>B</v>
          </cell>
          <cell r="O66" t="str">
            <v>TOTAL</v>
          </cell>
          <cell r="P66">
            <v>0</v>
          </cell>
          <cell r="Q66">
            <v>0</v>
          </cell>
          <cell r="R66">
            <v>-11177.409999999996</v>
          </cell>
          <cell r="S66">
            <v>272812.14253625856</v>
          </cell>
          <cell r="T66">
            <v>27441.200000000001</v>
          </cell>
          <cell r="U66">
            <v>300253.34253625845</v>
          </cell>
          <cell r="V66">
            <v>0</v>
          </cell>
          <cell r="W66">
            <v>0</v>
          </cell>
          <cell r="X66">
            <v>0</v>
          </cell>
          <cell r="Y66">
            <v>300253.34253625845</v>
          </cell>
          <cell r="Z66" t="str">
            <v>//////////////</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sheetData>
      <sheetData sheetId="105" refreshError="1"/>
      <sheetData sheetId="106" refreshError="1"/>
      <sheetData sheetId="107" refreshError="1"/>
      <sheetData sheetId="108">
        <row r="1">
          <cell r="P1">
            <v>1</v>
          </cell>
          <cell r="Q1" t="str">
            <v>January</v>
          </cell>
        </row>
        <row r="2">
          <cell r="P2">
            <v>2</v>
          </cell>
          <cell r="Q2" t="str">
            <v>February</v>
          </cell>
        </row>
        <row r="3">
          <cell r="P3">
            <v>3</v>
          </cell>
          <cell r="Q3" t="str">
            <v>March</v>
          </cell>
        </row>
        <row r="4">
          <cell r="P4">
            <v>4</v>
          </cell>
          <cell r="Q4" t="str">
            <v>April</v>
          </cell>
        </row>
        <row r="5">
          <cell r="P5">
            <v>5</v>
          </cell>
          <cell r="Q5" t="str">
            <v>May</v>
          </cell>
        </row>
        <row r="6">
          <cell r="P6">
            <v>6</v>
          </cell>
          <cell r="Q6" t="str">
            <v>June</v>
          </cell>
        </row>
        <row r="7">
          <cell r="P7">
            <v>7</v>
          </cell>
          <cell r="Q7" t="str">
            <v>July</v>
          </cell>
        </row>
        <row r="8">
          <cell r="P8">
            <v>8</v>
          </cell>
          <cell r="Q8" t="str">
            <v>August</v>
          </cell>
        </row>
        <row r="9">
          <cell r="P9">
            <v>9</v>
          </cell>
          <cell r="Q9" t="str">
            <v>September</v>
          </cell>
        </row>
        <row r="10">
          <cell r="P10">
            <v>10</v>
          </cell>
          <cell r="Q10" t="str">
            <v>October</v>
          </cell>
        </row>
        <row r="11">
          <cell r="P11">
            <v>11</v>
          </cell>
          <cell r="Q11" t="str">
            <v>November</v>
          </cell>
        </row>
        <row r="12">
          <cell r="P12">
            <v>12</v>
          </cell>
          <cell r="Q12" t="str">
            <v>December</v>
          </cell>
        </row>
      </sheetData>
      <sheetData sheetId="109" refreshError="1"/>
      <sheetData sheetId="110" refreshError="1"/>
      <sheetData sheetId="111" refreshError="1"/>
      <sheetData sheetId="112" refreshError="1"/>
      <sheetData sheetId="1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UMH"/>
      <sheetName val="CC"/>
      <sheetName val="STC"/>
      <sheetName val="CORP"/>
    </sheetNames>
    <sheetDataSet>
      <sheetData sheetId="0" refreshError="1"/>
      <sheetData sheetId="1">
        <row r="976">
          <cell r="A976" t="str">
            <v>0167532</v>
          </cell>
          <cell r="B976" t="str">
            <v xml:space="preserve">  Transitional Rehab Center</v>
          </cell>
          <cell r="C976">
            <v>123</v>
          </cell>
          <cell r="E976" t="str">
            <v>D</v>
          </cell>
          <cell r="F976" t="str">
            <v xml:space="preserve"> </v>
          </cell>
          <cell r="G976" t="str">
            <v xml:space="preserve"> </v>
          </cell>
          <cell r="H976" t="str">
            <v>1INAC</v>
          </cell>
          <cell r="I976" t="str">
            <v>Zhang, Lingwei</v>
          </cell>
          <cell r="J976" t="str">
            <v>Walt Augustin</v>
          </cell>
          <cell r="L976" t="str">
            <v/>
          </cell>
          <cell r="M976" t="str">
            <v/>
          </cell>
          <cell r="N976" t="str">
            <v/>
          </cell>
          <cell r="O976" t="str">
            <v/>
          </cell>
          <cell r="P976" t="str">
            <v/>
          </cell>
          <cell r="Q976" t="str">
            <v/>
          </cell>
          <cell r="R976" t="str">
            <v>Augustin, W</v>
          </cell>
          <cell r="S976" t="str">
            <v/>
          </cell>
          <cell r="T976" t="str">
            <v>Franey, Hank</v>
          </cell>
          <cell r="U976" t="str">
            <v>Schimpff, Stephen</v>
          </cell>
          <cell r="V976" t="str">
            <v>Ashworth, John</v>
          </cell>
          <cell r="W976" t="str">
            <v>Inactive</v>
          </cell>
        </row>
        <row r="977">
          <cell r="A977" t="str">
            <v>0168212</v>
          </cell>
          <cell r="B977" t="str">
            <v xml:space="preserve">  Joslin at Shipleys</v>
          </cell>
          <cell r="C977">
            <v>128</v>
          </cell>
          <cell r="E977" t="str">
            <v>D</v>
          </cell>
          <cell r="F977" t="str">
            <v xml:space="preserve"> </v>
          </cell>
          <cell r="G977" t="str">
            <v xml:space="preserve"> </v>
          </cell>
          <cell r="H977" t="str">
            <v>1INAC</v>
          </cell>
          <cell r="I977" t="str">
            <v>Zhang, Lingwei</v>
          </cell>
          <cell r="J977" t="str">
            <v>Walt Augustin</v>
          </cell>
          <cell r="L977" t="str">
            <v/>
          </cell>
          <cell r="M977" t="str">
            <v/>
          </cell>
          <cell r="N977" t="str">
            <v/>
          </cell>
          <cell r="O977" t="str">
            <v/>
          </cell>
          <cell r="P977" t="str">
            <v/>
          </cell>
          <cell r="Q977" t="str">
            <v/>
          </cell>
          <cell r="R977" t="str">
            <v>Augustin, W</v>
          </cell>
          <cell r="S977" t="str">
            <v/>
          </cell>
          <cell r="T977" t="str">
            <v>Franey, Hank</v>
          </cell>
          <cell r="U977" t="str">
            <v>Schimpff, Stephen</v>
          </cell>
          <cell r="V977" t="str">
            <v>Ashworth, John</v>
          </cell>
          <cell r="W977" t="str">
            <v>Inactive</v>
          </cell>
        </row>
        <row r="978">
          <cell r="A978" t="str">
            <v>0176027</v>
          </cell>
          <cell r="B978" t="str">
            <v xml:space="preserve">  SRGN Acute 10 South</v>
          </cell>
          <cell r="C978">
            <v>146</v>
          </cell>
          <cell r="E978" t="str">
            <v>D</v>
          </cell>
          <cell r="F978" t="str">
            <v xml:space="preserve"> </v>
          </cell>
          <cell r="G978" t="str">
            <v xml:space="preserve"> </v>
          </cell>
          <cell r="H978" t="str">
            <v>1INAC</v>
          </cell>
          <cell r="I978" t="str">
            <v>Zhang, Lingwei</v>
          </cell>
          <cell r="J978" t="str">
            <v>Walt Augustin</v>
          </cell>
          <cell r="L978" t="str">
            <v/>
          </cell>
          <cell r="M978" t="str">
            <v/>
          </cell>
          <cell r="N978" t="str">
            <v/>
          </cell>
          <cell r="O978" t="str">
            <v/>
          </cell>
          <cell r="P978" t="str">
            <v/>
          </cell>
          <cell r="Q978" t="str">
            <v/>
          </cell>
          <cell r="R978" t="str">
            <v>Augustin, W</v>
          </cell>
          <cell r="S978" t="str">
            <v/>
          </cell>
          <cell r="T978" t="str">
            <v>Franey, Hank</v>
          </cell>
          <cell r="U978" t="str">
            <v>Schimpff, Stephen</v>
          </cell>
          <cell r="V978" t="str">
            <v>Ashworth, John</v>
          </cell>
          <cell r="W978" t="str">
            <v>Inactive</v>
          </cell>
        </row>
        <row r="979">
          <cell r="A979" t="str">
            <v>0176053</v>
          </cell>
          <cell r="B979" t="str">
            <v xml:space="preserve">  SRGN SICU/SD GUD 4W</v>
          </cell>
          <cell r="C979">
            <v>147</v>
          </cell>
          <cell r="E979" t="str">
            <v>D</v>
          </cell>
          <cell r="F979" t="str">
            <v xml:space="preserve"> </v>
          </cell>
          <cell r="G979" t="str">
            <v xml:space="preserve"> </v>
          </cell>
          <cell r="H979" t="str">
            <v>1INAC</v>
          </cell>
          <cell r="I979" t="str">
            <v>Zhang, Lingwei</v>
          </cell>
          <cell r="J979" t="str">
            <v>Walt Augustin</v>
          </cell>
          <cell r="L979" t="str">
            <v/>
          </cell>
          <cell r="M979" t="str">
            <v/>
          </cell>
          <cell r="N979" t="str">
            <v/>
          </cell>
          <cell r="O979" t="str">
            <v/>
          </cell>
          <cell r="P979" t="str">
            <v/>
          </cell>
          <cell r="Q979" t="str">
            <v/>
          </cell>
          <cell r="R979" t="str">
            <v>Augustin, W</v>
          </cell>
          <cell r="S979" t="str">
            <v/>
          </cell>
          <cell r="T979" t="str">
            <v>Franey, Hank</v>
          </cell>
          <cell r="U979" t="str">
            <v>Schimpff, Stephen</v>
          </cell>
          <cell r="V979" t="str">
            <v>Ashworth, John</v>
          </cell>
          <cell r="W979" t="str">
            <v>Inactive</v>
          </cell>
        </row>
        <row r="980">
          <cell r="A980" t="str">
            <v>0176105</v>
          </cell>
          <cell r="B980" t="str">
            <v xml:space="preserve">  Peds GI Clinic</v>
          </cell>
          <cell r="C980">
            <v>149</v>
          </cell>
          <cell r="E980" t="str">
            <v>D</v>
          </cell>
          <cell r="F980" t="str">
            <v xml:space="preserve"> </v>
          </cell>
          <cell r="G980" t="str">
            <v xml:space="preserve"> </v>
          </cell>
          <cell r="H980" t="str">
            <v>1INAC</v>
          </cell>
          <cell r="I980" t="str">
            <v>Zhang, Lingwei</v>
          </cell>
          <cell r="J980" t="str">
            <v>Walt Augustin</v>
          </cell>
          <cell r="L980" t="str">
            <v/>
          </cell>
          <cell r="M980" t="str">
            <v/>
          </cell>
          <cell r="N980" t="str">
            <v/>
          </cell>
          <cell r="O980" t="str">
            <v/>
          </cell>
          <cell r="P980" t="str">
            <v>Hernandez, Alexis</v>
          </cell>
          <cell r="Q980" t="str">
            <v/>
          </cell>
          <cell r="R980" t="str">
            <v>Augustin, W</v>
          </cell>
          <cell r="S980" t="str">
            <v/>
          </cell>
          <cell r="T980" t="str">
            <v>Franey, Hank</v>
          </cell>
          <cell r="U980" t="str">
            <v>Schimpff, Stephen</v>
          </cell>
          <cell r="V980" t="str">
            <v>Ashworth, John</v>
          </cell>
          <cell r="W980" t="str">
            <v>Inactive</v>
          </cell>
        </row>
        <row r="981">
          <cell r="A981" t="str">
            <v>0176270</v>
          </cell>
          <cell r="B981" t="str">
            <v xml:space="preserve">  SRGN Step Down</v>
          </cell>
          <cell r="C981">
            <v>169</v>
          </cell>
          <cell r="E981" t="str">
            <v>D</v>
          </cell>
          <cell r="F981" t="str">
            <v xml:space="preserve"> </v>
          </cell>
          <cell r="G981" t="str">
            <v xml:space="preserve"> </v>
          </cell>
          <cell r="H981" t="str">
            <v>1INAC</v>
          </cell>
          <cell r="I981" t="str">
            <v>Zhang, Lingwei</v>
          </cell>
          <cell r="J981" t="str">
            <v>Walt Augustin</v>
          </cell>
          <cell r="L981" t="str">
            <v/>
          </cell>
          <cell r="M981" t="str">
            <v/>
          </cell>
          <cell r="N981" t="str">
            <v/>
          </cell>
          <cell r="O981" t="str">
            <v/>
          </cell>
          <cell r="P981" t="str">
            <v/>
          </cell>
          <cell r="Q981" t="str">
            <v/>
          </cell>
          <cell r="R981" t="str">
            <v>Augustin, W</v>
          </cell>
          <cell r="S981" t="str">
            <v/>
          </cell>
          <cell r="T981" t="str">
            <v>Franey, Hank</v>
          </cell>
          <cell r="U981" t="str">
            <v>Schimpff, Stephen</v>
          </cell>
          <cell r="V981" t="str">
            <v>Ashworth, John</v>
          </cell>
          <cell r="W981" t="str">
            <v>Inactive</v>
          </cell>
        </row>
        <row r="982">
          <cell r="A982" t="str">
            <v>0176357</v>
          </cell>
          <cell r="B982" t="str">
            <v xml:space="preserve">  PEDN PICU Step Down</v>
          </cell>
          <cell r="C982">
            <v>171</v>
          </cell>
          <cell r="E982" t="str">
            <v>D</v>
          </cell>
          <cell r="F982" t="str">
            <v xml:space="preserve"> </v>
          </cell>
          <cell r="G982" t="str">
            <v xml:space="preserve"> </v>
          </cell>
          <cell r="H982" t="str">
            <v>1INAC</v>
          </cell>
          <cell r="I982" t="str">
            <v>Zhang, Lingwei</v>
          </cell>
          <cell r="J982" t="str">
            <v>Walt Augustin</v>
          </cell>
          <cell r="L982" t="str">
            <v/>
          </cell>
          <cell r="M982" t="str">
            <v/>
          </cell>
          <cell r="N982" t="str">
            <v/>
          </cell>
          <cell r="O982" t="str">
            <v/>
          </cell>
          <cell r="P982" t="str">
            <v/>
          </cell>
          <cell r="Q982" t="str">
            <v/>
          </cell>
          <cell r="R982" t="str">
            <v>Augustin, W</v>
          </cell>
          <cell r="S982" t="str">
            <v/>
          </cell>
          <cell r="T982" t="str">
            <v>Franey, Hank</v>
          </cell>
          <cell r="U982" t="str">
            <v>Schimpff, Stephen</v>
          </cell>
          <cell r="V982" t="str">
            <v>Ashworth, John</v>
          </cell>
          <cell r="W982" t="str">
            <v>Inactive</v>
          </cell>
        </row>
        <row r="983">
          <cell r="A983" t="str">
            <v>0176513</v>
          </cell>
          <cell r="B983" t="str">
            <v xml:space="preserve">  PEDN Transport</v>
          </cell>
          <cell r="C983">
            <v>173</v>
          </cell>
          <cell r="E983" t="str">
            <v>D</v>
          </cell>
          <cell r="F983" t="str">
            <v xml:space="preserve"> </v>
          </cell>
          <cell r="G983" t="str">
            <v xml:space="preserve"> </v>
          </cell>
          <cell r="H983" t="str">
            <v>1INAC</v>
          </cell>
          <cell r="I983" t="str">
            <v>Zhang, Lingwei</v>
          </cell>
          <cell r="J983" t="str">
            <v>Walt Augustin</v>
          </cell>
          <cell r="L983" t="str">
            <v/>
          </cell>
          <cell r="M983" t="str">
            <v/>
          </cell>
          <cell r="N983" t="str">
            <v/>
          </cell>
          <cell r="O983" t="str">
            <v/>
          </cell>
          <cell r="P983" t="str">
            <v/>
          </cell>
          <cell r="Q983" t="str">
            <v/>
          </cell>
          <cell r="R983" t="str">
            <v>Augustin, W</v>
          </cell>
          <cell r="S983" t="str">
            <v/>
          </cell>
          <cell r="T983" t="str">
            <v>Franey, Hank</v>
          </cell>
          <cell r="U983" t="str">
            <v>Schimpff, Stephen</v>
          </cell>
          <cell r="V983" t="str">
            <v>Ashworth, John</v>
          </cell>
          <cell r="W983" t="str">
            <v>Inactive</v>
          </cell>
        </row>
        <row r="984">
          <cell r="A984" t="str">
            <v>0177241</v>
          </cell>
          <cell r="B984" t="str">
            <v xml:space="preserve">  LABA Neuropathology</v>
          </cell>
          <cell r="C984">
            <v>227</v>
          </cell>
          <cell r="E984" t="str">
            <v>D</v>
          </cell>
          <cell r="F984" t="str">
            <v xml:space="preserve"> </v>
          </cell>
          <cell r="G984" t="str">
            <v xml:space="preserve"> </v>
          </cell>
          <cell r="H984" t="str">
            <v>1INAC</v>
          </cell>
          <cell r="I984" t="str">
            <v>Zhang, Lingwei</v>
          </cell>
          <cell r="J984" t="str">
            <v>Walt Augustin</v>
          </cell>
          <cell r="L984" t="str">
            <v/>
          </cell>
          <cell r="M984" t="str">
            <v/>
          </cell>
          <cell r="N984" t="str">
            <v/>
          </cell>
          <cell r="O984" t="str">
            <v/>
          </cell>
          <cell r="P984" t="str">
            <v/>
          </cell>
          <cell r="Q984" t="str">
            <v/>
          </cell>
          <cell r="R984" t="str">
            <v>Augustin, W</v>
          </cell>
          <cell r="S984" t="str">
            <v/>
          </cell>
          <cell r="T984" t="str">
            <v>Franey, Hank</v>
          </cell>
          <cell r="U984" t="str">
            <v>Schimpff, Stephen</v>
          </cell>
          <cell r="V984" t="str">
            <v>Ashworth, John</v>
          </cell>
          <cell r="W984" t="str">
            <v>Inactive</v>
          </cell>
        </row>
        <row r="985">
          <cell r="A985" t="str">
            <v>0177329</v>
          </cell>
          <cell r="B985" t="str">
            <v xml:space="preserve">  Rad Peds Card Cath</v>
          </cell>
          <cell r="C985">
            <v>238</v>
          </cell>
          <cell r="E985" t="str">
            <v>D</v>
          </cell>
          <cell r="F985" t="str">
            <v xml:space="preserve"> </v>
          </cell>
          <cell r="G985" t="str">
            <v xml:space="preserve"> </v>
          </cell>
          <cell r="H985" t="str">
            <v>1INAC</v>
          </cell>
          <cell r="I985" t="str">
            <v>Zhang, Lingwei</v>
          </cell>
          <cell r="J985" t="str">
            <v>Walt Augustin</v>
          </cell>
          <cell r="L985" t="str">
            <v/>
          </cell>
          <cell r="M985" t="str">
            <v/>
          </cell>
          <cell r="N985" t="str">
            <v/>
          </cell>
          <cell r="O985" t="str">
            <v/>
          </cell>
          <cell r="P985" t="str">
            <v/>
          </cell>
          <cell r="Q985" t="str">
            <v/>
          </cell>
          <cell r="R985" t="str">
            <v>Augustin, W</v>
          </cell>
          <cell r="S985" t="str">
            <v/>
          </cell>
          <cell r="T985" t="str">
            <v>Franey, Hank</v>
          </cell>
          <cell r="U985" t="str">
            <v>Schimpff, Stephen</v>
          </cell>
          <cell r="V985" t="str">
            <v>Ashworth, John</v>
          </cell>
          <cell r="W985" t="str">
            <v>Inactive</v>
          </cell>
        </row>
        <row r="986">
          <cell r="A986" t="str">
            <v>0177600</v>
          </cell>
          <cell r="B986" t="str">
            <v xml:space="preserve">  Dermatology</v>
          </cell>
          <cell r="C986">
            <v>252</v>
          </cell>
          <cell r="E986" t="str">
            <v>D</v>
          </cell>
          <cell r="F986" t="str">
            <v xml:space="preserve"> </v>
          </cell>
          <cell r="G986" t="str">
            <v xml:space="preserve"> </v>
          </cell>
          <cell r="H986" t="str">
            <v>1INAC</v>
          </cell>
          <cell r="I986" t="str">
            <v>Zhang, Lingwei</v>
          </cell>
          <cell r="J986" t="str">
            <v>Walt Augustin</v>
          </cell>
          <cell r="L986" t="str">
            <v/>
          </cell>
          <cell r="M986" t="str">
            <v/>
          </cell>
          <cell r="N986" t="str">
            <v/>
          </cell>
          <cell r="O986" t="str">
            <v/>
          </cell>
          <cell r="P986" t="str">
            <v/>
          </cell>
          <cell r="Q986" t="str">
            <v/>
          </cell>
          <cell r="R986" t="str">
            <v>Augustin, W</v>
          </cell>
          <cell r="S986" t="str">
            <v/>
          </cell>
          <cell r="T986" t="str">
            <v>Franey, Hank</v>
          </cell>
          <cell r="U986" t="str">
            <v>Schimpff, Stephen</v>
          </cell>
          <cell r="V986" t="str">
            <v>Ashworth, John</v>
          </cell>
          <cell r="W986" t="str">
            <v>Inactive</v>
          </cell>
        </row>
        <row r="987">
          <cell r="A987" t="str">
            <v>0178608</v>
          </cell>
          <cell r="B987" t="str">
            <v xml:space="preserve">  Post Acute Services Administration</v>
          </cell>
          <cell r="C987">
            <v>292</v>
          </cell>
          <cell r="E987" t="str">
            <v>D</v>
          </cell>
          <cell r="F987" t="str">
            <v xml:space="preserve"> </v>
          </cell>
          <cell r="G987" t="str">
            <v xml:space="preserve"> </v>
          </cell>
          <cell r="H987" t="str">
            <v>1INAC</v>
          </cell>
          <cell r="I987" t="str">
            <v>Zhang, Lingwei</v>
          </cell>
          <cell r="J987" t="str">
            <v>Walt Augustin</v>
          </cell>
          <cell r="L987" t="str">
            <v/>
          </cell>
          <cell r="M987" t="str">
            <v/>
          </cell>
          <cell r="N987" t="str">
            <v/>
          </cell>
          <cell r="O987" t="str">
            <v/>
          </cell>
          <cell r="P987" t="str">
            <v/>
          </cell>
          <cell r="Q987" t="str">
            <v/>
          </cell>
          <cell r="R987" t="str">
            <v>Augustin, W</v>
          </cell>
          <cell r="S987" t="str">
            <v/>
          </cell>
          <cell r="T987" t="str">
            <v>Franey, Hank</v>
          </cell>
          <cell r="U987" t="str">
            <v>Schimpff, Stephen</v>
          </cell>
          <cell r="V987" t="str">
            <v>Ashworth, John</v>
          </cell>
          <cell r="W987" t="str">
            <v>Inactive</v>
          </cell>
        </row>
        <row r="988">
          <cell r="A988" t="str">
            <v>0178740</v>
          </cell>
          <cell r="B988" t="str">
            <v xml:space="preserve">  Administration </v>
          </cell>
          <cell r="C988">
            <v>313</v>
          </cell>
          <cell r="E988" t="str">
            <v>D</v>
          </cell>
          <cell r="F988" t="str">
            <v xml:space="preserve"> </v>
          </cell>
          <cell r="G988" t="str">
            <v xml:space="preserve"> </v>
          </cell>
          <cell r="H988" t="str">
            <v>1INAC</v>
          </cell>
          <cell r="I988" t="str">
            <v>Zhang, Lingwei</v>
          </cell>
          <cell r="J988" t="str">
            <v>Walt Augustin</v>
          </cell>
          <cell r="L988" t="str">
            <v/>
          </cell>
          <cell r="M988" t="str">
            <v/>
          </cell>
          <cell r="N988" t="str">
            <v/>
          </cell>
          <cell r="O988" t="str">
            <v/>
          </cell>
          <cell r="P988" t="str">
            <v/>
          </cell>
          <cell r="Q988" t="str">
            <v/>
          </cell>
          <cell r="R988" t="str">
            <v>Augustin, W</v>
          </cell>
          <cell r="S988" t="str">
            <v/>
          </cell>
          <cell r="T988" t="str">
            <v>Franey, Hank</v>
          </cell>
          <cell r="U988" t="str">
            <v>Schimpff, Stephen</v>
          </cell>
          <cell r="V988" t="str">
            <v>Ashworth, John</v>
          </cell>
          <cell r="W988" t="str">
            <v>Inactive</v>
          </cell>
        </row>
        <row r="989">
          <cell r="A989" t="str">
            <v>0178769</v>
          </cell>
          <cell r="B989" t="str">
            <v xml:space="preserve">  Perioperative Nursing Plan Reduction</v>
          </cell>
          <cell r="C989">
            <v>327</v>
          </cell>
          <cell r="E989" t="str">
            <v>D</v>
          </cell>
          <cell r="F989" t="str">
            <v xml:space="preserve"> </v>
          </cell>
          <cell r="G989" t="str">
            <v xml:space="preserve"> </v>
          </cell>
          <cell r="H989" t="str">
            <v>1INAC</v>
          </cell>
          <cell r="I989" t="str">
            <v>Zhang, Lingwei</v>
          </cell>
          <cell r="J989" t="str">
            <v>Walt Augustin</v>
          </cell>
          <cell r="L989" t="str">
            <v/>
          </cell>
          <cell r="M989" t="str">
            <v/>
          </cell>
          <cell r="N989" t="str">
            <v/>
          </cell>
          <cell r="O989" t="str">
            <v/>
          </cell>
          <cell r="P989" t="str">
            <v/>
          </cell>
          <cell r="Q989" t="str">
            <v/>
          </cell>
          <cell r="R989" t="str">
            <v>Augustin, W</v>
          </cell>
          <cell r="S989" t="str">
            <v/>
          </cell>
          <cell r="T989" t="str">
            <v>Franey, Hank</v>
          </cell>
          <cell r="U989" t="str">
            <v>Schimpff, Stephen</v>
          </cell>
          <cell r="V989" t="str">
            <v>Ashworth, John</v>
          </cell>
          <cell r="W989" t="str">
            <v>Inactive</v>
          </cell>
        </row>
        <row r="990">
          <cell r="A990" t="str">
            <v>0178770</v>
          </cell>
          <cell r="B990" t="str">
            <v xml:space="preserve">  Neuro Care Plan Reduction</v>
          </cell>
          <cell r="C990">
            <v>328</v>
          </cell>
          <cell r="E990" t="str">
            <v>D</v>
          </cell>
          <cell r="F990" t="str">
            <v xml:space="preserve"> </v>
          </cell>
          <cell r="G990" t="str">
            <v xml:space="preserve"> </v>
          </cell>
          <cell r="H990" t="str">
            <v>1INAC</v>
          </cell>
          <cell r="I990" t="str">
            <v>Zhang, Lingwei</v>
          </cell>
          <cell r="J990" t="str">
            <v>Walt Augustin</v>
          </cell>
          <cell r="L990" t="str">
            <v/>
          </cell>
          <cell r="M990" t="str">
            <v/>
          </cell>
          <cell r="N990" t="str">
            <v/>
          </cell>
          <cell r="O990" t="str">
            <v/>
          </cell>
          <cell r="P990" t="str">
            <v/>
          </cell>
          <cell r="Q990" t="str">
            <v/>
          </cell>
          <cell r="R990" t="str">
            <v>Augustin, W</v>
          </cell>
          <cell r="S990" t="str">
            <v/>
          </cell>
          <cell r="T990" t="str">
            <v>Franey, Hank</v>
          </cell>
          <cell r="U990" t="str">
            <v>Schimpff, Stephen</v>
          </cell>
          <cell r="V990" t="str">
            <v>Ashworth, John</v>
          </cell>
          <cell r="W990" t="str">
            <v>Inactive</v>
          </cell>
        </row>
        <row r="991">
          <cell r="A991" t="str">
            <v>0188414</v>
          </cell>
          <cell r="B991" t="str">
            <v xml:space="preserve">  FAC Building Systems</v>
          </cell>
          <cell r="C991">
            <v>354</v>
          </cell>
          <cell r="E991" t="str">
            <v>D</v>
          </cell>
          <cell r="F991" t="str">
            <v xml:space="preserve"> </v>
          </cell>
          <cell r="G991" t="str">
            <v xml:space="preserve"> </v>
          </cell>
          <cell r="H991" t="str">
            <v>1INAC</v>
          </cell>
          <cell r="I991" t="str">
            <v>Zhang, Lingwei</v>
          </cell>
          <cell r="J991" t="str">
            <v>Walt Augustin</v>
          </cell>
          <cell r="L991" t="str">
            <v/>
          </cell>
          <cell r="M991" t="str">
            <v/>
          </cell>
          <cell r="N991" t="str">
            <v/>
          </cell>
          <cell r="O991" t="str">
            <v/>
          </cell>
          <cell r="P991" t="str">
            <v/>
          </cell>
          <cell r="Q991" t="str">
            <v/>
          </cell>
          <cell r="R991" t="str">
            <v>Augustin, W</v>
          </cell>
          <cell r="S991" t="str">
            <v/>
          </cell>
          <cell r="T991" t="str">
            <v>Franey, Hank</v>
          </cell>
          <cell r="U991" t="str">
            <v>Schimpff, Stephen</v>
          </cell>
          <cell r="V991" t="str">
            <v>Ashworth, John</v>
          </cell>
          <cell r="W991" t="str">
            <v>Inactive</v>
          </cell>
        </row>
        <row r="992">
          <cell r="A992" t="str">
            <v>0188517</v>
          </cell>
          <cell r="B992" t="str">
            <v xml:space="preserve">  Finance Admin Adj</v>
          </cell>
          <cell r="C992">
            <v>417</v>
          </cell>
          <cell r="F992" t="str">
            <v xml:space="preserve"> </v>
          </cell>
          <cell r="G992" t="str">
            <v xml:space="preserve"> </v>
          </cell>
          <cell r="H992" t="str">
            <v>1INAC</v>
          </cell>
          <cell r="I992" t="str">
            <v>Zhang, Lingwei</v>
          </cell>
          <cell r="J992" t="str">
            <v>Walt Augustin</v>
          </cell>
          <cell r="L992" t="str">
            <v/>
          </cell>
          <cell r="M992" t="str">
            <v/>
          </cell>
          <cell r="N992" t="str">
            <v/>
          </cell>
          <cell r="O992" t="str">
            <v/>
          </cell>
          <cell r="P992" t="str">
            <v/>
          </cell>
          <cell r="Q992" t="str">
            <v/>
          </cell>
          <cell r="R992" t="str">
            <v>Augustin, W</v>
          </cell>
          <cell r="S992" t="str">
            <v/>
          </cell>
          <cell r="T992" t="str">
            <v>Franey, Hank</v>
          </cell>
          <cell r="U992" t="str">
            <v>Schimpff, Stephen</v>
          </cell>
          <cell r="V992" t="str">
            <v>Ashworth, John</v>
          </cell>
          <cell r="W992" t="str">
            <v>Inactive</v>
          </cell>
        </row>
        <row r="993">
          <cell r="A993" t="str">
            <v>0188519</v>
          </cell>
          <cell r="B993" t="str">
            <v xml:space="preserve">  Shipley's PT</v>
          </cell>
          <cell r="C993">
            <v>419</v>
          </cell>
          <cell r="E993" t="str">
            <v>D</v>
          </cell>
          <cell r="F993" t="str">
            <v xml:space="preserve"> </v>
          </cell>
          <cell r="G993" t="str">
            <v xml:space="preserve"> </v>
          </cell>
          <cell r="H993" t="str">
            <v>1INAC</v>
          </cell>
          <cell r="I993" t="str">
            <v>Zhang, Lingwei</v>
          </cell>
          <cell r="J993" t="str">
            <v>Walt Augustin</v>
          </cell>
          <cell r="L993" t="str">
            <v/>
          </cell>
          <cell r="M993" t="str">
            <v/>
          </cell>
          <cell r="N993" t="str">
            <v/>
          </cell>
          <cell r="O993" t="str">
            <v/>
          </cell>
          <cell r="P993" t="str">
            <v/>
          </cell>
          <cell r="Q993" t="str">
            <v/>
          </cell>
          <cell r="R993" t="str">
            <v>Augustin, W</v>
          </cell>
          <cell r="S993" t="str">
            <v/>
          </cell>
          <cell r="T993" t="str">
            <v>Franey, Hank</v>
          </cell>
          <cell r="U993" t="str">
            <v>Schimpff, Stephen</v>
          </cell>
          <cell r="V993" t="str">
            <v>Ashworth, John</v>
          </cell>
          <cell r="W993" t="str">
            <v>Inactive</v>
          </cell>
        </row>
        <row r="994">
          <cell r="A994" t="str">
            <v>0188531</v>
          </cell>
          <cell r="B994" t="str">
            <v xml:space="preserve">  Business Practices Management</v>
          </cell>
          <cell r="C994">
            <v>431</v>
          </cell>
          <cell r="E994" t="str">
            <v>D</v>
          </cell>
          <cell r="F994" t="str">
            <v xml:space="preserve"> </v>
          </cell>
          <cell r="G994" t="str">
            <v xml:space="preserve"> </v>
          </cell>
          <cell r="H994" t="str">
            <v>1INAC</v>
          </cell>
          <cell r="I994" t="str">
            <v>Zhang, Lingwei</v>
          </cell>
          <cell r="J994" t="str">
            <v>Walt Augustin</v>
          </cell>
          <cell r="L994" t="str">
            <v/>
          </cell>
          <cell r="M994" t="str">
            <v/>
          </cell>
          <cell r="N994" t="str">
            <v/>
          </cell>
          <cell r="O994" t="str">
            <v/>
          </cell>
          <cell r="P994" t="str">
            <v/>
          </cell>
          <cell r="Q994" t="str">
            <v/>
          </cell>
          <cell r="R994" t="str">
            <v>Augustin, W</v>
          </cell>
          <cell r="S994" t="str">
            <v/>
          </cell>
          <cell r="T994" t="str">
            <v>Franey, Hank</v>
          </cell>
          <cell r="U994" t="str">
            <v>Schimpff, Stephen</v>
          </cell>
          <cell r="V994" t="str">
            <v>Ashworth, John</v>
          </cell>
          <cell r="W994" t="str">
            <v>Inactive</v>
          </cell>
        </row>
        <row r="995">
          <cell r="A995" t="str">
            <v>0188601</v>
          </cell>
          <cell r="B995" t="str">
            <v xml:space="preserve">  Corporate Rehabilitation</v>
          </cell>
          <cell r="C995">
            <v>444</v>
          </cell>
          <cell r="E995" t="str">
            <v>D</v>
          </cell>
          <cell r="F995" t="str">
            <v xml:space="preserve"> </v>
          </cell>
          <cell r="G995" t="str">
            <v xml:space="preserve"> </v>
          </cell>
          <cell r="H995" t="str">
            <v>1INAC</v>
          </cell>
          <cell r="I995" t="str">
            <v>Zhang, Lingwei</v>
          </cell>
          <cell r="J995" t="str">
            <v>Walt Augustin</v>
          </cell>
          <cell r="L995" t="str">
            <v/>
          </cell>
          <cell r="M995" t="str">
            <v/>
          </cell>
          <cell r="N995" t="str">
            <v/>
          </cell>
          <cell r="O995" t="str">
            <v/>
          </cell>
          <cell r="P995" t="str">
            <v/>
          </cell>
          <cell r="Q995" t="str">
            <v/>
          </cell>
          <cell r="R995" t="str">
            <v>Augustin, W</v>
          </cell>
          <cell r="S995" t="str">
            <v/>
          </cell>
          <cell r="T995" t="str">
            <v>Franey, Hank</v>
          </cell>
          <cell r="U995" t="str">
            <v>Schimpff, Stephen</v>
          </cell>
          <cell r="V995" t="str">
            <v>Ashworth, John</v>
          </cell>
          <cell r="W995" t="str">
            <v>Inactive</v>
          </cell>
        </row>
        <row r="996">
          <cell r="A996" t="str">
            <v>0188602</v>
          </cell>
          <cell r="B996" t="str">
            <v xml:space="preserve">  PLNA Strategic Development</v>
          </cell>
          <cell r="C996">
            <v>445</v>
          </cell>
          <cell r="E996" t="str">
            <v>D</v>
          </cell>
          <cell r="F996" t="str">
            <v xml:space="preserve"> </v>
          </cell>
          <cell r="G996" t="str">
            <v xml:space="preserve"> </v>
          </cell>
          <cell r="H996" t="str">
            <v>1INAC</v>
          </cell>
          <cell r="I996" t="str">
            <v>Zhang, Lingwei</v>
          </cell>
          <cell r="J996" t="str">
            <v>Walt Augustin</v>
          </cell>
          <cell r="L996" t="str">
            <v/>
          </cell>
          <cell r="M996" t="str">
            <v/>
          </cell>
          <cell r="N996" t="str">
            <v/>
          </cell>
          <cell r="O996" t="str">
            <v/>
          </cell>
          <cell r="P996" t="str">
            <v/>
          </cell>
          <cell r="Q996" t="str">
            <v/>
          </cell>
          <cell r="R996" t="str">
            <v>Augustin, W</v>
          </cell>
          <cell r="S996" t="str">
            <v/>
          </cell>
          <cell r="T996" t="str">
            <v>Franey, Hank</v>
          </cell>
          <cell r="U996" t="str">
            <v>Schimpff, Stephen</v>
          </cell>
          <cell r="V996" t="str">
            <v>Ashworth, John</v>
          </cell>
          <cell r="W996" t="str">
            <v>Inactive</v>
          </cell>
        </row>
        <row r="997">
          <cell r="A997" t="str">
            <v>0188637</v>
          </cell>
          <cell r="B997" t="str">
            <v xml:space="preserve">  PHO Development</v>
          </cell>
          <cell r="C997">
            <v>472</v>
          </cell>
          <cell r="E997" t="str">
            <v>D</v>
          </cell>
          <cell r="F997" t="str">
            <v xml:space="preserve"> </v>
          </cell>
          <cell r="G997" t="str">
            <v xml:space="preserve"> </v>
          </cell>
          <cell r="H997" t="str">
            <v>1INAC</v>
          </cell>
          <cell r="I997" t="str">
            <v>Zhang, Lingwei</v>
          </cell>
          <cell r="J997" t="str">
            <v>Walt Augustin</v>
          </cell>
          <cell r="L997" t="str">
            <v/>
          </cell>
          <cell r="M997" t="str">
            <v/>
          </cell>
          <cell r="N997" t="str">
            <v/>
          </cell>
          <cell r="O997" t="str">
            <v/>
          </cell>
          <cell r="P997" t="str">
            <v/>
          </cell>
          <cell r="Q997" t="str">
            <v/>
          </cell>
          <cell r="R997" t="str">
            <v>Augustin, W</v>
          </cell>
          <cell r="S997" t="str">
            <v/>
          </cell>
          <cell r="T997" t="str">
            <v>Franey, Hank</v>
          </cell>
          <cell r="U997" t="str">
            <v>Schimpff, Stephen</v>
          </cell>
          <cell r="V997" t="str">
            <v>Ashworth, John</v>
          </cell>
          <cell r="W997" t="str">
            <v>Inactive</v>
          </cell>
        </row>
        <row r="998">
          <cell r="A998" t="str">
            <v>0188758</v>
          </cell>
          <cell r="B998" t="str">
            <v xml:space="preserve">  QPPD Recruitment</v>
          </cell>
          <cell r="C998">
            <v>502</v>
          </cell>
          <cell r="E998" t="str">
            <v>D</v>
          </cell>
          <cell r="F998" t="str">
            <v xml:space="preserve"> </v>
          </cell>
          <cell r="G998" t="str">
            <v xml:space="preserve"> </v>
          </cell>
          <cell r="H998" t="str">
            <v>1INAC</v>
          </cell>
          <cell r="I998" t="str">
            <v>Zhang, Lingwei</v>
          </cell>
          <cell r="J998" t="str">
            <v>Walt Augustin</v>
          </cell>
          <cell r="L998" t="str">
            <v/>
          </cell>
          <cell r="M998" t="str">
            <v/>
          </cell>
          <cell r="N998" t="str">
            <v/>
          </cell>
          <cell r="O998" t="str">
            <v/>
          </cell>
          <cell r="P998" t="str">
            <v/>
          </cell>
          <cell r="Q998" t="str">
            <v/>
          </cell>
          <cell r="R998" t="str">
            <v>Augustin, W</v>
          </cell>
          <cell r="S998" t="str">
            <v/>
          </cell>
          <cell r="T998" t="str">
            <v>Franey, Hank</v>
          </cell>
          <cell r="U998" t="str">
            <v>Schimpff, Stephen</v>
          </cell>
          <cell r="V998" t="str">
            <v>Ashworth, John</v>
          </cell>
          <cell r="W998" t="str">
            <v>Inactive</v>
          </cell>
        </row>
        <row r="999">
          <cell r="A999" t="str">
            <v>0199500</v>
          </cell>
          <cell r="B999" t="str">
            <v xml:space="preserve">  Univcare/Edmondson</v>
          </cell>
          <cell r="C999">
            <v>591</v>
          </cell>
          <cell r="E999" t="str">
            <v>D</v>
          </cell>
          <cell r="F999" t="str">
            <v xml:space="preserve"> </v>
          </cell>
          <cell r="G999" t="str">
            <v xml:space="preserve"> </v>
          </cell>
          <cell r="H999" t="str">
            <v>1INAC</v>
          </cell>
          <cell r="I999" t="str">
            <v>Zhang, Lingwei</v>
          </cell>
          <cell r="J999" t="str">
            <v>Walt Augustin</v>
          </cell>
          <cell r="L999" t="str">
            <v/>
          </cell>
          <cell r="M999" t="str">
            <v/>
          </cell>
          <cell r="N999" t="str">
            <v/>
          </cell>
          <cell r="O999" t="str">
            <v/>
          </cell>
          <cell r="P999" t="str">
            <v/>
          </cell>
          <cell r="Q999" t="str">
            <v/>
          </cell>
          <cell r="R999" t="str">
            <v>Augustin, W</v>
          </cell>
          <cell r="S999" t="str">
            <v/>
          </cell>
          <cell r="T999" t="str">
            <v>Franey, Hank</v>
          </cell>
          <cell r="U999" t="str">
            <v>Schimpff, Stephen</v>
          </cell>
          <cell r="V999" t="str">
            <v>Ashworth, John</v>
          </cell>
          <cell r="W999" t="str">
            <v>Inactive</v>
          </cell>
        </row>
        <row r="1000">
          <cell r="A1000" t="str">
            <v>0199520</v>
          </cell>
          <cell r="B1000" t="str">
            <v xml:space="preserve">  Univcare/Westside</v>
          </cell>
          <cell r="C1000">
            <v>592</v>
          </cell>
          <cell r="E1000" t="str">
            <v>D</v>
          </cell>
          <cell r="F1000" t="str">
            <v xml:space="preserve"> </v>
          </cell>
          <cell r="G1000" t="str">
            <v xml:space="preserve"> </v>
          </cell>
          <cell r="H1000" t="str">
            <v>1INAC</v>
          </cell>
          <cell r="I1000" t="str">
            <v>Zhang, Lingwei</v>
          </cell>
          <cell r="J1000" t="str">
            <v>Walt Augustin</v>
          </cell>
          <cell r="L1000" t="str">
            <v/>
          </cell>
          <cell r="M1000" t="str">
            <v/>
          </cell>
          <cell r="N1000" t="str">
            <v/>
          </cell>
          <cell r="O1000" t="str">
            <v/>
          </cell>
          <cell r="P1000" t="str">
            <v/>
          </cell>
          <cell r="Q1000" t="str">
            <v/>
          </cell>
          <cell r="R1000" t="str">
            <v>Augustin, W</v>
          </cell>
          <cell r="S1000" t="str">
            <v/>
          </cell>
          <cell r="T1000" t="str">
            <v>Franey, Hank</v>
          </cell>
          <cell r="U1000" t="str">
            <v>Schimpff, Stephen</v>
          </cell>
          <cell r="V1000" t="str">
            <v>Ashworth, John</v>
          </cell>
          <cell r="W1000" t="str">
            <v>Inactive</v>
          </cell>
        </row>
        <row r="1001">
          <cell r="A1001" t="str">
            <v>0199530</v>
          </cell>
          <cell r="B1001" t="str">
            <v xml:space="preserve">  Univcare/Waxter</v>
          </cell>
          <cell r="C1001">
            <v>593</v>
          </cell>
          <cell r="E1001" t="str">
            <v>D</v>
          </cell>
          <cell r="F1001" t="str">
            <v xml:space="preserve"> </v>
          </cell>
          <cell r="G1001" t="str">
            <v xml:space="preserve"> </v>
          </cell>
          <cell r="H1001" t="str">
            <v>1INAC</v>
          </cell>
          <cell r="I1001" t="str">
            <v>Zhang, Lingwei</v>
          </cell>
          <cell r="J1001" t="str">
            <v>Walt Augustin</v>
          </cell>
          <cell r="L1001" t="str">
            <v/>
          </cell>
          <cell r="M1001" t="str">
            <v/>
          </cell>
          <cell r="N1001" t="str">
            <v/>
          </cell>
          <cell r="O1001" t="str">
            <v/>
          </cell>
          <cell r="P1001" t="str">
            <v/>
          </cell>
          <cell r="Q1001" t="str">
            <v/>
          </cell>
          <cell r="R1001" t="str">
            <v>Augustin, W</v>
          </cell>
          <cell r="S1001" t="str">
            <v/>
          </cell>
          <cell r="T1001" t="str">
            <v>Franey, Hank</v>
          </cell>
          <cell r="U1001" t="str">
            <v>Schimpff, Stephen</v>
          </cell>
          <cell r="V1001" t="str">
            <v>Ashworth, John</v>
          </cell>
          <cell r="W1001" t="str">
            <v>Inactive</v>
          </cell>
        </row>
        <row r="1002">
          <cell r="A1002" t="str">
            <v>0199540</v>
          </cell>
          <cell r="B1002" t="str">
            <v xml:space="preserve">  Univcare/Administration</v>
          </cell>
          <cell r="C1002">
            <v>594</v>
          </cell>
          <cell r="E1002" t="str">
            <v>D</v>
          </cell>
          <cell r="F1002" t="str">
            <v xml:space="preserve"> </v>
          </cell>
          <cell r="G1002" t="str">
            <v xml:space="preserve"> </v>
          </cell>
          <cell r="H1002" t="str">
            <v>1INAC</v>
          </cell>
          <cell r="I1002" t="str">
            <v>Zhang, Lingwei</v>
          </cell>
          <cell r="J1002" t="str">
            <v>Walt Augustin</v>
          </cell>
          <cell r="L1002" t="str">
            <v/>
          </cell>
          <cell r="M1002" t="str">
            <v/>
          </cell>
          <cell r="N1002" t="str">
            <v/>
          </cell>
          <cell r="O1002" t="str">
            <v/>
          </cell>
          <cell r="P1002" t="str">
            <v/>
          </cell>
          <cell r="Q1002" t="str">
            <v/>
          </cell>
          <cell r="R1002" t="str">
            <v>Augustin, W</v>
          </cell>
          <cell r="S1002" t="str">
            <v/>
          </cell>
          <cell r="T1002" t="str">
            <v>Franey, Hank</v>
          </cell>
          <cell r="U1002" t="str">
            <v>Schimpff, Stephen</v>
          </cell>
          <cell r="V1002" t="str">
            <v>Ashworth, John</v>
          </cell>
          <cell r="W1002" t="str">
            <v>Inactive</v>
          </cell>
        </row>
        <row r="1003">
          <cell r="A1003" t="str">
            <v>0199550</v>
          </cell>
          <cell r="B1003" t="str">
            <v xml:space="preserve">  Univcare/Opengates</v>
          </cell>
          <cell r="C1003">
            <v>595</v>
          </cell>
          <cell r="E1003" t="str">
            <v>D</v>
          </cell>
          <cell r="F1003" t="str">
            <v xml:space="preserve"> </v>
          </cell>
          <cell r="G1003" t="str">
            <v xml:space="preserve"> </v>
          </cell>
          <cell r="H1003" t="str">
            <v>1INAC</v>
          </cell>
          <cell r="I1003" t="str">
            <v>Zhang, Lingwei</v>
          </cell>
          <cell r="J1003" t="str">
            <v>Walt Augustin</v>
          </cell>
          <cell r="L1003" t="str">
            <v/>
          </cell>
          <cell r="M1003" t="str">
            <v/>
          </cell>
          <cell r="N1003" t="str">
            <v/>
          </cell>
          <cell r="O1003" t="str">
            <v/>
          </cell>
          <cell r="P1003" t="str">
            <v/>
          </cell>
          <cell r="Q1003" t="str">
            <v/>
          </cell>
          <cell r="R1003" t="str">
            <v>Augustin, W</v>
          </cell>
          <cell r="S1003" t="str">
            <v/>
          </cell>
          <cell r="T1003" t="str">
            <v>Franey, Hank</v>
          </cell>
          <cell r="U1003" t="str">
            <v>Schimpff, Stephen</v>
          </cell>
          <cell r="V1003" t="str">
            <v>Ashworth, John</v>
          </cell>
          <cell r="W1003" t="str">
            <v>Inactive</v>
          </cell>
        </row>
        <row r="1004">
          <cell r="A1004" t="str">
            <v>0199570</v>
          </cell>
          <cell r="B1004" t="str">
            <v xml:space="preserve">  Univcare/Howard Park</v>
          </cell>
          <cell r="C1004">
            <v>596</v>
          </cell>
          <cell r="E1004" t="str">
            <v>D</v>
          </cell>
          <cell r="F1004" t="str">
            <v xml:space="preserve"> </v>
          </cell>
          <cell r="G1004" t="str">
            <v xml:space="preserve"> </v>
          </cell>
          <cell r="H1004" t="str">
            <v>1INAC</v>
          </cell>
          <cell r="I1004" t="str">
            <v>Zhang, Lingwei</v>
          </cell>
          <cell r="J1004" t="str">
            <v>Walt Augustin</v>
          </cell>
          <cell r="L1004" t="str">
            <v/>
          </cell>
          <cell r="M1004" t="str">
            <v/>
          </cell>
          <cell r="N1004" t="str">
            <v/>
          </cell>
          <cell r="O1004" t="str">
            <v/>
          </cell>
          <cell r="P1004" t="str">
            <v/>
          </cell>
          <cell r="Q1004" t="str">
            <v/>
          </cell>
          <cell r="R1004" t="str">
            <v>Augustin, W</v>
          </cell>
          <cell r="S1004" t="str">
            <v/>
          </cell>
          <cell r="T1004" t="str">
            <v>Franey, Hank</v>
          </cell>
          <cell r="U1004" t="str">
            <v>Schimpff, Stephen</v>
          </cell>
          <cell r="V1004" t="str">
            <v>Ashworth, John</v>
          </cell>
          <cell r="W1004" t="str">
            <v>Inactive</v>
          </cell>
        </row>
        <row r="1005">
          <cell r="A1005" t="str">
            <v>0199580</v>
          </cell>
          <cell r="B1005" t="str">
            <v xml:space="preserve">  Univcare/Shipleys</v>
          </cell>
          <cell r="C1005">
            <v>597</v>
          </cell>
          <cell r="E1005" t="str">
            <v>D</v>
          </cell>
          <cell r="F1005" t="str">
            <v xml:space="preserve"> </v>
          </cell>
          <cell r="G1005" t="str">
            <v xml:space="preserve"> </v>
          </cell>
          <cell r="H1005" t="str">
            <v>1INAC</v>
          </cell>
          <cell r="I1005" t="str">
            <v>Zhang, Lingwei</v>
          </cell>
          <cell r="J1005" t="str">
            <v>Walt Augustin</v>
          </cell>
          <cell r="L1005" t="str">
            <v/>
          </cell>
          <cell r="M1005" t="str">
            <v/>
          </cell>
          <cell r="N1005" t="str">
            <v/>
          </cell>
          <cell r="O1005" t="str">
            <v/>
          </cell>
          <cell r="P1005" t="str">
            <v/>
          </cell>
          <cell r="Q1005" t="str">
            <v/>
          </cell>
          <cell r="R1005" t="str">
            <v>Augustin, W</v>
          </cell>
          <cell r="S1005" t="str">
            <v/>
          </cell>
          <cell r="T1005" t="str">
            <v>Franey, Hank</v>
          </cell>
          <cell r="U1005" t="str">
            <v>Schimpff, Stephen</v>
          </cell>
          <cell r="V1005" t="str">
            <v>Ashworth, John</v>
          </cell>
          <cell r="W1005" t="str">
            <v>Inactive</v>
          </cell>
        </row>
        <row r="1006">
          <cell r="A1006" t="str">
            <v>0199898</v>
          </cell>
          <cell r="B1006" t="str">
            <v xml:space="preserve">  Error/Suspense</v>
          </cell>
          <cell r="C1006">
            <v>598</v>
          </cell>
          <cell r="E1006" t="str">
            <v>D</v>
          </cell>
          <cell r="F1006" t="str">
            <v xml:space="preserve"> </v>
          </cell>
          <cell r="G1006" t="str">
            <v xml:space="preserve"> </v>
          </cell>
          <cell r="H1006" t="str">
            <v>1INAC</v>
          </cell>
          <cell r="I1006" t="str">
            <v>Zhang, Lingwei</v>
          </cell>
          <cell r="J1006" t="str">
            <v>Walt Augustin</v>
          </cell>
          <cell r="L1006" t="str">
            <v/>
          </cell>
          <cell r="M1006" t="str">
            <v/>
          </cell>
          <cell r="N1006" t="str">
            <v/>
          </cell>
          <cell r="O1006" t="str">
            <v/>
          </cell>
          <cell r="P1006" t="str">
            <v/>
          </cell>
          <cell r="Q1006" t="str">
            <v/>
          </cell>
          <cell r="R1006" t="str">
            <v>Augustin, W</v>
          </cell>
          <cell r="S1006" t="str">
            <v/>
          </cell>
          <cell r="T1006" t="str">
            <v>Franey, Hank</v>
          </cell>
          <cell r="U1006" t="str">
            <v>Schimpff, Stephen</v>
          </cell>
          <cell r="V1006" t="str">
            <v>Ashworth, John</v>
          </cell>
          <cell r="W1006" t="str">
            <v>Inactive</v>
          </cell>
        </row>
        <row r="1007">
          <cell r="A1007" t="str">
            <v>0248302</v>
          </cell>
          <cell r="B1007" t="str">
            <v xml:space="preserve">  Inpatient Revenue</v>
          </cell>
          <cell r="C1007">
            <v>599</v>
          </cell>
          <cell r="E1007" t="str">
            <v>D</v>
          </cell>
          <cell r="F1007" t="str">
            <v xml:space="preserve"> </v>
          </cell>
          <cell r="G1007" t="str">
            <v xml:space="preserve"> </v>
          </cell>
          <cell r="H1007" t="str">
            <v>9SNF</v>
          </cell>
          <cell r="I1007" t="str">
            <v>Zhang, Lingwei</v>
          </cell>
          <cell r="J1007" t="str">
            <v>Walt Augustin</v>
          </cell>
          <cell r="L1007" t="str">
            <v/>
          </cell>
          <cell r="M1007" t="str">
            <v/>
          </cell>
          <cell r="N1007" t="str">
            <v/>
          </cell>
          <cell r="O1007" t="str">
            <v/>
          </cell>
          <cell r="P1007" t="str">
            <v/>
          </cell>
          <cell r="Q1007" t="str">
            <v/>
          </cell>
          <cell r="R1007" t="str">
            <v>Augustin, W</v>
          </cell>
          <cell r="S1007" t="str">
            <v/>
          </cell>
          <cell r="T1007" t="str">
            <v>Franey, Hank</v>
          </cell>
          <cell r="U1007" t="str">
            <v>Schimpff, Stephen</v>
          </cell>
          <cell r="V1007" t="str">
            <v>Ashworth, John</v>
          </cell>
          <cell r="W1007" t="str">
            <v>Inactive</v>
          </cell>
        </row>
        <row r="1008">
          <cell r="A1008" t="str">
            <v>0258304</v>
          </cell>
          <cell r="B1008" t="str">
            <v xml:space="preserve">  Contractuals</v>
          </cell>
          <cell r="C1008">
            <v>600</v>
          </cell>
          <cell r="E1008" t="str">
            <v>D</v>
          </cell>
          <cell r="F1008" t="str">
            <v xml:space="preserve"> </v>
          </cell>
          <cell r="G1008" t="str">
            <v xml:space="preserve"> </v>
          </cell>
          <cell r="H1008" t="str">
            <v>9SNF</v>
          </cell>
          <cell r="I1008" t="str">
            <v>Zhang, Lingwei</v>
          </cell>
          <cell r="J1008" t="str">
            <v>Walt Augustin</v>
          </cell>
          <cell r="L1008" t="str">
            <v/>
          </cell>
          <cell r="M1008" t="str">
            <v/>
          </cell>
          <cell r="N1008" t="str">
            <v/>
          </cell>
          <cell r="O1008" t="str">
            <v/>
          </cell>
          <cell r="P1008" t="str">
            <v/>
          </cell>
          <cell r="Q1008" t="str">
            <v/>
          </cell>
          <cell r="R1008" t="str">
            <v>Augustin, W</v>
          </cell>
          <cell r="S1008" t="str">
            <v/>
          </cell>
          <cell r="T1008" t="str">
            <v>Franey, Hank</v>
          </cell>
          <cell r="U1008" t="str">
            <v>Schimpff, Stephen</v>
          </cell>
          <cell r="V1008" t="str">
            <v>Ashworth, John</v>
          </cell>
          <cell r="W1008" t="str">
            <v>Inactive</v>
          </cell>
        </row>
        <row r="1009">
          <cell r="A1009" t="str">
            <v>0258306</v>
          </cell>
          <cell r="B1009" t="str">
            <v xml:space="preserve">  Other Revenue</v>
          </cell>
          <cell r="C1009">
            <v>601</v>
          </cell>
          <cell r="E1009" t="str">
            <v>D</v>
          </cell>
          <cell r="F1009" t="str">
            <v xml:space="preserve"> </v>
          </cell>
          <cell r="G1009" t="str">
            <v xml:space="preserve"> </v>
          </cell>
          <cell r="H1009" t="str">
            <v>9SNF</v>
          </cell>
          <cell r="I1009" t="str">
            <v>Zhang, Lingwei</v>
          </cell>
          <cell r="J1009" t="str">
            <v>Walt Augustin</v>
          </cell>
          <cell r="L1009" t="str">
            <v/>
          </cell>
          <cell r="M1009" t="str">
            <v/>
          </cell>
          <cell r="N1009" t="str">
            <v/>
          </cell>
          <cell r="O1009" t="str">
            <v/>
          </cell>
          <cell r="P1009" t="str">
            <v/>
          </cell>
          <cell r="Q1009" t="str">
            <v/>
          </cell>
          <cell r="R1009" t="str">
            <v>Augustin, W</v>
          </cell>
          <cell r="S1009" t="str">
            <v/>
          </cell>
          <cell r="T1009" t="str">
            <v>Franey, Hank</v>
          </cell>
          <cell r="U1009" t="str">
            <v>Schimpff, Stephen</v>
          </cell>
          <cell r="V1009" t="str">
            <v>Ashworth, John</v>
          </cell>
          <cell r="W1009" t="str">
            <v>Inactive</v>
          </cell>
        </row>
        <row r="1010">
          <cell r="A1010" t="str">
            <v>0258334</v>
          </cell>
          <cell r="B1010" t="str">
            <v xml:space="preserve">  Bad Debt</v>
          </cell>
          <cell r="C1010">
            <v>602</v>
          </cell>
          <cell r="E1010" t="str">
            <v>D</v>
          </cell>
          <cell r="F1010" t="str">
            <v xml:space="preserve"> </v>
          </cell>
          <cell r="G1010" t="str">
            <v xml:space="preserve"> </v>
          </cell>
          <cell r="H1010" t="str">
            <v>9SNF</v>
          </cell>
          <cell r="I1010" t="str">
            <v>Zhang, Lingwei</v>
          </cell>
          <cell r="J1010" t="str">
            <v>Walt Augustin</v>
          </cell>
          <cell r="L1010" t="str">
            <v/>
          </cell>
          <cell r="M1010" t="str">
            <v/>
          </cell>
          <cell r="N1010" t="str">
            <v/>
          </cell>
          <cell r="O1010" t="str">
            <v/>
          </cell>
          <cell r="P1010" t="str">
            <v/>
          </cell>
          <cell r="Q1010" t="str">
            <v/>
          </cell>
          <cell r="R1010" t="str">
            <v>Augustin, W</v>
          </cell>
          <cell r="S1010" t="str">
            <v/>
          </cell>
          <cell r="T1010" t="str">
            <v>Franey, Hank</v>
          </cell>
          <cell r="U1010" t="str">
            <v>Schimpff, Stephen</v>
          </cell>
          <cell r="V1010" t="str">
            <v>Ashworth, John</v>
          </cell>
          <cell r="W1010" t="str">
            <v>Inactive</v>
          </cell>
        </row>
        <row r="1011">
          <cell r="A1011" t="str">
            <v>0278320</v>
          </cell>
          <cell r="B1011" t="str">
            <v xml:space="preserve">  Nursing Care Services</v>
          </cell>
          <cell r="C1011">
            <v>603</v>
          </cell>
          <cell r="E1011" t="str">
            <v>D</v>
          </cell>
          <cell r="F1011" t="str">
            <v xml:space="preserve"> </v>
          </cell>
          <cell r="G1011" t="str">
            <v xml:space="preserve"> </v>
          </cell>
          <cell r="H1011" t="str">
            <v>9SNF</v>
          </cell>
          <cell r="I1011" t="str">
            <v>Zhang, Lingwei</v>
          </cell>
          <cell r="J1011" t="str">
            <v>Walt Augustin</v>
          </cell>
          <cell r="L1011" t="str">
            <v/>
          </cell>
          <cell r="M1011" t="str">
            <v/>
          </cell>
          <cell r="N1011" t="str">
            <v/>
          </cell>
          <cell r="O1011" t="str">
            <v/>
          </cell>
          <cell r="P1011" t="str">
            <v/>
          </cell>
          <cell r="Q1011" t="str">
            <v/>
          </cell>
          <cell r="R1011" t="str">
            <v>Augustin, W</v>
          </cell>
          <cell r="S1011" t="str">
            <v/>
          </cell>
          <cell r="T1011" t="str">
            <v>Franey, Hank</v>
          </cell>
          <cell r="U1011" t="str">
            <v>Schimpff, Stephen</v>
          </cell>
          <cell r="V1011" t="str">
            <v>Ashworth, John</v>
          </cell>
          <cell r="W1011" t="str">
            <v>Inactive</v>
          </cell>
        </row>
        <row r="1012">
          <cell r="A1012" t="str">
            <v>0278322</v>
          </cell>
          <cell r="B1012" t="str">
            <v xml:space="preserve">  Other Patient Care</v>
          </cell>
          <cell r="C1012">
            <v>604</v>
          </cell>
          <cell r="E1012" t="str">
            <v>D</v>
          </cell>
          <cell r="F1012" t="str">
            <v xml:space="preserve"> </v>
          </cell>
          <cell r="G1012" t="str">
            <v xml:space="preserve"> </v>
          </cell>
          <cell r="H1012" t="str">
            <v>9SNF</v>
          </cell>
          <cell r="I1012" t="str">
            <v>Zhang, Lingwei</v>
          </cell>
          <cell r="J1012" t="str">
            <v>Walt Augustin</v>
          </cell>
          <cell r="L1012" t="str">
            <v/>
          </cell>
          <cell r="M1012" t="str">
            <v/>
          </cell>
          <cell r="N1012" t="str">
            <v/>
          </cell>
          <cell r="O1012" t="str">
            <v/>
          </cell>
          <cell r="P1012" t="str">
            <v/>
          </cell>
          <cell r="Q1012" t="str">
            <v/>
          </cell>
          <cell r="R1012" t="str">
            <v>Augustin, W</v>
          </cell>
          <cell r="S1012" t="str">
            <v/>
          </cell>
          <cell r="T1012" t="str">
            <v>Franey, Hank</v>
          </cell>
          <cell r="U1012" t="str">
            <v>Schimpff, Stephen</v>
          </cell>
          <cell r="V1012" t="str">
            <v>Ashworth, John</v>
          </cell>
          <cell r="W1012" t="str">
            <v>Inactive</v>
          </cell>
        </row>
        <row r="1013">
          <cell r="A1013" t="str">
            <v>0278324</v>
          </cell>
          <cell r="B1013" t="str">
            <v xml:space="preserve">  Routine Services</v>
          </cell>
          <cell r="C1013">
            <v>605</v>
          </cell>
          <cell r="E1013" t="str">
            <v>D</v>
          </cell>
          <cell r="F1013" t="str">
            <v xml:space="preserve"> </v>
          </cell>
          <cell r="G1013" t="str">
            <v xml:space="preserve"> </v>
          </cell>
          <cell r="H1013" t="str">
            <v>9SNF</v>
          </cell>
          <cell r="I1013" t="str">
            <v>Zhang, Lingwei</v>
          </cell>
          <cell r="J1013" t="str">
            <v>Walt Augustin</v>
          </cell>
          <cell r="L1013" t="str">
            <v/>
          </cell>
          <cell r="M1013" t="str">
            <v/>
          </cell>
          <cell r="N1013" t="str">
            <v/>
          </cell>
          <cell r="O1013" t="str">
            <v/>
          </cell>
          <cell r="P1013" t="str">
            <v/>
          </cell>
          <cell r="Q1013" t="str">
            <v/>
          </cell>
          <cell r="R1013" t="str">
            <v>Augustin, W</v>
          </cell>
          <cell r="S1013" t="str">
            <v/>
          </cell>
          <cell r="T1013" t="str">
            <v>Franey, Hank</v>
          </cell>
          <cell r="U1013" t="str">
            <v>Schimpff, Stephen</v>
          </cell>
          <cell r="V1013" t="str">
            <v>Ashworth, John</v>
          </cell>
          <cell r="W1013" t="str">
            <v>Inactive</v>
          </cell>
        </row>
        <row r="1014">
          <cell r="A1014" t="str">
            <v>0278330</v>
          </cell>
          <cell r="B1014" t="str">
            <v xml:space="preserve">  Other Ancillary Cost</v>
          </cell>
          <cell r="C1014">
            <v>606</v>
          </cell>
          <cell r="E1014" t="str">
            <v>D</v>
          </cell>
          <cell r="F1014" t="str">
            <v xml:space="preserve"> </v>
          </cell>
          <cell r="G1014" t="str">
            <v xml:space="preserve"> </v>
          </cell>
          <cell r="H1014" t="str">
            <v>9SNF</v>
          </cell>
          <cell r="I1014" t="str">
            <v>Zhang, Lingwei</v>
          </cell>
          <cell r="J1014" t="str">
            <v>Walt Augustin</v>
          </cell>
          <cell r="L1014" t="str">
            <v/>
          </cell>
          <cell r="M1014" t="str">
            <v/>
          </cell>
          <cell r="N1014" t="str">
            <v/>
          </cell>
          <cell r="O1014" t="str">
            <v/>
          </cell>
          <cell r="P1014" t="str">
            <v/>
          </cell>
          <cell r="Q1014" t="str">
            <v/>
          </cell>
          <cell r="R1014" t="str">
            <v>Augustin, W</v>
          </cell>
          <cell r="S1014" t="str">
            <v/>
          </cell>
          <cell r="T1014" t="str">
            <v>Franey, Hank</v>
          </cell>
          <cell r="U1014" t="str">
            <v>Schimpff, Stephen</v>
          </cell>
          <cell r="V1014" t="str">
            <v>Ashworth, John</v>
          </cell>
          <cell r="W1014" t="str">
            <v>Inactive</v>
          </cell>
        </row>
        <row r="1015">
          <cell r="A1015" t="str">
            <v>0278332</v>
          </cell>
          <cell r="B1015" t="str">
            <v xml:space="preserve">  Medical Supplies &amp; Drugs</v>
          </cell>
          <cell r="C1015">
            <v>607</v>
          </cell>
          <cell r="E1015" t="str">
            <v>D</v>
          </cell>
          <cell r="F1015" t="str">
            <v xml:space="preserve"> </v>
          </cell>
          <cell r="G1015" t="str">
            <v xml:space="preserve"> </v>
          </cell>
          <cell r="H1015" t="str">
            <v>9SNF</v>
          </cell>
          <cell r="I1015" t="str">
            <v>Zhang, Lingwei</v>
          </cell>
          <cell r="J1015" t="str">
            <v>Walt Augustin</v>
          </cell>
          <cell r="L1015" t="str">
            <v/>
          </cell>
          <cell r="M1015" t="str">
            <v/>
          </cell>
          <cell r="N1015" t="str">
            <v/>
          </cell>
          <cell r="O1015" t="str">
            <v/>
          </cell>
          <cell r="P1015" t="str">
            <v/>
          </cell>
          <cell r="Q1015" t="str">
            <v/>
          </cell>
          <cell r="R1015" t="str">
            <v>Augustin, W</v>
          </cell>
          <cell r="S1015" t="str">
            <v/>
          </cell>
          <cell r="T1015" t="str">
            <v>Franey, Hank</v>
          </cell>
          <cell r="U1015" t="str">
            <v>Schimpff, Stephen</v>
          </cell>
          <cell r="V1015" t="str">
            <v>Ashworth, John</v>
          </cell>
          <cell r="W1015" t="str">
            <v>Inactive</v>
          </cell>
        </row>
        <row r="1016">
          <cell r="A1016" t="str">
            <v>0288326</v>
          </cell>
          <cell r="B1016" t="str">
            <v xml:space="preserve">  Administrative Services</v>
          </cell>
          <cell r="C1016">
            <v>608</v>
          </cell>
          <cell r="E1016" t="str">
            <v>D</v>
          </cell>
          <cell r="F1016" t="str">
            <v xml:space="preserve"> </v>
          </cell>
          <cell r="G1016" t="str">
            <v xml:space="preserve"> </v>
          </cell>
          <cell r="H1016" t="str">
            <v>9SNF</v>
          </cell>
          <cell r="I1016" t="str">
            <v>Zhang, Lingwei</v>
          </cell>
          <cell r="J1016" t="str">
            <v>Walt Augustin</v>
          </cell>
          <cell r="L1016" t="str">
            <v/>
          </cell>
          <cell r="M1016" t="str">
            <v/>
          </cell>
          <cell r="N1016" t="str">
            <v/>
          </cell>
          <cell r="O1016" t="str">
            <v/>
          </cell>
          <cell r="P1016" t="str">
            <v/>
          </cell>
          <cell r="Q1016" t="str">
            <v/>
          </cell>
          <cell r="R1016" t="str">
            <v>Augustin, W</v>
          </cell>
          <cell r="S1016" t="str">
            <v/>
          </cell>
          <cell r="T1016" t="str">
            <v>Franey, Hank</v>
          </cell>
          <cell r="U1016" t="str">
            <v>Schimpff, Stephen</v>
          </cell>
          <cell r="V1016" t="str">
            <v>Ashworth, John</v>
          </cell>
          <cell r="W1016" t="str">
            <v>Inactive</v>
          </cell>
        </row>
        <row r="1017">
          <cell r="A1017" t="str">
            <v>0288328</v>
          </cell>
          <cell r="B1017" t="str">
            <v xml:space="preserve">  Admin/Capital Costs</v>
          </cell>
          <cell r="C1017">
            <v>609</v>
          </cell>
          <cell r="E1017" t="str">
            <v>D</v>
          </cell>
          <cell r="F1017" t="str">
            <v xml:space="preserve"> </v>
          </cell>
          <cell r="G1017" t="str">
            <v xml:space="preserve"> </v>
          </cell>
          <cell r="H1017" t="str">
            <v>9SNF</v>
          </cell>
          <cell r="I1017" t="str">
            <v>Zhang, Lingwei</v>
          </cell>
          <cell r="J1017" t="str">
            <v>Walt Augustin</v>
          </cell>
          <cell r="L1017" t="str">
            <v/>
          </cell>
          <cell r="M1017" t="str">
            <v/>
          </cell>
          <cell r="N1017" t="str">
            <v/>
          </cell>
          <cell r="O1017" t="str">
            <v/>
          </cell>
          <cell r="P1017" t="str">
            <v/>
          </cell>
          <cell r="Q1017" t="str">
            <v/>
          </cell>
          <cell r="R1017" t="str">
            <v>Augustin, W</v>
          </cell>
          <cell r="S1017" t="str">
            <v/>
          </cell>
          <cell r="T1017" t="str">
            <v>Franey, Hank</v>
          </cell>
          <cell r="U1017" t="str">
            <v>Schimpff, Stephen</v>
          </cell>
          <cell r="V1017" t="str">
            <v>Ashworth, John</v>
          </cell>
          <cell r="W1017" t="str">
            <v>Inactive</v>
          </cell>
        </row>
        <row r="1018">
          <cell r="A1018" t="str">
            <v>0298308</v>
          </cell>
          <cell r="B1018" t="str">
            <v xml:space="preserve">  Non-Operating Revenue</v>
          </cell>
          <cell r="C1018">
            <v>610</v>
          </cell>
          <cell r="E1018" t="str">
            <v>D</v>
          </cell>
          <cell r="F1018" t="str">
            <v xml:space="preserve"> </v>
          </cell>
          <cell r="G1018" t="str">
            <v xml:space="preserve"> </v>
          </cell>
          <cell r="H1018" t="str">
            <v>9SNF</v>
          </cell>
          <cell r="I1018" t="str">
            <v>Zhang, Lingwei</v>
          </cell>
          <cell r="J1018" t="str">
            <v>Walt Augustin</v>
          </cell>
          <cell r="L1018" t="str">
            <v/>
          </cell>
          <cell r="M1018" t="str">
            <v/>
          </cell>
          <cell r="N1018" t="str">
            <v/>
          </cell>
          <cell r="O1018" t="str">
            <v/>
          </cell>
          <cell r="P1018" t="str">
            <v/>
          </cell>
          <cell r="Q1018" t="str">
            <v/>
          </cell>
          <cell r="R1018" t="str">
            <v>Augustin, W</v>
          </cell>
          <cell r="S1018" t="str">
            <v/>
          </cell>
          <cell r="T1018" t="str">
            <v>Franey, Hank</v>
          </cell>
          <cell r="U1018" t="str">
            <v>Schimpff, Stephen</v>
          </cell>
          <cell r="V1018" t="str">
            <v>Ashworth, John</v>
          </cell>
          <cell r="W1018" t="str">
            <v>Inactive</v>
          </cell>
        </row>
        <row r="1019">
          <cell r="A1019" t="str">
            <v>0298336</v>
          </cell>
          <cell r="B1019" t="str">
            <v xml:space="preserve">  Insurance</v>
          </cell>
          <cell r="C1019">
            <v>611</v>
          </cell>
          <cell r="E1019" t="str">
            <v>D</v>
          </cell>
          <cell r="F1019" t="str">
            <v xml:space="preserve"> </v>
          </cell>
          <cell r="G1019" t="str">
            <v xml:space="preserve"> </v>
          </cell>
          <cell r="H1019" t="str">
            <v>9SNF</v>
          </cell>
          <cell r="I1019" t="str">
            <v>Zhang, Lingwei</v>
          </cell>
          <cell r="J1019" t="str">
            <v>Walt Augustin</v>
          </cell>
          <cell r="L1019" t="str">
            <v/>
          </cell>
          <cell r="M1019" t="str">
            <v/>
          </cell>
          <cell r="N1019" t="str">
            <v/>
          </cell>
          <cell r="O1019" t="str">
            <v/>
          </cell>
          <cell r="P1019" t="str">
            <v/>
          </cell>
          <cell r="Q1019" t="str">
            <v/>
          </cell>
          <cell r="R1019" t="str">
            <v>Augustin, W</v>
          </cell>
          <cell r="S1019" t="str">
            <v/>
          </cell>
          <cell r="T1019" t="str">
            <v>Franey, Hank</v>
          </cell>
          <cell r="U1019" t="str">
            <v>Schimpff, Stephen</v>
          </cell>
          <cell r="V1019" t="str">
            <v>Ashworth, John</v>
          </cell>
          <cell r="W1019" t="str">
            <v>Inactive</v>
          </cell>
        </row>
        <row r="1020">
          <cell r="A1020" t="str">
            <v>0298338</v>
          </cell>
          <cell r="B1020" t="str">
            <v xml:space="preserve">  Depreciation</v>
          </cell>
          <cell r="C1020">
            <v>612</v>
          </cell>
          <cell r="E1020" t="str">
            <v>D</v>
          </cell>
          <cell r="F1020" t="str">
            <v xml:space="preserve"> </v>
          </cell>
          <cell r="G1020" t="str">
            <v xml:space="preserve"> </v>
          </cell>
          <cell r="H1020" t="str">
            <v>9SNF</v>
          </cell>
          <cell r="I1020" t="str">
            <v>Zhang, Lingwei</v>
          </cell>
          <cell r="J1020" t="str">
            <v>Walt Augustin</v>
          </cell>
          <cell r="L1020" t="str">
            <v/>
          </cell>
          <cell r="M1020" t="str">
            <v/>
          </cell>
          <cell r="N1020" t="str">
            <v/>
          </cell>
          <cell r="O1020" t="str">
            <v/>
          </cell>
          <cell r="P1020" t="str">
            <v/>
          </cell>
          <cell r="Q1020" t="str">
            <v/>
          </cell>
          <cell r="R1020" t="str">
            <v>Augustin, W</v>
          </cell>
          <cell r="S1020" t="str">
            <v/>
          </cell>
          <cell r="T1020" t="str">
            <v>Franey, Hank</v>
          </cell>
          <cell r="U1020" t="str">
            <v>Schimpff, Stephen</v>
          </cell>
          <cell r="V1020" t="str">
            <v>Ashworth, John</v>
          </cell>
          <cell r="W1020" t="str">
            <v>Inactive</v>
          </cell>
        </row>
        <row r="1021">
          <cell r="A1021" t="str">
            <v>0298340</v>
          </cell>
          <cell r="B1021" t="str">
            <v xml:space="preserve">  Interest Expense</v>
          </cell>
          <cell r="C1021">
            <v>613</v>
          </cell>
          <cell r="E1021" t="str">
            <v>D</v>
          </cell>
          <cell r="F1021" t="str">
            <v xml:space="preserve"> </v>
          </cell>
          <cell r="G1021" t="str">
            <v xml:space="preserve"> </v>
          </cell>
          <cell r="H1021" t="str">
            <v>9SNF</v>
          </cell>
          <cell r="I1021" t="str">
            <v>Zhang, Lingwei</v>
          </cell>
          <cell r="J1021" t="str">
            <v>Walt Augustin</v>
          </cell>
          <cell r="L1021" t="str">
            <v/>
          </cell>
          <cell r="M1021" t="str">
            <v/>
          </cell>
          <cell r="N1021" t="str">
            <v/>
          </cell>
          <cell r="O1021" t="str">
            <v/>
          </cell>
          <cell r="P1021" t="str">
            <v/>
          </cell>
          <cell r="Q1021" t="str">
            <v/>
          </cell>
          <cell r="R1021" t="str">
            <v>Augustin, W</v>
          </cell>
          <cell r="S1021" t="str">
            <v/>
          </cell>
          <cell r="T1021" t="str">
            <v>Franey, Hank</v>
          </cell>
          <cell r="U1021" t="str">
            <v>Schimpff, Stephen</v>
          </cell>
          <cell r="V1021" t="str">
            <v>Ashworth, John</v>
          </cell>
          <cell r="W1021" t="str">
            <v>Inactive</v>
          </cell>
        </row>
        <row r="1022">
          <cell r="A1022" t="str">
            <v>0298342</v>
          </cell>
          <cell r="B1022" t="str">
            <v xml:space="preserve">  Fringe Benefits</v>
          </cell>
          <cell r="C1022">
            <v>614</v>
          </cell>
          <cell r="E1022" t="str">
            <v>D</v>
          </cell>
          <cell r="F1022" t="str">
            <v xml:space="preserve"> </v>
          </cell>
          <cell r="G1022" t="str">
            <v xml:space="preserve"> </v>
          </cell>
          <cell r="H1022" t="str">
            <v>9SNF</v>
          </cell>
          <cell r="I1022" t="str">
            <v>Zhang, Lingwei</v>
          </cell>
          <cell r="J1022" t="str">
            <v>Walt Augustin</v>
          </cell>
          <cell r="L1022" t="str">
            <v/>
          </cell>
          <cell r="M1022" t="str">
            <v/>
          </cell>
          <cell r="N1022" t="str">
            <v/>
          </cell>
          <cell r="O1022" t="str">
            <v/>
          </cell>
          <cell r="P1022" t="str">
            <v/>
          </cell>
          <cell r="Q1022" t="str">
            <v/>
          </cell>
          <cell r="R1022" t="str">
            <v>Augustin, W</v>
          </cell>
          <cell r="S1022" t="str">
            <v/>
          </cell>
          <cell r="T1022" t="str">
            <v>Franey, Hank</v>
          </cell>
          <cell r="U1022" t="str">
            <v>Schimpff, Stephen</v>
          </cell>
          <cell r="V1022" t="str">
            <v>Ashworth, John</v>
          </cell>
          <cell r="W1022" t="str">
            <v>Inactive</v>
          </cell>
        </row>
      </sheetData>
      <sheetData sheetId="2">
        <row r="136">
          <cell r="A136" t="str">
            <v>0467361</v>
          </cell>
          <cell r="B136" t="str">
            <v xml:space="preserve">  Radiation Oncology</v>
          </cell>
          <cell r="C136">
            <v>630</v>
          </cell>
          <cell r="F136" t="str">
            <v xml:space="preserve"> </v>
          </cell>
          <cell r="G136" t="str">
            <v xml:space="preserve"> </v>
          </cell>
          <cell r="H136" t="str">
            <v>4INAC</v>
          </cell>
          <cell r="I136" t="str">
            <v>Zhang, Lingwei</v>
          </cell>
          <cell r="J136" t="str">
            <v>Walt Augustin</v>
          </cell>
          <cell r="K136" t="str">
            <v>B. Rayme</v>
          </cell>
          <cell r="L136" t="str">
            <v/>
          </cell>
          <cell r="M136" t="str">
            <v/>
          </cell>
          <cell r="N136" t="str">
            <v/>
          </cell>
          <cell r="O136" t="str">
            <v/>
          </cell>
          <cell r="P136" t="str">
            <v/>
          </cell>
          <cell r="Q136" t="str">
            <v/>
          </cell>
          <cell r="R136" t="str">
            <v>Augustin, W</v>
          </cell>
          <cell r="S136" t="str">
            <v/>
          </cell>
          <cell r="T136" t="str">
            <v>Franey, Hank</v>
          </cell>
          <cell r="U136" t="str">
            <v>Schimpff, Stephen</v>
          </cell>
          <cell r="V136" t="str">
            <v>Ashworth, John</v>
          </cell>
          <cell r="W136" t="str">
            <v>Inactive</v>
          </cell>
        </row>
        <row r="137">
          <cell r="A137" t="str">
            <v>0476457</v>
          </cell>
          <cell r="B137" t="str">
            <v xml:space="preserve">  Patient Care Services</v>
          </cell>
          <cell r="C137">
            <v>641</v>
          </cell>
          <cell r="F137" t="str">
            <v xml:space="preserve"> </v>
          </cell>
          <cell r="G137" t="str">
            <v xml:space="preserve"> </v>
          </cell>
          <cell r="H137" t="str">
            <v>4INAC</v>
          </cell>
          <cell r="I137" t="str">
            <v>Zhang, Lingwei</v>
          </cell>
          <cell r="J137" t="str">
            <v>Walt Augustin</v>
          </cell>
          <cell r="K137" t="str">
            <v>B. Rayme</v>
          </cell>
          <cell r="L137" t="str">
            <v/>
          </cell>
          <cell r="M137" t="str">
            <v/>
          </cell>
          <cell r="N137" t="str">
            <v/>
          </cell>
          <cell r="O137" t="str">
            <v/>
          </cell>
          <cell r="P137" t="str">
            <v/>
          </cell>
          <cell r="Q137" t="str">
            <v/>
          </cell>
          <cell r="R137" t="str">
            <v>Augustin, W</v>
          </cell>
          <cell r="S137" t="str">
            <v/>
          </cell>
          <cell r="T137" t="str">
            <v>Franey, Hank</v>
          </cell>
          <cell r="U137" t="str">
            <v>Schimpff, Stephen</v>
          </cell>
          <cell r="V137" t="str">
            <v>Ashworth, John</v>
          </cell>
          <cell r="W137" t="str">
            <v>Inactive</v>
          </cell>
        </row>
        <row r="138">
          <cell r="A138" t="str">
            <v>0476440</v>
          </cell>
          <cell r="B138" t="str">
            <v xml:space="preserve">  Outpatient Pharmacy</v>
          </cell>
          <cell r="C138">
            <v>631</v>
          </cell>
          <cell r="E138" t="str">
            <v>R</v>
          </cell>
          <cell r="F138" t="str">
            <v xml:space="preserve"> </v>
          </cell>
          <cell r="G138" t="str">
            <v xml:space="preserve"> </v>
          </cell>
          <cell r="H138" t="str">
            <v>4INAC</v>
          </cell>
          <cell r="I138" t="str">
            <v>Zhang, Lingwei</v>
          </cell>
          <cell r="J138" t="str">
            <v>Walt Augustin</v>
          </cell>
          <cell r="L138" t="str">
            <v/>
          </cell>
          <cell r="M138" t="str">
            <v/>
          </cell>
          <cell r="N138" t="str">
            <v/>
          </cell>
          <cell r="O138" t="str">
            <v/>
          </cell>
          <cell r="P138" t="str">
            <v/>
          </cell>
          <cell r="Q138" t="str">
            <v/>
          </cell>
          <cell r="R138" t="str">
            <v>Augustin, W</v>
          </cell>
          <cell r="S138" t="str">
            <v/>
          </cell>
          <cell r="T138" t="str">
            <v>Franey, Hank</v>
          </cell>
          <cell r="U138" t="str">
            <v>Schimpff, Stephen</v>
          </cell>
          <cell r="V138" t="str">
            <v>Ashworth, John</v>
          </cell>
          <cell r="W138" t="str">
            <v>Inactive</v>
          </cell>
        </row>
        <row r="139">
          <cell r="A139" t="str">
            <v>0476480</v>
          </cell>
          <cell r="B139" t="str">
            <v xml:space="preserve">  Mobile Mammography</v>
          </cell>
          <cell r="C139">
            <v>649</v>
          </cell>
          <cell r="E139" t="str">
            <v>C</v>
          </cell>
          <cell r="F139" t="str">
            <v xml:space="preserve"> </v>
          </cell>
          <cell r="G139" t="str">
            <v xml:space="preserve"> </v>
          </cell>
          <cell r="H139" t="str">
            <v>4INAC</v>
          </cell>
          <cell r="I139" t="str">
            <v>Zhang, Lingwei</v>
          </cell>
          <cell r="J139" t="str">
            <v>Walt Augustin</v>
          </cell>
          <cell r="K139" t="str">
            <v>K. Franz</v>
          </cell>
          <cell r="L139" t="str">
            <v/>
          </cell>
          <cell r="M139" t="str">
            <v/>
          </cell>
          <cell r="N139" t="str">
            <v/>
          </cell>
          <cell r="O139" t="str">
            <v/>
          </cell>
          <cell r="P139" t="str">
            <v/>
          </cell>
          <cell r="Q139" t="str">
            <v/>
          </cell>
          <cell r="R139" t="str">
            <v>Augustin, W</v>
          </cell>
          <cell r="S139" t="str">
            <v/>
          </cell>
          <cell r="T139" t="str">
            <v>Franey, Hank</v>
          </cell>
          <cell r="U139" t="str">
            <v>Schimpff, Stephen</v>
          </cell>
          <cell r="V139" t="str">
            <v>Ashworth, John</v>
          </cell>
          <cell r="W139" t="str">
            <v>Inactive</v>
          </cell>
        </row>
        <row r="140">
          <cell r="A140" t="str">
            <v>0478263</v>
          </cell>
          <cell r="B140" t="str">
            <v xml:space="preserve">  Residents</v>
          </cell>
          <cell r="C140">
            <v>651</v>
          </cell>
          <cell r="F140" t="str">
            <v xml:space="preserve"> </v>
          </cell>
          <cell r="G140" t="str">
            <v xml:space="preserve"> </v>
          </cell>
          <cell r="H140" t="str">
            <v>4INAC</v>
          </cell>
          <cell r="I140" t="str">
            <v>Naqvi, Mariam</v>
          </cell>
          <cell r="J140" t="str">
            <v>Walt Augustin</v>
          </cell>
          <cell r="L140" t="str">
            <v/>
          </cell>
          <cell r="M140" t="str">
            <v>Zanti, Laura</v>
          </cell>
          <cell r="N140" t="str">
            <v>Rorison, David</v>
          </cell>
          <cell r="O140" t="str">
            <v/>
          </cell>
          <cell r="P140" t="str">
            <v/>
          </cell>
          <cell r="Q140" t="str">
            <v/>
          </cell>
          <cell r="R140" t="str">
            <v>Augustin, W</v>
          </cell>
          <cell r="S140" t="str">
            <v/>
          </cell>
          <cell r="T140" t="str">
            <v>Franey, Hank</v>
          </cell>
          <cell r="U140" t="str">
            <v>Schimpff, Stephen</v>
          </cell>
          <cell r="V140" t="str">
            <v>Ashworth, John</v>
          </cell>
          <cell r="W140" t="str">
            <v>Inactive</v>
          </cell>
        </row>
      </sheetData>
      <sheetData sheetId="3">
        <row r="208">
          <cell r="A208" t="str">
            <v>0787838</v>
          </cell>
          <cell r="B208" t="str">
            <v xml:space="preserve">  Biomedia Services</v>
          </cell>
          <cell r="C208">
            <v>762</v>
          </cell>
          <cell r="E208" t="str">
            <v>C</v>
          </cell>
          <cell r="F208" t="str">
            <v xml:space="preserve"> </v>
          </cell>
          <cell r="G208" t="str">
            <v xml:space="preserve"> </v>
          </cell>
          <cell r="H208" t="str">
            <v>7INAC</v>
          </cell>
          <cell r="I208" t="str">
            <v>Zhang, Lingwei</v>
          </cell>
          <cell r="J208" t="str">
            <v>Walt Augustin</v>
          </cell>
          <cell r="L208" t="str">
            <v/>
          </cell>
          <cell r="M208" t="str">
            <v/>
          </cell>
          <cell r="N208" t="str">
            <v/>
          </cell>
          <cell r="O208" t="str">
            <v/>
          </cell>
          <cell r="P208" t="str">
            <v/>
          </cell>
          <cell r="Q208" t="str">
            <v/>
          </cell>
          <cell r="R208" t="str">
            <v>Augustin, W</v>
          </cell>
          <cell r="S208" t="str">
            <v/>
          </cell>
          <cell r="T208" t="str">
            <v>Franey, Hank</v>
          </cell>
          <cell r="U208" t="str">
            <v>Schimpff, Stephen</v>
          </cell>
          <cell r="V208" t="str">
            <v>Ashworth, John</v>
          </cell>
          <cell r="W208" t="str">
            <v>Inactive</v>
          </cell>
        </row>
        <row r="209">
          <cell r="A209" t="str">
            <v>0787839</v>
          </cell>
          <cell r="B209" t="str">
            <v xml:space="preserve">  Editorial/Publication</v>
          </cell>
          <cell r="C209">
            <v>763</v>
          </cell>
          <cell r="E209" t="str">
            <v>C</v>
          </cell>
          <cell r="F209" t="str">
            <v xml:space="preserve"> </v>
          </cell>
          <cell r="G209" t="str">
            <v xml:space="preserve"> </v>
          </cell>
          <cell r="H209" t="str">
            <v>7INAC</v>
          </cell>
          <cell r="I209" t="str">
            <v>Zhang, Lingwei</v>
          </cell>
          <cell r="J209" t="str">
            <v>Walt Augustin</v>
          </cell>
          <cell r="L209" t="str">
            <v/>
          </cell>
          <cell r="M209" t="str">
            <v/>
          </cell>
          <cell r="N209" t="str">
            <v/>
          </cell>
          <cell r="O209" t="str">
            <v/>
          </cell>
          <cell r="P209" t="str">
            <v/>
          </cell>
          <cell r="Q209" t="str">
            <v/>
          </cell>
          <cell r="R209" t="str">
            <v>Augustin, W</v>
          </cell>
          <cell r="S209" t="str">
            <v/>
          </cell>
          <cell r="T209" t="str">
            <v>Franey, Hank</v>
          </cell>
          <cell r="U209" t="str">
            <v>Schimpff, Stephen</v>
          </cell>
          <cell r="V209" t="str">
            <v>Ashworth, John</v>
          </cell>
          <cell r="W209" t="str">
            <v>Inactive</v>
          </cell>
        </row>
        <row r="210">
          <cell r="A210" t="str">
            <v>0767983</v>
          </cell>
          <cell r="B210" t="str">
            <v xml:space="preserve">  Operating Room Ancillaries</v>
          </cell>
          <cell r="C210">
            <v>730</v>
          </cell>
          <cell r="H210" t="str">
            <v>7INAC</v>
          </cell>
          <cell r="I210" t="str">
            <v>Zhang, Lingwei</v>
          </cell>
          <cell r="J210" t="str">
            <v>Walt Augustin</v>
          </cell>
          <cell r="L210" t="str">
            <v/>
          </cell>
          <cell r="M210" t="str">
            <v/>
          </cell>
          <cell r="N210" t="str">
            <v/>
          </cell>
          <cell r="O210" t="str">
            <v/>
          </cell>
          <cell r="P210" t="str">
            <v/>
          </cell>
          <cell r="Q210" t="str">
            <v/>
          </cell>
          <cell r="R210" t="str">
            <v>Augustin, W</v>
          </cell>
          <cell r="S210" t="str">
            <v/>
          </cell>
          <cell r="T210" t="str">
            <v>Franey, Hank</v>
          </cell>
          <cell r="U210" t="str">
            <v>Schimpff, Stephen</v>
          </cell>
          <cell r="V210" t="str">
            <v>Ashworth, John</v>
          </cell>
          <cell r="W210" t="str">
            <v>Inactive</v>
          </cell>
        </row>
        <row r="211">
          <cell r="A211" t="str">
            <v>0787844</v>
          </cell>
          <cell r="B211" t="str">
            <v xml:space="preserve">  Evaluation</v>
          </cell>
          <cell r="C211">
            <v>765</v>
          </cell>
          <cell r="E211" t="str">
            <v>C</v>
          </cell>
          <cell r="F211" t="str">
            <v xml:space="preserve"> </v>
          </cell>
          <cell r="G211" t="str">
            <v xml:space="preserve"> </v>
          </cell>
          <cell r="H211" t="str">
            <v>7INAC</v>
          </cell>
          <cell r="I211" t="str">
            <v>Zhang, Lingwei</v>
          </cell>
          <cell r="J211" t="str">
            <v>Walt Augustin</v>
          </cell>
          <cell r="L211" t="str">
            <v/>
          </cell>
          <cell r="M211" t="str">
            <v/>
          </cell>
          <cell r="N211" t="str">
            <v/>
          </cell>
          <cell r="O211" t="str">
            <v/>
          </cell>
          <cell r="P211" t="str">
            <v/>
          </cell>
          <cell r="Q211" t="str">
            <v/>
          </cell>
          <cell r="R211" t="str">
            <v>Augustin, W</v>
          </cell>
          <cell r="S211" t="str">
            <v/>
          </cell>
          <cell r="T211" t="str">
            <v>Franey, Hank</v>
          </cell>
          <cell r="U211" t="str">
            <v>Schimpff, Stephen</v>
          </cell>
          <cell r="V211" t="str">
            <v>Ashworth, John</v>
          </cell>
          <cell r="W211" t="str">
            <v>Inactive</v>
          </cell>
        </row>
        <row r="212">
          <cell r="A212" t="str">
            <v>0787890</v>
          </cell>
          <cell r="B212" t="str">
            <v xml:space="preserve">  Research</v>
          </cell>
          <cell r="C212">
            <v>767</v>
          </cell>
          <cell r="E212" t="str">
            <v>C</v>
          </cell>
          <cell r="F212" t="str">
            <v xml:space="preserve"> </v>
          </cell>
          <cell r="G212" t="str">
            <v xml:space="preserve"> </v>
          </cell>
          <cell r="H212" t="str">
            <v>7INAC</v>
          </cell>
          <cell r="I212" t="str">
            <v>Zhang, Lingwei</v>
          </cell>
          <cell r="J212" t="str">
            <v>Walt Augustin</v>
          </cell>
          <cell r="L212" t="str">
            <v/>
          </cell>
          <cell r="M212" t="str">
            <v/>
          </cell>
          <cell r="N212" t="str">
            <v/>
          </cell>
          <cell r="O212" t="str">
            <v/>
          </cell>
          <cell r="P212" t="str">
            <v/>
          </cell>
          <cell r="Q212" t="str">
            <v/>
          </cell>
          <cell r="R212" t="str">
            <v>Augustin, W</v>
          </cell>
          <cell r="S212" t="str">
            <v/>
          </cell>
          <cell r="T212" t="str">
            <v>Franey, Hank</v>
          </cell>
          <cell r="U212" t="str">
            <v>Schimpff, Stephen</v>
          </cell>
          <cell r="V212" t="str">
            <v>Ashworth, John</v>
          </cell>
          <cell r="W212" t="str">
            <v>Inactive</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Input TB"/>
      <sheetName val="Master Table"/>
      <sheetName val="E_XI"/>
      <sheetName val="S1"/>
      <sheetName val="RE"/>
      <sheetName val="RER"/>
      <sheetName val="RE Input"/>
      <sheetName val="Expense TB"/>
      <sheetName val="Volume"/>
      <sheetName val="Revenue"/>
      <sheetName val="Statistic (Js) Input"/>
      <sheetName val="P1 Input"/>
      <sheetName val="ACS Input"/>
      <sheetName val="ACS"/>
      <sheetName val="DP1 Input"/>
      <sheetName val="E,F,UR Alloc"/>
      <sheetName val="EC"/>
      <sheetName val="S4"/>
      <sheetName val="E_I"/>
      <sheetName val="PDA"/>
      <sheetName val="PDA Input"/>
      <sheetName val="S3"/>
      <sheetName val="PY RO"/>
      <sheetName val="URS Input"/>
      <sheetName val="H1_H4 Input"/>
      <sheetName val="H2 Input"/>
      <sheetName val="Equip Fac Allow_Hist Lease Pur"/>
      <sheetName val="G_GR Input"/>
      <sheetName val="GR"/>
      <sheetName val="AHA Input"/>
      <sheetName val="TRE Input"/>
      <sheetName val="SB Input"/>
      <sheetName val="RAT Sched"/>
      <sheetName val="AMS Sched"/>
      <sheetName val="Trauma Standby"/>
      <sheetName val="Trauma Dept"/>
      <sheetName val="P3 Input"/>
      <sheetName val="OFC Input"/>
      <sheetName val="P4 Input"/>
      <sheetName val="Don Service Exp"/>
      <sheetName val="P2 Input"/>
      <sheetName val="XX"/>
      <sheetName val="V1"/>
      <sheetName val="V2"/>
      <sheetName val="V3"/>
      <sheetName val="V5"/>
      <sheetName val="DP"/>
      <sheetName val="UA"/>
      <sheetName val="P1"/>
      <sheetName val="P2"/>
      <sheetName val="P3"/>
      <sheetName val="P4"/>
      <sheetName val="P5"/>
      <sheetName val="CDs"/>
      <sheetName val="Es"/>
      <sheetName val="Fs"/>
      <sheetName val="OA"/>
      <sheetName val="AHA"/>
      <sheetName val="Js"/>
      <sheetName val="H1"/>
      <sheetName val="H2"/>
      <sheetName val="H3"/>
      <sheetName val="H4"/>
      <sheetName val="UR"/>
      <sheetName val="URS"/>
      <sheetName val="TRE"/>
      <sheetName val="RAT"/>
      <sheetName val="AMS"/>
      <sheetName val="SB"/>
      <sheetName val="SBC"/>
      <sheetName val="MTC"/>
      <sheetName val="S2"/>
      <sheetName val="S8"/>
      <sheetName val="E_II"/>
      <sheetName val="E_III"/>
      <sheetName val="E_IV"/>
      <sheetName val="E_V"/>
      <sheetName val="E_VI"/>
      <sheetName val="E_VII"/>
      <sheetName val="E_VIII"/>
      <sheetName val="E_IX"/>
      <sheetName val="E_X"/>
      <sheetName val="Ms"/>
      <sheetName val="PY_M"/>
      <sheetName val="Input M"/>
      <sheetName val="M Comp1"/>
      <sheetName val="M Comp2"/>
      <sheetName val="TB Comp"/>
      <sheetName val="Hospital Phys Cost"/>
      <sheetName val="Med Ed Cost"/>
      <sheetName val="RR"/>
      <sheetName val="Instructions"/>
      <sheetName val="Rct"/>
      <sheetName val="Cvr"/>
      <sheetName val="Sig"/>
      <sheetName val="Sch"/>
      <sheetName val="cdefhpv"/>
      <sheetName val="rev5pda"/>
      <sheetName val="Print"/>
    </sheetNames>
    <sheetDataSet>
      <sheetData sheetId="0">
        <row r="17">
          <cell r="B17">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Input M"/>
      <sheetName val="Input TB"/>
      <sheetName val="Master Table"/>
      <sheetName val="Expense TB"/>
      <sheetName val="Revenue"/>
      <sheetName val="Volume"/>
      <sheetName val="Statistic (Js) Input"/>
      <sheetName val="RE Input"/>
      <sheetName val="P1 Input"/>
      <sheetName val="P3 Input"/>
      <sheetName val="P4 Input"/>
      <sheetName val="Don Service Exp"/>
      <sheetName val="ACS Input"/>
      <sheetName val="DP1 Input"/>
      <sheetName val="P2 Input"/>
      <sheetName val="E,F,UR Alloc"/>
      <sheetName val="PDA Input"/>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DP"/>
      <sheetName val="UA"/>
      <sheetName val="P1"/>
      <sheetName val="P2"/>
      <sheetName val="P3"/>
      <sheetName val="P4"/>
      <sheetName val="P5"/>
      <sheetName val="CDs"/>
      <sheetName val="Es"/>
      <sheetName val="Fs"/>
      <sheetName val="OA"/>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8"/>
      <sheetName val="S5"/>
      <sheetName val="S6"/>
      <sheetName val="E_I"/>
      <sheetName val="E_II"/>
      <sheetName val="E_III"/>
      <sheetName val="E_IV"/>
      <sheetName val="E_V"/>
      <sheetName val="E_VI"/>
      <sheetName val="E_VII"/>
      <sheetName val="E_VIII"/>
      <sheetName val="E_IX"/>
      <sheetName val="E_X"/>
      <sheetName val="M Comp1"/>
      <sheetName val="M Comp2"/>
      <sheetName val="TB Comp"/>
      <sheetName val="RR"/>
      <sheetName val="PY_M"/>
      <sheetName val="EC"/>
      <sheetName val="Instructions"/>
      <sheetName val="Rct"/>
      <sheetName val="Cvr"/>
      <sheetName val="Sig"/>
      <sheetName val="Sch"/>
      <sheetName val="cdefhpv"/>
      <sheetName val="rev5pda"/>
      <sheetName val="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2014 Summary_EBCA"/>
      <sheetName val="Community Assist GL"/>
      <sheetName val="SPONSORSHIPS"/>
      <sheetName val="HELA"/>
      <sheetName val="Carolyn's Pgms"/>
      <sheetName val="SAP Summary"/>
      <sheetName val="SAP Detail"/>
      <sheetName val="SAP Budget"/>
      <sheetName val="Absence &amp; Attendance Detail"/>
      <sheetName val="Employ Master Data"/>
      <sheetName val="FY2014 Budget Load"/>
      <sheetName val="FY2013 Schedule A "/>
    </sheetNames>
    <sheetDataSet>
      <sheetData sheetId="0" refreshError="1"/>
      <sheetData sheetId="1" refreshError="1"/>
      <sheetData sheetId="2" refreshError="1"/>
      <sheetData sheetId="3" refreshError="1"/>
      <sheetData sheetId="4" refreshError="1"/>
      <sheetData sheetId="5">
        <row r="4">
          <cell r="C4" t="str">
            <v>453013</v>
          </cell>
          <cell r="E4">
            <v>0</v>
          </cell>
          <cell r="F4">
            <v>0</v>
          </cell>
          <cell r="G4">
            <v>0</v>
          </cell>
          <cell r="H4">
            <v>0</v>
          </cell>
          <cell r="I4">
            <v>0</v>
          </cell>
          <cell r="J4">
            <v>-1575</v>
          </cell>
          <cell r="K4">
            <v>0</v>
          </cell>
          <cell r="L4">
            <v>0</v>
          </cell>
          <cell r="M4">
            <v>0</v>
          </cell>
          <cell r="N4">
            <v>0</v>
          </cell>
          <cell r="O4">
            <v>0</v>
          </cell>
          <cell r="P4">
            <v>0</v>
          </cell>
        </row>
        <row r="5">
          <cell r="C5" t="str">
            <v>453015</v>
          </cell>
          <cell r="E5">
            <v>0</v>
          </cell>
          <cell r="F5">
            <v>0</v>
          </cell>
          <cell r="G5">
            <v>0</v>
          </cell>
          <cell r="H5">
            <v>0</v>
          </cell>
          <cell r="I5">
            <v>0</v>
          </cell>
          <cell r="J5">
            <v>0</v>
          </cell>
          <cell r="K5">
            <v>0</v>
          </cell>
          <cell r="L5">
            <v>0</v>
          </cell>
          <cell r="M5">
            <v>0</v>
          </cell>
          <cell r="N5">
            <v>-900</v>
          </cell>
          <cell r="O5">
            <v>0</v>
          </cell>
          <cell r="P5">
            <v>0</v>
          </cell>
        </row>
        <row r="6">
          <cell r="C6" t="str">
            <v>610001</v>
          </cell>
          <cell r="E6">
            <v>12079.35</v>
          </cell>
          <cell r="F6">
            <v>12076.67</v>
          </cell>
          <cell r="G6">
            <v>17385.61</v>
          </cell>
          <cell r="H6">
            <v>17990.82</v>
          </cell>
          <cell r="I6">
            <v>15019.84</v>
          </cell>
          <cell r="J6">
            <v>12553.64</v>
          </cell>
          <cell r="K6">
            <v>12874.39</v>
          </cell>
          <cell r="L6">
            <v>15071.73</v>
          </cell>
          <cell r="M6">
            <v>15296.03</v>
          </cell>
          <cell r="N6">
            <v>11871.28</v>
          </cell>
          <cell r="O6">
            <v>16264.81</v>
          </cell>
          <cell r="P6">
            <v>12876.6</v>
          </cell>
        </row>
        <row r="7">
          <cell r="C7" t="str">
            <v>610019</v>
          </cell>
          <cell r="E7">
            <v>3527.32</v>
          </cell>
          <cell r="F7">
            <v>2063.6</v>
          </cell>
          <cell r="G7">
            <v>1444.1</v>
          </cell>
          <cell r="H7">
            <v>1063.52</v>
          </cell>
          <cell r="I7">
            <v>704.54</v>
          </cell>
          <cell r="J7">
            <v>1530.46</v>
          </cell>
          <cell r="K7">
            <v>1347.68</v>
          </cell>
          <cell r="L7">
            <v>-35.78</v>
          </cell>
          <cell r="M7">
            <v>889.51</v>
          </cell>
          <cell r="N7">
            <v>3792.16</v>
          </cell>
          <cell r="O7">
            <v>-320.70999999999998</v>
          </cell>
          <cell r="P7">
            <v>1649.75</v>
          </cell>
        </row>
        <row r="8">
          <cell r="C8" t="str">
            <v>610020</v>
          </cell>
          <cell r="E8">
            <v>58.42</v>
          </cell>
          <cell r="F8">
            <v>279.39999999999998</v>
          </cell>
          <cell r="G8">
            <v>76.2</v>
          </cell>
          <cell r="H8">
            <v>280.81</v>
          </cell>
          <cell r="I8">
            <v>0</v>
          </cell>
          <cell r="J8">
            <v>482.88</v>
          </cell>
          <cell r="K8">
            <v>344.91</v>
          </cell>
          <cell r="L8">
            <v>-103.47</v>
          </cell>
          <cell r="M8">
            <v>0</v>
          </cell>
          <cell r="N8">
            <v>0</v>
          </cell>
          <cell r="O8">
            <v>241.44</v>
          </cell>
          <cell r="P8">
            <v>406.11</v>
          </cell>
        </row>
        <row r="9">
          <cell r="C9" t="str">
            <v>610021</v>
          </cell>
          <cell r="E9">
            <v>876.16</v>
          </cell>
          <cell r="F9">
            <v>0</v>
          </cell>
          <cell r="G9">
            <v>873.2</v>
          </cell>
          <cell r="H9">
            <v>0</v>
          </cell>
          <cell r="I9">
            <v>0</v>
          </cell>
          <cell r="J9">
            <v>1618.56</v>
          </cell>
          <cell r="K9">
            <v>1618.54</v>
          </cell>
          <cell r="L9">
            <v>-313.26</v>
          </cell>
          <cell r="M9">
            <v>0</v>
          </cell>
          <cell r="N9">
            <v>0</v>
          </cell>
          <cell r="O9">
            <v>0</v>
          </cell>
          <cell r="P9">
            <v>730.96</v>
          </cell>
        </row>
        <row r="10">
          <cell r="C10" t="str">
            <v>610022</v>
          </cell>
          <cell r="E10">
            <v>253.11</v>
          </cell>
          <cell r="F10">
            <v>140.61000000000001</v>
          </cell>
          <cell r="G10">
            <v>992.62</v>
          </cell>
          <cell r="H10">
            <v>0</v>
          </cell>
          <cell r="I10">
            <v>0</v>
          </cell>
          <cell r="J10">
            <v>0</v>
          </cell>
          <cell r="K10">
            <v>0</v>
          </cell>
          <cell r="L10">
            <v>0</v>
          </cell>
          <cell r="M10">
            <v>0</v>
          </cell>
          <cell r="N10">
            <v>0</v>
          </cell>
          <cell r="O10">
            <v>0</v>
          </cell>
          <cell r="P10">
            <v>0</v>
          </cell>
        </row>
        <row r="11">
          <cell r="C11" t="str">
            <v>612004</v>
          </cell>
          <cell r="E11">
            <v>816.15</v>
          </cell>
          <cell r="F11">
            <v>1314.9</v>
          </cell>
          <cell r="G11">
            <v>0</v>
          </cell>
          <cell r="H11">
            <v>0</v>
          </cell>
          <cell r="I11">
            <v>0</v>
          </cell>
          <cell r="J11">
            <v>0</v>
          </cell>
          <cell r="K11">
            <v>71.25</v>
          </cell>
          <cell r="L11">
            <v>0</v>
          </cell>
          <cell r="M11">
            <v>0</v>
          </cell>
          <cell r="N11">
            <v>0</v>
          </cell>
          <cell r="O11">
            <v>0</v>
          </cell>
          <cell r="P11">
            <v>498.75</v>
          </cell>
        </row>
        <row r="12">
          <cell r="C12" t="str">
            <v>620002</v>
          </cell>
          <cell r="E12">
            <v>65.290000000000006</v>
          </cell>
          <cell r="F12">
            <v>105.2</v>
          </cell>
          <cell r="G12">
            <v>0</v>
          </cell>
          <cell r="H12">
            <v>0</v>
          </cell>
          <cell r="I12">
            <v>0</v>
          </cell>
          <cell r="J12">
            <v>0</v>
          </cell>
          <cell r="K12">
            <v>5.7</v>
          </cell>
          <cell r="L12">
            <v>0</v>
          </cell>
          <cell r="M12">
            <v>0</v>
          </cell>
          <cell r="N12">
            <v>0</v>
          </cell>
          <cell r="O12">
            <v>0</v>
          </cell>
          <cell r="P12">
            <v>39.9</v>
          </cell>
        </row>
        <row r="13">
          <cell r="C13" t="str">
            <v>620011</v>
          </cell>
          <cell r="E13">
            <v>5374.22</v>
          </cell>
          <cell r="F13">
            <v>4659.2700000000004</v>
          </cell>
          <cell r="G13">
            <v>6646.95</v>
          </cell>
          <cell r="H13">
            <v>6187.25</v>
          </cell>
          <cell r="I13">
            <v>5031.8</v>
          </cell>
          <cell r="J13">
            <v>5179.38</v>
          </cell>
          <cell r="K13">
            <v>5179.3900000000003</v>
          </cell>
          <cell r="L13">
            <v>4678.1499999999996</v>
          </cell>
          <cell r="M13">
            <v>5179.37</v>
          </cell>
          <cell r="N13">
            <v>5012.3100000000004</v>
          </cell>
          <cell r="O13">
            <v>5179.38</v>
          </cell>
          <cell r="P13">
            <v>5012.3</v>
          </cell>
        </row>
        <row r="14">
          <cell r="C14" t="str">
            <v>631003</v>
          </cell>
          <cell r="E14">
            <v>0</v>
          </cell>
          <cell r="F14">
            <v>56.58</v>
          </cell>
          <cell r="G14">
            <v>-56.58</v>
          </cell>
          <cell r="H14">
            <v>0</v>
          </cell>
          <cell r="I14">
            <v>0</v>
          </cell>
          <cell r="J14">
            <v>0</v>
          </cell>
          <cell r="K14">
            <v>0</v>
          </cell>
          <cell r="L14">
            <v>0</v>
          </cell>
          <cell r="M14">
            <v>0</v>
          </cell>
          <cell r="N14">
            <v>0</v>
          </cell>
          <cell r="O14">
            <v>0</v>
          </cell>
          <cell r="P14">
            <v>0</v>
          </cell>
        </row>
        <row r="15">
          <cell r="C15" t="str">
            <v>633032</v>
          </cell>
          <cell r="E15">
            <v>7111.34</v>
          </cell>
          <cell r="F15">
            <v>676.74</v>
          </cell>
          <cell r="G15">
            <v>57.94</v>
          </cell>
          <cell r="H15">
            <v>180</v>
          </cell>
          <cell r="I15">
            <v>0</v>
          </cell>
          <cell r="J15">
            <v>136.35</v>
          </cell>
          <cell r="K15">
            <v>124</v>
          </cell>
          <cell r="L15">
            <v>-42.3</v>
          </cell>
          <cell r="M15">
            <v>-0.61</v>
          </cell>
          <cell r="N15">
            <v>177.08</v>
          </cell>
          <cell r="O15">
            <v>128</v>
          </cell>
          <cell r="P15">
            <v>208.94</v>
          </cell>
        </row>
        <row r="16">
          <cell r="C16" t="str">
            <v>633037</v>
          </cell>
          <cell r="E16">
            <v>0</v>
          </cell>
          <cell r="F16">
            <v>0</v>
          </cell>
          <cell r="G16">
            <v>295</v>
          </cell>
          <cell r="H16">
            <v>0</v>
          </cell>
          <cell r="I16">
            <v>0</v>
          </cell>
          <cell r="J16">
            <v>0</v>
          </cell>
          <cell r="K16">
            <v>0</v>
          </cell>
          <cell r="L16">
            <v>0</v>
          </cell>
          <cell r="M16">
            <v>0</v>
          </cell>
          <cell r="N16">
            <v>0</v>
          </cell>
          <cell r="O16">
            <v>-295</v>
          </cell>
          <cell r="P16">
            <v>0</v>
          </cell>
        </row>
        <row r="17">
          <cell r="C17" t="str">
            <v>637001</v>
          </cell>
          <cell r="E17">
            <v>0</v>
          </cell>
          <cell r="F17">
            <v>97.27</v>
          </cell>
          <cell r="G17">
            <v>0</v>
          </cell>
          <cell r="H17">
            <v>30</v>
          </cell>
          <cell r="I17">
            <v>0</v>
          </cell>
          <cell r="J17">
            <v>0</v>
          </cell>
          <cell r="K17">
            <v>0</v>
          </cell>
          <cell r="L17">
            <v>0</v>
          </cell>
          <cell r="M17">
            <v>0</v>
          </cell>
          <cell r="N17">
            <v>0</v>
          </cell>
          <cell r="O17">
            <v>0</v>
          </cell>
          <cell r="P17">
            <v>0</v>
          </cell>
        </row>
        <row r="18">
          <cell r="C18" t="str">
            <v>640202</v>
          </cell>
          <cell r="E18">
            <v>0</v>
          </cell>
          <cell r="F18">
            <v>0</v>
          </cell>
          <cell r="G18">
            <v>0</v>
          </cell>
          <cell r="H18">
            <v>0</v>
          </cell>
          <cell r="I18">
            <v>264.47000000000003</v>
          </cell>
          <cell r="J18">
            <v>0</v>
          </cell>
          <cell r="K18">
            <v>0</v>
          </cell>
          <cell r="L18">
            <v>0</v>
          </cell>
          <cell r="M18">
            <v>0</v>
          </cell>
          <cell r="N18">
            <v>0</v>
          </cell>
          <cell r="O18">
            <v>0</v>
          </cell>
          <cell r="P18">
            <v>0</v>
          </cell>
        </row>
        <row r="19">
          <cell r="C19" t="str">
            <v>640281</v>
          </cell>
          <cell r="E19">
            <v>0</v>
          </cell>
          <cell r="F19">
            <v>0</v>
          </cell>
          <cell r="G19">
            <v>0</v>
          </cell>
          <cell r="H19">
            <v>0</v>
          </cell>
          <cell r="I19">
            <v>0</v>
          </cell>
          <cell r="J19">
            <v>0</v>
          </cell>
          <cell r="K19">
            <v>0</v>
          </cell>
          <cell r="L19">
            <v>0</v>
          </cell>
          <cell r="M19">
            <v>224.7</v>
          </cell>
          <cell r="N19">
            <v>0</v>
          </cell>
          <cell r="O19">
            <v>0</v>
          </cell>
          <cell r="P19">
            <v>0</v>
          </cell>
        </row>
        <row r="20">
          <cell r="C20" t="str">
            <v>640282</v>
          </cell>
          <cell r="E20">
            <v>211.58</v>
          </cell>
          <cell r="F20">
            <v>245.34</v>
          </cell>
          <cell r="G20">
            <v>272.82</v>
          </cell>
          <cell r="H20">
            <v>47.76</v>
          </cell>
          <cell r="I20">
            <v>283.14999999999998</v>
          </cell>
          <cell r="J20">
            <v>47.76</v>
          </cell>
          <cell r="K20">
            <v>55.72</v>
          </cell>
          <cell r="L20">
            <v>31.84</v>
          </cell>
          <cell r="M20">
            <v>66.040000000000006</v>
          </cell>
          <cell r="N20">
            <v>79.599999999999994</v>
          </cell>
          <cell r="O20">
            <v>31.84</v>
          </cell>
          <cell r="P20">
            <v>63.68</v>
          </cell>
        </row>
        <row r="21">
          <cell r="C21" t="str">
            <v>640301</v>
          </cell>
          <cell r="E21">
            <v>0</v>
          </cell>
          <cell r="F21">
            <v>0</v>
          </cell>
          <cell r="G21">
            <v>0</v>
          </cell>
          <cell r="H21">
            <v>0</v>
          </cell>
          <cell r="I21">
            <v>0</v>
          </cell>
          <cell r="J21">
            <v>4542.5</v>
          </cell>
          <cell r="K21">
            <v>0</v>
          </cell>
          <cell r="L21">
            <v>3678.95</v>
          </cell>
          <cell r="M21">
            <v>0</v>
          </cell>
          <cell r="N21">
            <v>0</v>
          </cell>
          <cell r="O21">
            <v>0</v>
          </cell>
          <cell r="P21">
            <v>160</v>
          </cell>
        </row>
        <row r="22">
          <cell r="C22" t="str">
            <v>640304</v>
          </cell>
          <cell r="E22">
            <v>0</v>
          </cell>
          <cell r="F22">
            <v>0</v>
          </cell>
          <cell r="G22">
            <v>3500</v>
          </cell>
          <cell r="H22">
            <v>612.5</v>
          </cell>
          <cell r="I22">
            <v>0</v>
          </cell>
          <cell r="J22">
            <v>0</v>
          </cell>
          <cell r="K22">
            <v>0</v>
          </cell>
          <cell r="L22">
            <v>0</v>
          </cell>
          <cell r="M22">
            <v>0</v>
          </cell>
          <cell r="N22">
            <v>0</v>
          </cell>
          <cell r="O22">
            <v>0</v>
          </cell>
          <cell r="P22">
            <v>0</v>
          </cell>
        </row>
        <row r="23">
          <cell r="C23" t="str">
            <v>640381</v>
          </cell>
          <cell r="E23">
            <v>0</v>
          </cell>
          <cell r="F23">
            <v>0</v>
          </cell>
          <cell r="G23">
            <v>1000</v>
          </cell>
          <cell r="H23">
            <v>0</v>
          </cell>
          <cell r="I23">
            <v>0</v>
          </cell>
          <cell r="J23">
            <v>3050</v>
          </cell>
          <cell r="K23">
            <v>0</v>
          </cell>
          <cell r="L23">
            <v>0</v>
          </cell>
          <cell r="M23">
            <v>0</v>
          </cell>
          <cell r="N23">
            <v>30000</v>
          </cell>
          <cell r="O23">
            <v>0</v>
          </cell>
          <cell r="P23">
            <v>432</v>
          </cell>
        </row>
        <row r="24">
          <cell r="C24" t="str">
            <v>641405</v>
          </cell>
          <cell r="E24">
            <v>0</v>
          </cell>
          <cell r="F24">
            <v>0</v>
          </cell>
          <cell r="G24">
            <v>40</v>
          </cell>
          <cell r="H24">
            <v>40</v>
          </cell>
          <cell r="I24">
            <v>0</v>
          </cell>
          <cell r="J24">
            <v>0</v>
          </cell>
          <cell r="K24">
            <v>0</v>
          </cell>
          <cell r="L24">
            <v>0</v>
          </cell>
          <cell r="M24">
            <v>0</v>
          </cell>
          <cell r="N24">
            <v>0</v>
          </cell>
          <cell r="O24">
            <v>0</v>
          </cell>
          <cell r="P24">
            <v>60</v>
          </cell>
        </row>
        <row r="25">
          <cell r="C25" t="str">
            <v>641508</v>
          </cell>
          <cell r="E25">
            <v>82.9</v>
          </cell>
          <cell r="F25">
            <v>0</v>
          </cell>
          <cell r="G25">
            <v>0</v>
          </cell>
          <cell r="H25">
            <v>0</v>
          </cell>
          <cell r="I25">
            <v>0</v>
          </cell>
          <cell r="J25">
            <v>750</v>
          </cell>
          <cell r="K25">
            <v>0</v>
          </cell>
          <cell r="L25">
            <v>0</v>
          </cell>
          <cell r="M25">
            <v>0</v>
          </cell>
          <cell r="N25">
            <v>0</v>
          </cell>
          <cell r="O25">
            <v>0</v>
          </cell>
          <cell r="P25">
            <v>0</v>
          </cell>
        </row>
        <row r="26">
          <cell r="C26" t="str">
            <v>642003</v>
          </cell>
          <cell r="E26">
            <v>1153.8</v>
          </cell>
          <cell r="F26">
            <v>792.35</v>
          </cell>
          <cell r="G26">
            <v>490.58</v>
          </cell>
          <cell r="H26">
            <v>1007.45</v>
          </cell>
          <cell r="I26">
            <v>169.96</v>
          </cell>
          <cell r="J26">
            <v>1503.74</v>
          </cell>
          <cell r="K26">
            <v>2030.21</v>
          </cell>
          <cell r="L26">
            <v>2041.75</v>
          </cell>
          <cell r="M26">
            <v>447.49</v>
          </cell>
          <cell r="N26">
            <v>159.72</v>
          </cell>
          <cell r="O26">
            <v>328.08</v>
          </cell>
          <cell r="P26">
            <v>0</v>
          </cell>
        </row>
        <row r="27">
          <cell r="C27" t="str">
            <v>642101</v>
          </cell>
          <cell r="E27">
            <v>0</v>
          </cell>
          <cell r="F27">
            <v>0</v>
          </cell>
          <cell r="G27">
            <v>0</v>
          </cell>
          <cell r="H27">
            <v>0</v>
          </cell>
          <cell r="I27">
            <v>0</v>
          </cell>
          <cell r="J27">
            <v>0</v>
          </cell>
          <cell r="K27">
            <v>1578</v>
          </cell>
          <cell r="L27">
            <v>0</v>
          </cell>
          <cell r="M27">
            <v>0</v>
          </cell>
          <cell r="N27">
            <v>0</v>
          </cell>
          <cell r="O27">
            <v>0</v>
          </cell>
          <cell r="P27">
            <v>0</v>
          </cell>
        </row>
        <row r="28">
          <cell r="C28" t="str">
            <v>647001</v>
          </cell>
          <cell r="E28">
            <v>0</v>
          </cell>
          <cell r="F28">
            <v>0</v>
          </cell>
          <cell r="G28">
            <v>0</v>
          </cell>
          <cell r="H28">
            <v>0</v>
          </cell>
          <cell r="I28">
            <v>0</v>
          </cell>
          <cell r="J28">
            <v>0</v>
          </cell>
          <cell r="K28">
            <v>550</v>
          </cell>
          <cell r="L28">
            <v>0</v>
          </cell>
          <cell r="M28">
            <v>0</v>
          </cell>
          <cell r="N28">
            <v>0</v>
          </cell>
          <cell r="O28">
            <v>0</v>
          </cell>
          <cell r="P28">
            <v>0</v>
          </cell>
        </row>
        <row r="29">
          <cell r="C29" t="str">
            <v>647002</v>
          </cell>
          <cell r="E29">
            <v>-750</v>
          </cell>
          <cell r="F29">
            <v>0</v>
          </cell>
          <cell r="G29">
            <v>329.9</v>
          </cell>
          <cell r="H29">
            <v>0</v>
          </cell>
          <cell r="I29">
            <v>0</v>
          </cell>
          <cell r="J29">
            <v>0</v>
          </cell>
          <cell r="K29">
            <v>0</v>
          </cell>
          <cell r="L29">
            <v>0</v>
          </cell>
          <cell r="M29">
            <v>0</v>
          </cell>
          <cell r="N29">
            <v>395</v>
          </cell>
          <cell r="O29">
            <v>0</v>
          </cell>
          <cell r="P29">
            <v>0</v>
          </cell>
        </row>
        <row r="30">
          <cell r="C30" t="str">
            <v>652001</v>
          </cell>
          <cell r="E30">
            <v>77.11</v>
          </cell>
          <cell r="F30">
            <v>209.94</v>
          </cell>
          <cell r="G30">
            <v>22.04</v>
          </cell>
          <cell r="H30">
            <v>187.27</v>
          </cell>
          <cell r="I30">
            <v>6.78</v>
          </cell>
          <cell r="J30">
            <v>0</v>
          </cell>
          <cell r="K30">
            <v>346</v>
          </cell>
          <cell r="L30">
            <v>62.94</v>
          </cell>
          <cell r="M30">
            <v>13.88</v>
          </cell>
          <cell r="N30">
            <v>218.08</v>
          </cell>
          <cell r="O30">
            <v>195.43</v>
          </cell>
          <cell r="P30">
            <v>770.62</v>
          </cell>
        </row>
        <row r="31">
          <cell r="C31" t="str">
            <v>654305</v>
          </cell>
          <cell r="E31">
            <v>44118.81</v>
          </cell>
          <cell r="F31">
            <v>4492.26</v>
          </cell>
          <cell r="G31">
            <v>27239.85</v>
          </cell>
          <cell r="H31">
            <v>8078.98</v>
          </cell>
          <cell r="I31">
            <v>16542.89</v>
          </cell>
          <cell r="J31">
            <v>21972.62</v>
          </cell>
          <cell r="K31">
            <v>36240.870000000003</v>
          </cell>
          <cell r="L31">
            <v>7314.07</v>
          </cell>
          <cell r="M31">
            <v>7860.38</v>
          </cell>
          <cell r="N31">
            <v>37714.07</v>
          </cell>
          <cell r="O31">
            <v>29705.68</v>
          </cell>
          <cell r="P31">
            <v>27989.72</v>
          </cell>
        </row>
        <row r="32">
          <cell r="C32" t="str">
            <v>654307</v>
          </cell>
          <cell r="E32">
            <v>0</v>
          </cell>
          <cell r="F32">
            <v>1050</v>
          </cell>
          <cell r="G32">
            <v>0</v>
          </cell>
          <cell r="H32">
            <v>0</v>
          </cell>
          <cell r="I32">
            <v>0</v>
          </cell>
          <cell r="J32">
            <v>0</v>
          </cell>
          <cell r="K32">
            <v>0</v>
          </cell>
          <cell r="L32">
            <v>0</v>
          </cell>
          <cell r="M32">
            <v>0</v>
          </cell>
          <cell r="N32">
            <v>0</v>
          </cell>
          <cell r="O32">
            <v>0</v>
          </cell>
          <cell r="P32">
            <v>0</v>
          </cell>
        </row>
        <row r="33">
          <cell r="C33" t="str">
            <v>900106</v>
          </cell>
          <cell r="E33">
            <v>-55283.75</v>
          </cell>
          <cell r="F33">
            <v>-55283.75</v>
          </cell>
          <cell r="G33">
            <v>-55283.75</v>
          </cell>
          <cell r="H33">
            <v>-55283.75</v>
          </cell>
          <cell r="I33">
            <v>-55283.75</v>
          </cell>
          <cell r="J33">
            <v>-55283.75</v>
          </cell>
          <cell r="K33">
            <v>-55283.75</v>
          </cell>
          <cell r="L33">
            <v>-55283.75</v>
          </cell>
          <cell r="M33">
            <v>-55283.75</v>
          </cell>
          <cell r="N33">
            <v>-55283.75</v>
          </cell>
          <cell r="O33">
            <v>-55283.75</v>
          </cell>
          <cell r="P33">
            <v>-55283.75</v>
          </cell>
        </row>
        <row r="34">
          <cell r="C34" t="str">
            <v>921200</v>
          </cell>
          <cell r="E34">
            <v>2643.33</v>
          </cell>
          <cell r="F34">
            <v>0</v>
          </cell>
          <cell r="G34">
            <v>0</v>
          </cell>
          <cell r="H34">
            <v>0</v>
          </cell>
          <cell r="I34">
            <v>0</v>
          </cell>
          <cell r="J34">
            <v>0</v>
          </cell>
          <cell r="K34">
            <v>0</v>
          </cell>
          <cell r="L34">
            <v>0</v>
          </cell>
          <cell r="M34">
            <v>0</v>
          </cell>
          <cell r="N34">
            <v>0</v>
          </cell>
          <cell r="O34">
            <v>0</v>
          </cell>
          <cell r="P34">
            <v>0</v>
          </cell>
        </row>
        <row r="35">
          <cell r="C35" t="str">
            <v>921203</v>
          </cell>
          <cell r="E35">
            <v>0</v>
          </cell>
          <cell r="F35">
            <v>0</v>
          </cell>
          <cell r="G35">
            <v>0</v>
          </cell>
          <cell r="H35">
            <v>0</v>
          </cell>
          <cell r="I35">
            <v>0</v>
          </cell>
          <cell r="J35">
            <v>0</v>
          </cell>
          <cell r="K35">
            <v>0</v>
          </cell>
          <cell r="L35">
            <v>0</v>
          </cell>
          <cell r="M35">
            <v>0</v>
          </cell>
          <cell r="N35">
            <v>625</v>
          </cell>
          <cell r="O35">
            <v>0</v>
          </cell>
          <cell r="P35">
            <v>0</v>
          </cell>
        </row>
        <row r="36">
          <cell r="C36" t="str">
            <v>921206</v>
          </cell>
          <cell r="E36">
            <v>118</v>
          </cell>
          <cell r="F36">
            <v>118</v>
          </cell>
          <cell r="G36">
            <v>118</v>
          </cell>
          <cell r="H36">
            <v>118</v>
          </cell>
          <cell r="I36">
            <v>118</v>
          </cell>
          <cell r="J36">
            <v>118</v>
          </cell>
          <cell r="K36">
            <v>118</v>
          </cell>
          <cell r="L36">
            <v>118</v>
          </cell>
          <cell r="M36">
            <v>118</v>
          </cell>
          <cell r="N36">
            <v>118</v>
          </cell>
          <cell r="O36">
            <v>118</v>
          </cell>
          <cell r="P36">
            <v>118</v>
          </cell>
        </row>
        <row r="37">
          <cell r="C37" t="str">
            <v>921213</v>
          </cell>
          <cell r="E37">
            <v>0</v>
          </cell>
          <cell r="F37">
            <v>0</v>
          </cell>
          <cell r="G37">
            <v>307.5</v>
          </cell>
          <cell r="H37">
            <v>0</v>
          </cell>
          <cell r="I37">
            <v>0</v>
          </cell>
          <cell r="J37">
            <v>0</v>
          </cell>
          <cell r="K37">
            <v>0</v>
          </cell>
          <cell r="L37">
            <v>0</v>
          </cell>
          <cell r="M37">
            <v>0</v>
          </cell>
          <cell r="N37">
            <v>0</v>
          </cell>
          <cell r="O37">
            <v>862.5</v>
          </cell>
          <cell r="P37">
            <v>2023.75</v>
          </cell>
        </row>
        <row r="38">
          <cell r="C38" t="str">
            <v>921308</v>
          </cell>
          <cell r="E38">
            <v>0</v>
          </cell>
          <cell r="F38">
            <v>0</v>
          </cell>
          <cell r="G38">
            <v>0</v>
          </cell>
          <cell r="H38">
            <v>311.83999999999997</v>
          </cell>
          <cell r="I38">
            <v>144.94999999999999</v>
          </cell>
          <cell r="J38">
            <v>0</v>
          </cell>
          <cell r="K38">
            <v>0</v>
          </cell>
          <cell r="L38">
            <v>0</v>
          </cell>
          <cell r="M38">
            <v>0</v>
          </cell>
          <cell r="N38">
            <v>0</v>
          </cell>
          <cell r="O38">
            <v>0</v>
          </cell>
          <cell r="P38">
            <v>0</v>
          </cell>
        </row>
        <row r="39">
          <cell r="C39" t="str">
            <v>921374</v>
          </cell>
          <cell r="E39">
            <v>0</v>
          </cell>
          <cell r="F39">
            <v>0</v>
          </cell>
          <cell r="G39">
            <v>0</v>
          </cell>
          <cell r="H39">
            <v>0</v>
          </cell>
          <cell r="I39">
            <v>0</v>
          </cell>
          <cell r="J39">
            <v>0</v>
          </cell>
          <cell r="K39">
            <v>0</v>
          </cell>
          <cell r="L39">
            <v>0</v>
          </cell>
          <cell r="M39">
            <v>0</v>
          </cell>
          <cell r="N39">
            <v>0</v>
          </cell>
          <cell r="O39">
            <v>3735</v>
          </cell>
          <cell r="P39">
            <v>0</v>
          </cell>
        </row>
        <row r="40">
          <cell r="C40" t="str">
            <v>921395</v>
          </cell>
          <cell r="E40">
            <v>50</v>
          </cell>
          <cell r="F40">
            <v>50</v>
          </cell>
          <cell r="G40">
            <v>30</v>
          </cell>
          <cell r="H40">
            <v>30</v>
          </cell>
          <cell r="I40">
            <v>0</v>
          </cell>
          <cell r="J40">
            <v>0</v>
          </cell>
          <cell r="K40">
            <v>0</v>
          </cell>
          <cell r="L40">
            <v>0</v>
          </cell>
          <cell r="M40">
            <v>0</v>
          </cell>
          <cell r="N40">
            <v>0</v>
          </cell>
          <cell r="O40">
            <v>0</v>
          </cell>
          <cell r="P40">
            <v>0</v>
          </cell>
        </row>
        <row r="41">
          <cell r="C41" t="str">
            <v>921409</v>
          </cell>
          <cell r="E41">
            <v>0</v>
          </cell>
          <cell r="F41">
            <v>228</v>
          </cell>
          <cell r="G41">
            <v>0</v>
          </cell>
          <cell r="H41">
            <v>0</v>
          </cell>
          <cell r="I41">
            <v>0</v>
          </cell>
          <cell r="J41">
            <v>0</v>
          </cell>
          <cell r="K41">
            <v>0</v>
          </cell>
          <cell r="L41">
            <v>0</v>
          </cell>
          <cell r="M41">
            <v>511</v>
          </cell>
          <cell r="N41">
            <v>0</v>
          </cell>
          <cell r="O41">
            <v>322</v>
          </cell>
          <cell r="P41">
            <v>0</v>
          </cell>
        </row>
        <row r="42">
          <cell r="C42" t="str">
            <v>924001</v>
          </cell>
          <cell r="E42">
            <v>0</v>
          </cell>
          <cell r="F42">
            <v>0</v>
          </cell>
          <cell r="G42">
            <v>0</v>
          </cell>
          <cell r="H42">
            <v>0</v>
          </cell>
          <cell r="I42">
            <v>0</v>
          </cell>
          <cell r="J42">
            <v>0</v>
          </cell>
          <cell r="K42">
            <v>0</v>
          </cell>
          <cell r="L42">
            <v>0</v>
          </cell>
          <cell r="M42">
            <v>594</v>
          </cell>
          <cell r="N42">
            <v>0</v>
          </cell>
          <cell r="O42">
            <v>1039.6199999999999</v>
          </cell>
          <cell r="P42">
            <v>0</v>
          </cell>
        </row>
        <row r="43">
          <cell r="C43" t="str">
            <v>924212</v>
          </cell>
          <cell r="E43">
            <v>0</v>
          </cell>
          <cell r="F43">
            <v>0</v>
          </cell>
          <cell r="G43">
            <v>0</v>
          </cell>
          <cell r="H43">
            <v>0</v>
          </cell>
          <cell r="I43">
            <v>232.79</v>
          </cell>
          <cell r="J43">
            <v>228.72</v>
          </cell>
          <cell r="K43">
            <v>184.14</v>
          </cell>
          <cell r="L43">
            <v>257.91000000000003</v>
          </cell>
          <cell r="M43">
            <v>108.35</v>
          </cell>
          <cell r="N43">
            <v>204.12</v>
          </cell>
          <cell r="O43">
            <v>543.16999999999996</v>
          </cell>
          <cell r="P43">
            <v>-1800</v>
          </cell>
        </row>
        <row r="44">
          <cell r="C44" t="str">
            <v>924902</v>
          </cell>
          <cell r="E44">
            <v>120</v>
          </cell>
          <cell r="F44">
            <v>585</v>
          </cell>
          <cell r="G44">
            <v>125</v>
          </cell>
          <cell r="H44">
            <v>125</v>
          </cell>
          <cell r="I44">
            <v>125</v>
          </cell>
          <cell r="J44">
            <v>125</v>
          </cell>
          <cell r="K44">
            <v>125</v>
          </cell>
          <cell r="L44">
            <v>125</v>
          </cell>
          <cell r="M44">
            <v>875</v>
          </cell>
          <cell r="N44">
            <v>125</v>
          </cell>
          <cell r="O44">
            <v>185</v>
          </cell>
          <cell r="P44">
            <v>0</v>
          </cell>
        </row>
        <row r="45">
          <cell r="C45" t="str">
            <v>924904</v>
          </cell>
          <cell r="E45">
            <v>0</v>
          </cell>
          <cell r="F45">
            <v>0</v>
          </cell>
          <cell r="G45">
            <v>0</v>
          </cell>
          <cell r="H45">
            <v>0</v>
          </cell>
          <cell r="I45">
            <v>4160</v>
          </cell>
          <cell r="J45">
            <v>0</v>
          </cell>
          <cell r="K45">
            <v>0</v>
          </cell>
          <cell r="L45">
            <v>0</v>
          </cell>
          <cell r="M45">
            <v>0</v>
          </cell>
          <cell r="N45">
            <v>0</v>
          </cell>
          <cell r="O45">
            <v>0</v>
          </cell>
          <cell r="P45">
            <v>0</v>
          </cell>
        </row>
        <row r="46">
          <cell r="C46" t="str">
            <v>924905</v>
          </cell>
          <cell r="E46">
            <v>0</v>
          </cell>
          <cell r="F46">
            <v>0</v>
          </cell>
          <cell r="G46">
            <v>0</v>
          </cell>
          <cell r="H46">
            <v>0</v>
          </cell>
          <cell r="I46">
            <v>0</v>
          </cell>
          <cell r="J46">
            <v>0</v>
          </cell>
          <cell r="K46">
            <v>0</v>
          </cell>
          <cell r="L46">
            <v>0</v>
          </cell>
          <cell r="M46">
            <v>47.5</v>
          </cell>
          <cell r="N46">
            <v>0</v>
          </cell>
          <cell r="O46">
            <v>0</v>
          </cell>
          <cell r="P46">
            <v>0</v>
          </cell>
        </row>
        <row r="47">
          <cell r="C47" t="str">
            <v>960100</v>
          </cell>
          <cell r="E47">
            <v>0</v>
          </cell>
          <cell r="F47">
            <v>0</v>
          </cell>
          <cell r="G47">
            <v>0</v>
          </cell>
          <cell r="H47">
            <v>-6892.04</v>
          </cell>
          <cell r="I47">
            <v>6357.87</v>
          </cell>
          <cell r="J47">
            <v>-6357.87</v>
          </cell>
          <cell r="K47">
            <v>845.69</v>
          </cell>
          <cell r="L47">
            <v>-743.25</v>
          </cell>
          <cell r="M47">
            <v>0</v>
          </cell>
          <cell r="N47">
            <v>0</v>
          </cell>
          <cell r="O47">
            <v>0</v>
          </cell>
          <cell r="P47">
            <v>0</v>
          </cell>
        </row>
        <row r="48">
          <cell r="C48" t="str">
            <v>960200</v>
          </cell>
          <cell r="E48">
            <v>0</v>
          </cell>
          <cell r="F48">
            <v>0</v>
          </cell>
          <cell r="G48">
            <v>0</v>
          </cell>
          <cell r="H48">
            <v>-2343.29</v>
          </cell>
          <cell r="I48">
            <v>2161.6799999999998</v>
          </cell>
          <cell r="J48">
            <v>-2161.6799999999998</v>
          </cell>
          <cell r="K48">
            <v>287.54000000000002</v>
          </cell>
          <cell r="L48">
            <v>-252.71</v>
          </cell>
          <cell r="M48">
            <v>0</v>
          </cell>
          <cell r="N48">
            <v>0</v>
          </cell>
          <cell r="O48">
            <v>0</v>
          </cell>
          <cell r="P48">
            <v>0</v>
          </cell>
        </row>
        <row r="49">
          <cell r="C49" t="str">
            <v>960300</v>
          </cell>
          <cell r="E49">
            <v>0</v>
          </cell>
          <cell r="F49">
            <v>0</v>
          </cell>
          <cell r="G49">
            <v>0</v>
          </cell>
          <cell r="H49">
            <v>-537.29999999999995</v>
          </cell>
          <cell r="I49">
            <v>2311.4</v>
          </cell>
          <cell r="J49">
            <v>-2311.4</v>
          </cell>
          <cell r="K49">
            <v>546.53</v>
          </cell>
          <cell r="L49">
            <v>-546.53</v>
          </cell>
          <cell r="M49">
            <v>0</v>
          </cell>
          <cell r="N49">
            <v>0</v>
          </cell>
          <cell r="O49">
            <v>0</v>
          </cell>
          <cell r="P49">
            <v>0</v>
          </cell>
        </row>
        <row r="50">
          <cell r="C50" t="str">
            <v>960400</v>
          </cell>
          <cell r="E50">
            <v>0</v>
          </cell>
          <cell r="F50">
            <v>0</v>
          </cell>
          <cell r="G50">
            <v>0</v>
          </cell>
          <cell r="H50">
            <v>0</v>
          </cell>
          <cell r="I50">
            <v>0</v>
          </cell>
          <cell r="J50">
            <v>0</v>
          </cell>
          <cell r="K50">
            <v>0</v>
          </cell>
          <cell r="L50">
            <v>2068.4899999999998</v>
          </cell>
          <cell r="M50">
            <v>0</v>
          </cell>
          <cell r="N50">
            <v>0</v>
          </cell>
          <cell r="O50">
            <v>0</v>
          </cell>
          <cell r="P50">
            <v>0</v>
          </cell>
        </row>
        <row r="51">
          <cell r="C51" t="str">
            <v>970003</v>
          </cell>
          <cell r="E51">
            <v>-9.6</v>
          </cell>
          <cell r="F51">
            <v>0</v>
          </cell>
          <cell r="G51">
            <v>0.3</v>
          </cell>
          <cell r="H51">
            <v>0.9</v>
          </cell>
          <cell r="I51">
            <v>1.1000000000000001</v>
          </cell>
          <cell r="J51">
            <v>0.3</v>
          </cell>
          <cell r="K51">
            <v>0.6</v>
          </cell>
          <cell r="L51">
            <v>0.6</v>
          </cell>
          <cell r="M51">
            <v>1</v>
          </cell>
          <cell r="N51">
            <v>-0.8</v>
          </cell>
          <cell r="O51">
            <v>0</v>
          </cell>
          <cell r="P51">
            <v>0.6</v>
          </cell>
        </row>
        <row r="52">
          <cell r="C52" t="str">
            <v>970004</v>
          </cell>
          <cell r="E52">
            <v>8.61</v>
          </cell>
          <cell r="F52">
            <v>5.3</v>
          </cell>
          <cell r="G52">
            <v>2.2599999999999998</v>
          </cell>
          <cell r="H52">
            <v>-1.34</v>
          </cell>
          <cell r="I52">
            <v>6.77</v>
          </cell>
          <cell r="J52">
            <v>-1.4</v>
          </cell>
          <cell r="K52">
            <v>1.23</v>
          </cell>
          <cell r="L52">
            <v>3.49</v>
          </cell>
          <cell r="M52">
            <v>4.1500000000000004</v>
          </cell>
          <cell r="N52">
            <v>0.05</v>
          </cell>
          <cell r="O52">
            <v>0.8</v>
          </cell>
          <cell r="P52">
            <v>1.45</v>
          </cell>
        </row>
        <row r="53">
          <cell r="C53" t="str">
            <v>970005</v>
          </cell>
          <cell r="E53">
            <v>194.62</v>
          </cell>
          <cell r="F53">
            <v>-75.180000000000007</v>
          </cell>
          <cell r="G53">
            <v>121.06</v>
          </cell>
          <cell r="H53">
            <v>72</v>
          </cell>
          <cell r="I53">
            <v>72</v>
          </cell>
          <cell r="J53">
            <v>72</v>
          </cell>
          <cell r="K53">
            <v>72</v>
          </cell>
          <cell r="L53">
            <v>72</v>
          </cell>
          <cell r="M53">
            <v>72</v>
          </cell>
          <cell r="N53">
            <v>72</v>
          </cell>
          <cell r="O53">
            <v>72</v>
          </cell>
          <cell r="P53">
            <v>72</v>
          </cell>
        </row>
        <row r="54">
          <cell r="C54" t="str">
            <v>970008</v>
          </cell>
          <cell r="E54">
            <v>67</v>
          </cell>
          <cell r="F54">
            <v>80.5</v>
          </cell>
          <cell r="G54">
            <v>80.5</v>
          </cell>
          <cell r="H54">
            <v>80.5</v>
          </cell>
          <cell r="I54">
            <v>80.5</v>
          </cell>
          <cell r="J54">
            <v>80.5</v>
          </cell>
          <cell r="K54">
            <v>80.5</v>
          </cell>
          <cell r="L54">
            <v>80.5</v>
          </cell>
          <cell r="M54">
            <v>80.5</v>
          </cell>
          <cell r="N54">
            <v>80.5</v>
          </cell>
          <cell r="O54">
            <v>80.5</v>
          </cell>
          <cell r="P54">
            <v>80.5</v>
          </cell>
        </row>
        <row r="55">
          <cell r="C55" t="str">
            <v>970023</v>
          </cell>
          <cell r="E55">
            <v>0</v>
          </cell>
          <cell r="F55">
            <v>0</v>
          </cell>
          <cell r="G55">
            <v>0</v>
          </cell>
          <cell r="H55">
            <v>0</v>
          </cell>
          <cell r="I55">
            <v>0</v>
          </cell>
          <cell r="J55">
            <v>30</v>
          </cell>
          <cell r="K55">
            <v>0</v>
          </cell>
          <cell r="L55">
            <v>0</v>
          </cell>
          <cell r="M55">
            <v>0</v>
          </cell>
          <cell r="N55">
            <v>0</v>
          </cell>
          <cell r="O55">
            <v>20</v>
          </cell>
          <cell r="P55">
            <v>0</v>
          </cell>
        </row>
        <row r="56">
          <cell r="C56" t="str">
            <v>970024</v>
          </cell>
          <cell r="E56">
            <v>240</v>
          </cell>
          <cell r="F56">
            <v>240</v>
          </cell>
          <cell r="G56">
            <v>240</v>
          </cell>
          <cell r="H56">
            <v>240</v>
          </cell>
          <cell r="I56">
            <v>240</v>
          </cell>
          <cell r="J56">
            <v>240</v>
          </cell>
          <cell r="K56">
            <v>240</v>
          </cell>
          <cell r="L56">
            <v>240</v>
          </cell>
          <cell r="M56">
            <v>240</v>
          </cell>
          <cell r="N56">
            <v>240</v>
          </cell>
          <cell r="O56">
            <v>240</v>
          </cell>
          <cell r="P56">
            <v>240</v>
          </cell>
        </row>
        <row r="57">
          <cell r="C57" t="str">
            <v>970180</v>
          </cell>
          <cell r="E57">
            <v>0</v>
          </cell>
          <cell r="F57">
            <v>0</v>
          </cell>
          <cell r="G57">
            <v>0</v>
          </cell>
          <cell r="H57">
            <v>0</v>
          </cell>
          <cell r="I57">
            <v>30</v>
          </cell>
          <cell r="J57">
            <v>30</v>
          </cell>
          <cell r="K57">
            <v>30</v>
          </cell>
          <cell r="L57">
            <v>30</v>
          </cell>
          <cell r="M57">
            <v>30</v>
          </cell>
          <cell r="N57">
            <v>25</v>
          </cell>
          <cell r="O57">
            <v>25</v>
          </cell>
          <cell r="P57">
            <v>25</v>
          </cell>
        </row>
        <row r="58">
          <cell r="C58" t="str">
            <v>995300</v>
          </cell>
          <cell r="E58">
            <v>0</v>
          </cell>
          <cell r="F58">
            <v>0</v>
          </cell>
          <cell r="G58">
            <v>0</v>
          </cell>
          <cell r="H58">
            <v>0</v>
          </cell>
          <cell r="I58">
            <v>0</v>
          </cell>
          <cell r="J58">
            <v>0</v>
          </cell>
          <cell r="K58">
            <v>0</v>
          </cell>
          <cell r="L58">
            <v>0</v>
          </cell>
          <cell r="M58">
            <v>0</v>
          </cell>
          <cell r="N58">
            <v>202.5</v>
          </cell>
          <cell r="O58">
            <v>0</v>
          </cell>
          <cell r="P58">
            <v>0</v>
          </cell>
        </row>
        <row r="59">
          <cell r="C59" t="str">
            <v>995402</v>
          </cell>
          <cell r="E59">
            <v>317</v>
          </cell>
          <cell r="F59">
            <v>418.5</v>
          </cell>
          <cell r="G59">
            <v>262</v>
          </cell>
          <cell r="H59">
            <v>0</v>
          </cell>
          <cell r="I59">
            <v>165</v>
          </cell>
          <cell r="J59">
            <v>0</v>
          </cell>
          <cell r="K59">
            <v>0</v>
          </cell>
          <cell r="L59">
            <v>0</v>
          </cell>
          <cell r="M59">
            <v>2029.5</v>
          </cell>
          <cell r="N59">
            <v>2555</v>
          </cell>
          <cell r="O59">
            <v>15000</v>
          </cell>
          <cell r="P59">
            <v>11568.5</v>
          </cell>
        </row>
        <row r="60">
          <cell r="E60">
            <v>23520.77</v>
          </cell>
          <cell r="F60">
            <v>-25373.5</v>
          </cell>
          <cell r="G60">
            <v>6613.1</v>
          </cell>
          <cell r="H60">
            <v>-28373.119999999999</v>
          </cell>
          <cell r="I60">
            <v>-1053.26</v>
          </cell>
          <cell r="J60">
            <v>-13398.69</v>
          </cell>
          <cell r="K60">
            <v>9614.14</v>
          </cell>
          <cell r="L60">
            <v>-21445.63</v>
          </cell>
          <cell r="M60">
            <v>-20595.96</v>
          </cell>
          <cell r="N60">
            <v>37481.919999999998</v>
          </cell>
          <cell r="O60">
            <v>18418.79</v>
          </cell>
        </row>
      </sheetData>
      <sheetData sheetId="6">
        <row r="153">
          <cell r="R153">
            <v>76.45</v>
          </cell>
        </row>
      </sheetData>
      <sheetData sheetId="7" refreshError="1"/>
      <sheetData sheetId="8" refreshError="1"/>
      <sheetData sheetId="9">
        <row r="3">
          <cell r="L3">
            <v>49275</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tiebert@jhu.edu"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Beth.E.Kelly@medstar.net"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rsamuels@adventisthealthcare.com"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mailto:breilly@aahs.org"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mailto:Beth.E.Kelly@medstar.net"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mailto:PaulNicholson@umm.edu" TargetMode="Externa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mailto:rsamuels@adventisthealthcare.com" TargetMode="Externa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mailto:rsamuels@adventisthealthcare.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57"/>
  <sheetViews>
    <sheetView zoomScale="85" zoomScaleNormal="85" workbookViewId="0">
      <selection activeCell="E55" sqref="E55"/>
    </sheetView>
  </sheetViews>
  <sheetFormatPr defaultColWidth="9.28515625" defaultRowHeight="15" x14ac:dyDescent="0.25"/>
  <cols>
    <col min="1" max="1" width="41.42578125" style="7" bestFit="1" customWidth="1"/>
    <col min="2" max="2" width="5" style="7" bestFit="1" customWidth="1"/>
    <col min="3" max="3" width="13.7109375" style="3810" bestFit="1" customWidth="1"/>
    <col min="4" max="4" width="13.28515625" style="3810" bestFit="1" customWidth="1"/>
    <col min="5" max="5" width="15.28515625" style="7" bestFit="1" customWidth="1"/>
    <col min="6" max="6" width="9.28515625" style="7"/>
    <col min="7" max="7" width="41.42578125" style="7" bestFit="1" customWidth="1"/>
    <col min="8" max="8" width="10.5703125" style="7" bestFit="1" customWidth="1"/>
    <col min="9" max="9" width="10.5703125" style="3810" bestFit="1" customWidth="1"/>
    <col min="10" max="10" width="11.5703125" style="7" bestFit="1" customWidth="1"/>
    <col min="11" max="11" width="9.28515625" style="7"/>
    <col min="12" max="12" width="51.42578125" style="7" customWidth="1"/>
    <col min="13" max="13" width="7.7109375" style="7" bestFit="1" customWidth="1"/>
    <col min="14" max="14" width="20.28515625" style="7" bestFit="1" customWidth="1"/>
    <col min="15" max="16" width="9.28515625" style="7"/>
    <col min="17" max="17" width="32.42578125" style="7" customWidth="1"/>
    <col min="18" max="18" width="14.28515625" style="3812" bestFit="1" customWidth="1"/>
    <col min="19" max="21" width="9.28515625" style="7"/>
    <col min="22" max="22" width="10.28515625" style="7" bestFit="1" customWidth="1"/>
    <col min="23" max="26" width="9.28515625" style="7"/>
    <col min="27" max="27" width="10.28515625" style="7" bestFit="1" customWidth="1"/>
    <col min="28" max="28" width="15.28515625" style="7" bestFit="1" customWidth="1"/>
    <col min="29" max="16384" width="9.28515625" style="7"/>
  </cols>
  <sheetData>
    <row r="1" spans="1:20" customFormat="1" ht="30" x14ac:dyDescent="0.25">
      <c r="A1" s="3756" t="s">
        <v>206</v>
      </c>
      <c r="B1" s="3757"/>
      <c r="C1" s="3758" t="s">
        <v>207</v>
      </c>
      <c r="D1" s="3759" t="s">
        <v>208</v>
      </c>
      <c r="E1" s="3757" t="s">
        <v>209</v>
      </c>
      <c r="F1" s="3756"/>
      <c r="G1" s="6" t="s">
        <v>212</v>
      </c>
      <c r="H1" s="6" t="s">
        <v>213</v>
      </c>
      <c r="I1" s="6" t="s">
        <v>214</v>
      </c>
      <c r="J1" s="3756"/>
      <c r="K1" s="3756"/>
      <c r="L1" s="3760" t="s">
        <v>210</v>
      </c>
      <c r="M1" s="3761" t="s">
        <v>211</v>
      </c>
      <c r="N1" s="3762" t="s">
        <v>844</v>
      </c>
      <c r="O1" s="3756"/>
      <c r="P1" s="3756"/>
      <c r="Q1" s="3813"/>
      <c r="R1" s="3814" t="s">
        <v>213</v>
      </c>
      <c r="S1" s="3813"/>
      <c r="T1" s="3814" t="s">
        <v>214</v>
      </c>
    </row>
    <row r="2" spans="1:20" customFormat="1" x14ac:dyDescent="0.25">
      <c r="A2" s="3763" t="s">
        <v>197</v>
      </c>
      <c r="B2" s="3764">
        <v>1</v>
      </c>
      <c r="C2" s="3765">
        <f t="shared" ref="C2:C54" si="0">(H2+I2)*1000</f>
        <v>0</v>
      </c>
      <c r="D2" s="3766">
        <f t="shared" ref="D2:D54" si="1">N2</f>
        <v>305141.60000000003</v>
      </c>
      <c r="E2" s="3767">
        <f t="shared" ref="E2:E54" si="2">C2+D2</f>
        <v>305141.60000000003</v>
      </c>
      <c r="F2" s="3763"/>
      <c r="G2" s="3768" t="s">
        <v>197</v>
      </c>
      <c r="H2" s="3769">
        <f t="shared" ref="H2:H54" si="3">R2</f>
        <v>0</v>
      </c>
      <c r="I2" s="3769">
        <f t="shared" ref="I2:I54" si="4">T2</f>
        <v>0</v>
      </c>
      <c r="J2" s="3763"/>
      <c r="K2" s="3763"/>
      <c r="L2" s="3768" t="s">
        <v>197</v>
      </c>
      <c r="M2" s="3768">
        <v>1</v>
      </c>
      <c r="N2" s="3770">
        <v>305141.60000000003</v>
      </c>
      <c r="O2" s="3763"/>
      <c r="P2" s="3768">
        <v>1</v>
      </c>
      <c r="Q2" s="3771"/>
      <c r="R2" s="3769">
        <v>0</v>
      </c>
      <c r="S2" s="3768">
        <v>1</v>
      </c>
      <c r="T2" s="3769">
        <v>0</v>
      </c>
    </row>
    <row r="3" spans="1:20" customFormat="1" x14ac:dyDescent="0.25">
      <c r="A3" s="3763" t="s">
        <v>248</v>
      </c>
      <c r="B3" s="3764">
        <v>2</v>
      </c>
      <c r="C3" s="3765">
        <f t="shared" si="0"/>
        <v>115827995.15591702</v>
      </c>
      <c r="D3" s="3766">
        <f t="shared" si="1"/>
        <v>1498575.5</v>
      </c>
      <c r="E3" s="3767">
        <f t="shared" si="2"/>
        <v>117326570.65591702</v>
      </c>
      <c r="F3" s="3763"/>
      <c r="G3" s="3768" t="s">
        <v>248</v>
      </c>
      <c r="H3" s="3769">
        <f t="shared" si="3"/>
        <v>76159.204089299004</v>
      </c>
      <c r="I3" s="3769">
        <f t="shared" si="4"/>
        <v>39668.791066618003</v>
      </c>
      <c r="J3" s="3763"/>
      <c r="K3" s="3763"/>
      <c r="L3" s="3768" t="s">
        <v>840</v>
      </c>
      <c r="M3" s="3768">
        <v>2</v>
      </c>
      <c r="N3" s="3770">
        <v>1498575.5</v>
      </c>
      <c r="O3" s="3763"/>
      <c r="P3" s="3768">
        <v>2</v>
      </c>
      <c r="Q3" s="3772"/>
      <c r="R3" s="3773">
        <v>76159.204089299004</v>
      </c>
      <c r="S3" s="3774" t="s">
        <v>839</v>
      </c>
      <c r="T3" s="3775">
        <v>39668.791066618003</v>
      </c>
    </row>
    <row r="4" spans="1:20" customFormat="1" x14ac:dyDescent="0.25">
      <c r="A4" s="3763" t="s">
        <v>249</v>
      </c>
      <c r="B4" s="3764">
        <v>3</v>
      </c>
      <c r="C4" s="3765">
        <f t="shared" si="0"/>
        <v>5117266.7267500004</v>
      </c>
      <c r="D4" s="3766">
        <f t="shared" si="1"/>
        <v>267282.40000000002</v>
      </c>
      <c r="E4" s="3767">
        <f t="shared" si="2"/>
        <v>5384549.1267500008</v>
      </c>
      <c r="F4" s="3763"/>
      <c r="G4" s="3768" t="s">
        <v>249</v>
      </c>
      <c r="H4" s="3769">
        <f t="shared" si="3"/>
        <v>5117.2667267500001</v>
      </c>
      <c r="I4" s="3769">
        <f t="shared" si="4"/>
        <v>0</v>
      </c>
      <c r="J4" s="3776"/>
      <c r="K4" s="3763"/>
      <c r="L4" s="3768" t="s">
        <v>249</v>
      </c>
      <c r="M4" s="3768">
        <v>3</v>
      </c>
      <c r="N4" s="3770">
        <v>267282.40000000002</v>
      </c>
      <c r="O4" s="3763"/>
      <c r="P4" s="3768">
        <v>3</v>
      </c>
      <c r="Q4" s="3772"/>
      <c r="R4" s="3773">
        <v>5117.2667267500001</v>
      </c>
      <c r="S4" s="3768">
        <v>3</v>
      </c>
      <c r="T4" s="3777">
        <v>0</v>
      </c>
    </row>
    <row r="5" spans="1:20" customFormat="1" x14ac:dyDescent="0.25">
      <c r="A5" s="3763" t="s">
        <v>250</v>
      </c>
      <c r="B5" s="3764">
        <v>4</v>
      </c>
      <c r="C5" s="3765">
        <f t="shared" si="0"/>
        <v>2708038.5180660002</v>
      </c>
      <c r="D5" s="3766">
        <f t="shared" si="1"/>
        <v>468876.7</v>
      </c>
      <c r="E5" s="3767">
        <f t="shared" si="2"/>
        <v>3176915.2180660004</v>
      </c>
      <c r="F5" s="3763"/>
      <c r="G5" s="3768" t="s">
        <v>250</v>
      </c>
      <c r="H5" s="3769">
        <f t="shared" si="3"/>
        <v>2708.0385180660001</v>
      </c>
      <c r="I5" s="3769">
        <f t="shared" si="4"/>
        <v>0</v>
      </c>
      <c r="J5" s="3776"/>
      <c r="K5" s="3763"/>
      <c r="L5" s="3768" t="s">
        <v>250</v>
      </c>
      <c r="M5" s="3768">
        <v>4</v>
      </c>
      <c r="N5" s="3770">
        <v>468876.7</v>
      </c>
      <c r="O5" s="3763"/>
      <c r="P5" s="3768">
        <v>4</v>
      </c>
      <c r="Q5" s="3772"/>
      <c r="R5" s="3773">
        <v>2708.0385180660001</v>
      </c>
      <c r="S5" s="3768">
        <v>4</v>
      </c>
      <c r="T5" s="3777">
        <v>0</v>
      </c>
    </row>
    <row r="6" spans="1:20" customFormat="1" x14ac:dyDescent="0.25">
      <c r="A6" s="3763" t="s">
        <v>198</v>
      </c>
      <c r="B6" s="3764">
        <v>5</v>
      </c>
      <c r="C6" s="3765">
        <f t="shared" si="0"/>
        <v>0</v>
      </c>
      <c r="D6" s="3766">
        <f t="shared" si="1"/>
        <v>339660.80000000005</v>
      </c>
      <c r="E6" s="3767">
        <f t="shared" si="2"/>
        <v>339660.80000000005</v>
      </c>
      <c r="F6" s="3763"/>
      <c r="G6" s="3768" t="s">
        <v>198</v>
      </c>
      <c r="H6" s="3769">
        <f t="shared" si="3"/>
        <v>0</v>
      </c>
      <c r="I6" s="3769">
        <f t="shared" si="4"/>
        <v>0</v>
      </c>
      <c r="J6" s="3776"/>
      <c r="K6" s="3763"/>
      <c r="L6" s="3768" t="s">
        <v>198</v>
      </c>
      <c r="M6" s="3768">
        <v>5</v>
      </c>
      <c r="N6" s="3770">
        <v>339660.80000000005</v>
      </c>
      <c r="O6" s="3763"/>
      <c r="P6" s="3768">
        <v>5</v>
      </c>
      <c r="Q6" s="3771"/>
      <c r="R6" s="3769">
        <v>0</v>
      </c>
      <c r="S6" s="3768">
        <v>5</v>
      </c>
      <c r="T6" s="3769">
        <v>0</v>
      </c>
    </row>
    <row r="7" spans="1:20" customFormat="1" x14ac:dyDescent="0.25">
      <c r="A7" s="3778" t="s">
        <v>251</v>
      </c>
      <c r="B7" s="3764">
        <v>6</v>
      </c>
      <c r="C7" s="3765">
        <f t="shared" si="0"/>
        <v>0</v>
      </c>
      <c r="D7" s="3766">
        <f t="shared" si="1"/>
        <v>53719.1</v>
      </c>
      <c r="E7" s="3767">
        <f t="shared" si="2"/>
        <v>53719.1</v>
      </c>
      <c r="F7" s="3763"/>
      <c r="G7" s="3768" t="s">
        <v>251</v>
      </c>
      <c r="H7" s="3769">
        <f t="shared" si="3"/>
        <v>0</v>
      </c>
      <c r="I7" s="3769">
        <f t="shared" si="4"/>
        <v>0</v>
      </c>
      <c r="J7" s="3776"/>
      <c r="K7" s="3763"/>
      <c r="L7" s="3768" t="s">
        <v>251</v>
      </c>
      <c r="M7" s="3768">
        <v>6</v>
      </c>
      <c r="N7" s="3770">
        <v>53719.1</v>
      </c>
      <c r="O7" s="3763"/>
      <c r="P7" s="3768">
        <v>6</v>
      </c>
      <c r="Q7" s="3771"/>
      <c r="R7" s="3769">
        <v>0</v>
      </c>
      <c r="S7" s="3768">
        <v>6</v>
      </c>
      <c r="T7" s="3769">
        <v>0</v>
      </c>
    </row>
    <row r="8" spans="1:20" customFormat="1" x14ac:dyDescent="0.25">
      <c r="A8" s="3763" t="s">
        <v>252</v>
      </c>
      <c r="B8" s="3764">
        <v>8</v>
      </c>
      <c r="C8" s="3765">
        <f t="shared" si="0"/>
        <v>9414845.6326799989</v>
      </c>
      <c r="D8" s="3766">
        <f t="shared" si="1"/>
        <v>489187.3</v>
      </c>
      <c r="E8" s="3767">
        <f t="shared" si="2"/>
        <v>9904032.9326799996</v>
      </c>
      <c r="F8" s="3763"/>
      <c r="G8" s="3768" t="s">
        <v>252</v>
      </c>
      <c r="H8" s="3769">
        <f t="shared" si="3"/>
        <v>8597.0108444399993</v>
      </c>
      <c r="I8" s="3769">
        <f t="shared" si="4"/>
        <v>817.83478823999997</v>
      </c>
      <c r="J8" s="3776"/>
      <c r="K8" s="3763"/>
      <c r="L8" s="3768" t="s">
        <v>252</v>
      </c>
      <c r="M8" s="3768">
        <v>8</v>
      </c>
      <c r="N8" s="3770">
        <v>489187.3</v>
      </c>
      <c r="O8" s="3763"/>
      <c r="P8" s="3768">
        <v>8</v>
      </c>
      <c r="Q8" s="3772"/>
      <c r="R8" s="3773">
        <v>8597.0108444399993</v>
      </c>
      <c r="S8" s="3768">
        <v>8</v>
      </c>
      <c r="T8" s="3775">
        <v>817.83478823999997</v>
      </c>
    </row>
    <row r="9" spans="1:20" customFormat="1" x14ac:dyDescent="0.25">
      <c r="A9" s="3763" t="s">
        <v>253</v>
      </c>
      <c r="B9" s="3764">
        <v>9</v>
      </c>
      <c r="C9" s="3765">
        <f t="shared" si="0"/>
        <v>108442934.000001</v>
      </c>
      <c r="D9" s="3766">
        <f t="shared" si="1"/>
        <v>2172517.9</v>
      </c>
      <c r="E9" s="3767">
        <f t="shared" si="2"/>
        <v>110615451.900001</v>
      </c>
      <c r="F9" s="3763"/>
      <c r="G9" s="3768" t="s">
        <v>253</v>
      </c>
      <c r="H9" s="3769">
        <f t="shared" si="3"/>
        <v>97753.667000000991</v>
      </c>
      <c r="I9" s="3769">
        <f t="shared" si="4"/>
        <v>10689.267000000003</v>
      </c>
      <c r="J9" s="3776"/>
      <c r="K9" s="3763"/>
      <c r="L9" s="3768" t="s">
        <v>253</v>
      </c>
      <c r="M9" s="3768">
        <v>9</v>
      </c>
      <c r="N9" s="3770">
        <v>2172517.9</v>
      </c>
      <c r="O9" s="3763"/>
      <c r="P9" s="3768">
        <v>9</v>
      </c>
      <c r="Q9" s="3772"/>
      <c r="R9" s="3773">
        <v>97753.667000000991</v>
      </c>
      <c r="S9" s="3768">
        <v>9</v>
      </c>
      <c r="T9" s="3775">
        <v>10689.267000000003</v>
      </c>
    </row>
    <row r="10" spans="1:20" customFormat="1" x14ac:dyDescent="0.25">
      <c r="A10" s="3763" t="s">
        <v>254</v>
      </c>
      <c r="B10" s="3764">
        <v>10</v>
      </c>
      <c r="C10" s="3765">
        <f t="shared" si="0"/>
        <v>0</v>
      </c>
      <c r="D10" s="3766">
        <f t="shared" si="1"/>
        <v>58994.3</v>
      </c>
      <c r="E10" s="3767">
        <f t="shared" si="2"/>
        <v>58994.3</v>
      </c>
      <c r="F10" s="3763"/>
      <c r="G10" s="3768" t="s">
        <v>254</v>
      </c>
      <c r="H10" s="3769">
        <f t="shared" si="3"/>
        <v>0</v>
      </c>
      <c r="I10" s="3769">
        <f t="shared" si="4"/>
        <v>0</v>
      </c>
      <c r="J10" s="3776"/>
      <c r="K10" s="3763"/>
      <c r="L10" s="3768" t="s">
        <v>254</v>
      </c>
      <c r="M10" s="3768">
        <v>10</v>
      </c>
      <c r="N10" s="3770">
        <v>58994.3</v>
      </c>
      <c r="O10" s="3763"/>
      <c r="P10" s="3768">
        <v>10</v>
      </c>
      <c r="Q10" s="3771"/>
      <c r="R10" s="3769">
        <v>0</v>
      </c>
      <c r="S10" s="3768">
        <v>10</v>
      </c>
      <c r="T10" s="3769">
        <v>0</v>
      </c>
    </row>
    <row r="11" spans="1:20" customFormat="1" x14ac:dyDescent="0.25">
      <c r="A11" s="3763" t="s">
        <v>199</v>
      </c>
      <c r="B11" s="3764">
        <v>11</v>
      </c>
      <c r="C11" s="3765">
        <f t="shared" si="0"/>
        <v>7229389.7382220011</v>
      </c>
      <c r="D11" s="3766">
        <f t="shared" si="1"/>
        <v>410191.10000000003</v>
      </c>
      <c r="E11" s="3767">
        <f t="shared" si="2"/>
        <v>7639580.8382220007</v>
      </c>
      <c r="F11" s="3763"/>
      <c r="G11" s="3768" t="s">
        <v>199</v>
      </c>
      <c r="H11" s="3769">
        <f t="shared" si="3"/>
        <v>7229.3897382220011</v>
      </c>
      <c r="I11" s="3769">
        <f t="shared" si="4"/>
        <v>0</v>
      </c>
      <c r="J11" s="3776"/>
      <c r="K11" s="3763"/>
      <c r="L11" s="3768" t="s">
        <v>199</v>
      </c>
      <c r="M11" s="3768">
        <v>11</v>
      </c>
      <c r="N11" s="3770">
        <v>410191.10000000003</v>
      </c>
      <c r="O11" s="3763"/>
      <c r="P11" s="3768">
        <v>11</v>
      </c>
      <c r="Q11" s="3772"/>
      <c r="R11" s="3773">
        <v>7229.3897382220011</v>
      </c>
      <c r="S11" s="3768">
        <v>11</v>
      </c>
      <c r="T11" s="3779">
        <v>0</v>
      </c>
    </row>
    <row r="12" spans="1:20" customFormat="1" x14ac:dyDescent="0.25">
      <c r="A12" s="3763" t="s">
        <v>255</v>
      </c>
      <c r="B12" s="3764">
        <v>12</v>
      </c>
      <c r="C12" s="3765">
        <f t="shared" si="0"/>
        <v>14784199.999999996</v>
      </c>
      <c r="D12" s="3766">
        <f t="shared" si="1"/>
        <v>699429.99999999988</v>
      </c>
      <c r="E12" s="3767">
        <f t="shared" si="2"/>
        <v>15483629.999999996</v>
      </c>
      <c r="F12" s="3763"/>
      <c r="G12" s="3768" t="s">
        <v>255</v>
      </c>
      <c r="H12" s="3769">
        <f t="shared" si="3"/>
        <v>14100.799999999997</v>
      </c>
      <c r="I12" s="3769">
        <f t="shared" si="4"/>
        <v>683.4</v>
      </c>
      <c r="J12" s="3776"/>
      <c r="K12" s="3763"/>
      <c r="L12" s="3768" t="s">
        <v>255</v>
      </c>
      <c r="M12" s="3768">
        <v>12</v>
      </c>
      <c r="N12" s="3770">
        <v>699429.99999999988</v>
      </c>
      <c r="O12" s="3763"/>
      <c r="P12" s="3768">
        <v>12</v>
      </c>
      <c r="Q12" s="3772"/>
      <c r="R12" s="3773">
        <v>14100.799999999997</v>
      </c>
      <c r="S12" s="3768">
        <v>12</v>
      </c>
      <c r="T12" s="3775">
        <v>683.4</v>
      </c>
    </row>
    <row r="13" spans="1:20" customFormat="1" x14ac:dyDescent="0.25">
      <c r="A13" s="3763" t="s">
        <v>200</v>
      </c>
      <c r="B13" s="3764">
        <v>13</v>
      </c>
      <c r="C13" s="3765">
        <f t="shared" si="0"/>
        <v>0</v>
      </c>
      <c r="D13" s="3766">
        <f t="shared" si="1"/>
        <v>129714.3</v>
      </c>
      <c r="E13" s="3767">
        <f t="shared" si="2"/>
        <v>129714.3</v>
      </c>
      <c r="F13" s="3763"/>
      <c r="G13" s="3768" t="s">
        <v>200</v>
      </c>
      <c r="H13" s="3769">
        <f t="shared" si="3"/>
        <v>0</v>
      </c>
      <c r="I13" s="3769">
        <f t="shared" si="4"/>
        <v>0</v>
      </c>
      <c r="J13" s="3776"/>
      <c r="K13" s="3763"/>
      <c r="L13" s="3768" t="s">
        <v>200</v>
      </c>
      <c r="M13" s="3768">
        <v>13</v>
      </c>
      <c r="N13" s="3770">
        <v>129714.3</v>
      </c>
      <c r="O13" s="3763"/>
      <c r="P13" s="3768">
        <v>13</v>
      </c>
      <c r="Q13" s="3771"/>
      <c r="R13" s="3769">
        <v>0</v>
      </c>
      <c r="S13" s="3768">
        <v>13</v>
      </c>
      <c r="T13" s="3769">
        <v>0</v>
      </c>
    </row>
    <row r="14" spans="1:20" customFormat="1" x14ac:dyDescent="0.25">
      <c r="A14" s="3763" t="s">
        <v>256</v>
      </c>
      <c r="B14" s="3764">
        <v>15</v>
      </c>
      <c r="C14" s="3765">
        <f t="shared" si="0"/>
        <v>9890754.1533000004</v>
      </c>
      <c r="D14" s="3766">
        <f t="shared" si="1"/>
        <v>486467</v>
      </c>
      <c r="E14" s="3767">
        <f t="shared" si="2"/>
        <v>10377221.1533</v>
      </c>
      <c r="F14" s="3763"/>
      <c r="G14" s="3768" t="s">
        <v>256</v>
      </c>
      <c r="H14" s="3769">
        <f t="shared" si="3"/>
        <v>9890.7541533000003</v>
      </c>
      <c r="I14" s="3769">
        <f t="shared" si="4"/>
        <v>0</v>
      </c>
      <c r="J14" s="3776"/>
      <c r="K14" s="3763"/>
      <c r="L14" s="3768" t="s">
        <v>256</v>
      </c>
      <c r="M14" s="3768">
        <v>15</v>
      </c>
      <c r="N14" s="3770">
        <v>486467</v>
      </c>
      <c r="O14" s="3763"/>
      <c r="P14" s="3768">
        <v>15</v>
      </c>
      <c r="Q14" s="3772"/>
      <c r="R14" s="3773">
        <v>9890.7541533000003</v>
      </c>
      <c r="S14" s="3768">
        <v>15</v>
      </c>
      <c r="T14" s="3769">
        <v>0</v>
      </c>
    </row>
    <row r="15" spans="1:20" customFormat="1" x14ac:dyDescent="0.25">
      <c r="A15" s="3763" t="s">
        <v>257</v>
      </c>
      <c r="B15" s="3764">
        <v>16</v>
      </c>
      <c r="C15" s="3765">
        <f t="shared" si="0"/>
        <v>0</v>
      </c>
      <c r="D15" s="3766">
        <f t="shared" si="1"/>
        <v>260306.1</v>
      </c>
      <c r="E15" s="3767">
        <f t="shared" si="2"/>
        <v>260306.1</v>
      </c>
      <c r="F15" s="3763"/>
      <c r="G15" s="3768" t="s">
        <v>257</v>
      </c>
      <c r="H15" s="3769">
        <f t="shared" si="3"/>
        <v>0</v>
      </c>
      <c r="I15" s="3769">
        <f t="shared" si="4"/>
        <v>0</v>
      </c>
      <c r="J15" s="3776"/>
      <c r="K15" s="3763"/>
      <c r="L15" s="3768" t="s">
        <v>257</v>
      </c>
      <c r="M15" s="3768">
        <v>16</v>
      </c>
      <c r="N15" s="3770">
        <v>260306.1</v>
      </c>
      <c r="O15" s="3763"/>
      <c r="P15" s="3768">
        <v>16</v>
      </c>
      <c r="Q15" s="3771"/>
      <c r="R15" s="3769">
        <v>0</v>
      </c>
      <c r="S15" s="3768">
        <v>16</v>
      </c>
      <c r="T15" s="3769">
        <v>0</v>
      </c>
    </row>
    <row r="16" spans="1:20" customFormat="1" x14ac:dyDescent="0.25">
      <c r="A16" s="3778" t="s">
        <v>258</v>
      </c>
      <c r="B16" s="3764">
        <v>17</v>
      </c>
      <c r="C16" s="3765">
        <f t="shared" si="0"/>
        <v>0</v>
      </c>
      <c r="D16" s="3766">
        <f t="shared" si="1"/>
        <v>45202.6</v>
      </c>
      <c r="E16" s="3767">
        <f t="shared" si="2"/>
        <v>45202.6</v>
      </c>
      <c r="F16" s="3763"/>
      <c r="G16" s="3768" t="s">
        <v>258</v>
      </c>
      <c r="H16" s="3769">
        <f t="shared" si="3"/>
        <v>0</v>
      </c>
      <c r="I16" s="3769">
        <f t="shared" si="4"/>
        <v>0</v>
      </c>
      <c r="J16" s="3776"/>
      <c r="K16" s="3763"/>
      <c r="L16" s="3768" t="s">
        <v>258</v>
      </c>
      <c r="M16" s="3768">
        <v>17</v>
      </c>
      <c r="N16" s="3770">
        <v>45202.6</v>
      </c>
      <c r="O16" s="3763"/>
      <c r="P16" s="3768">
        <v>17</v>
      </c>
      <c r="Q16" s="3771"/>
      <c r="R16" s="3769">
        <v>0</v>
      </c>
      <c r="S16" s="3768">
        <v>17</v>
      </c>
      <c r="T16" s="3769">
        <v>0</v>
      </c>
    </row>
    <row r="17" spans="1:20" customFormat="1" x14ac:dyDescent="0.25">
      <c r="A17" s="3763" t="s">
        <v>259</v>
      </c>
      <c r="B17" s="3764">
        <v>18</v>
      </c>
      <c r="C17" s="3765">
        <f t="shared" si="0"/>
        <v>0</v>
      </c>
      <c r="D17" s="3766">
        <f t="shared" si="1"/>
        <v>167893.1</v>
      </c>
      <c r="E17" s="3767">
        <f t="shared" si="2"/>
        <v>167893.1</v>
      </c>
      <c r="F17" s="3763"/>
      <c r="G17" s="3768" t="s">
        <v>259</v>
      </c>
      <c r="H17" s="3769">
        <f t="shared" si="3"/>
        <v>0</v>
      </c>
      <c r="I17" s="3769">
        <f t="shared" si="4"/>
        <v>0</v>
      </c>
      <c r="J17" s="3776"/>
      <c r="K17" s="3763"/>
      <c r="L17" s="3768" t="s">
        <v>259</v>
      </c>
      <c r="M17" s="3768">
        <v>18</v>
      </c>
      <c r="N17" s="3770">
        <v>167893.1</v>
      </c>
      <c r="O17" s="3763"/>
      <c r="P17" s="3768">
        <v>18</v>
      </c>
      <c r="Q17" s="3771"/>
      <c r="R17" s="3769">
        <v>0</v>
      </c>
      <c r="S17" s="3768">
        <v>18</v>
      </c>
      <c r="T17" s="3769">
        <v>0</v>
      </c>
    </row>
    <row r="18" spans="1:20" customFormat="1" x14ac:dyDescent="0.25">
      <c r="A18" s="3763" t="s">
        <v>260</v>
      </c>
      <c r="B18" s="3764">
        <v>19</v>
      </c>
      <c r="C18" s="3765">
        <f t="shared" si="0"/>
        <v>0</v>
      </c>
      <c r="D18" s="3766">
        <f t="shared" si="1"/>
        <v>416388.9</v>
      </c>
      <c r="E18" s="3767">
        <f t="shared" si="2"/>
        <v>416388.9</v>
      </c>
      <c r="F18" s="3763"/>
      <c r="G18" s="3768" t="s">
        <v>260</v>
      </c>
      <c r="H18" s="3769">
        <f t="shared" si="3"/>
        <v>0</v>
      </c>
      <c r="I18" s="3769">
        <f t="shared" si="4"/>
        <v>0</v>
      </c>
      <c r="J18" s="3776"/>
      <c r="K18" s="3763"/>
      <c r="L18" s="3768" t="s">
        <v>260</v>
      </c>
      <c r="M18" s="3768">
        <v>19</v>
      </c>
      <c r="N18" s="3770">
        <v>416388.9</v>
      </c>
      <c r="O18" s="3763"/>
      <c r="P18" s="3768">
        <v>19</v>
      </c>
      <c r="Q18" s="3771"/>
      <c r="R18" s="3769">
        <v>0</v>
      </c>
      <c r="S18" s="3768">
        <v>19</v>
      </c>
      <c r="T18" s="3769">
        <v>0</v>
      </c>
    </row>
    <row r="19" spans="1:20" customFormat="1" x14ac:dyDescent="0.25">
      <c r="A19" s="3763" t="s">
        <v>261</v>
      </c>
      <c r="B19" s="3764">
        <v>22</v>
      </c>
      <c r="C19" s="3765">
        <f t="shared" si="0"/>
        <v>331244.73975400004</v>
      </c>
      <c r="D19" s="3766">
        <f t="shared" si="1"/>
        <v>289286.60000000003</v>
      </c>
      <c r="E19" s="3767">
        <f t="shared" si="2"/>
        <v>620531.33975400007</v>
      </c>
      <c r="F19" s="3763"/>
      <c r="G19" s="3768" t="s">
        <v>261</v>
      </c>
      <c r="H19" s="3769">
        <f t="shared" si="3"/>
        <v>219.58920950000001</v>
      </c>
      <c r="I19" s="3769">
        <f t="shared" si="4"/>
        <v>111.655530254</v>
      </c>
      <c r="J19" s="3776"/>
      <c r="K19" s="3763"/>
      <c r="L19" s="3768" t="s">
        <v>261</v>
      </c>
      <c r="M19" s="3768">
        <v>22</v>
      </c>
      <c r="N19" s="3770">
        <v>289286.60000000003</v>
      </c>
      <c r="O19" s="3763"/>
      <c r="P19" s="3768">
        <v>22</v>
      </c>
      <c r="Q19" s="3772"/>
      <c r="R19" s="3773">
        <v>219.58920950000001</v>
      </c>
      <c r="S19" s="3768">
        <v>22</v>
      </c>
      <c r="T19" s="3775">
        <v>111.655530254</v>
      </c>
    </row>
    <row r="20" spans="1:20" customFormat="1" x14ac:dyDescent="0.25">
      <c r="A20" s="3763" t="s">
        <v>262</v>
      </c>
      <c r="B20" s="3764">
        <v>23</v>
      </c>
      <c r="C20" s="3765">
        <f t="shared" si="0"/>
        <v>0</v>
      </c>
      <c r="D20" s="3766">
        <f t="shared" si="1"/>
        <v>554132.39999999991</v>
      </c>
      <c r="E20" s="3767">
        <f t="shared" si="2"/>
        <v>554132.39999999991</v>
      </c>
      <c r="F20" s="3763"/>
      <c r="G20" s="3768" t="s">
        <v>262</v>
      </c>
      <c r="H20" s="3769">
        <f t="shared" si="3"/>
        <v>0</v>
      </c>
      <c r="I20" s="3769">
        <f t="shared" si="4"/>
        <v>0</v>
      </c>
      <c r="J20" s="3776"/>
      <c r="K20" s="3763"/>
      <c r="L20" s="3768" t="s">
        <v>262</v>
      </c>
      <c r="M20" s="3768">
        <v>23</v>
      </c>
      <c r="N20" s="3770">
        <v>554132.39999999991</v>
      </c>
      <c r="O20" s="3763"/>
      <c r="P20" s="3768">
        <v>23</v>
      </c>
      <c r="Q20" s="3771"/>
      <c r="R20" s="3769">
        <v>0</v>
      </c>
      <c r="S20" s="3768">
        <v>23</v>
      </c>
      <c r="T20" s="3769">
        <v>0</v>
      </c>
    </row>
    <row r="21" spans="1:20" customFormat="1" x14ac:dyDescent="0.25">
      <c r="A21" s="3763" t="s">
        <v>263</v>
      </c>
      <c r="B21" s="3764">
        <v>24</v>
      </c>
      <c r="C21" s="3765">
        <f t="shared" si="0"/>
        <v>14052896.984451998</v>
      </c>
      <c r="D21" s="3766">
        <f t="shared" si="1"/>
        <v>415164.3</v>
      </c>
      <c r="E21" s="3767">
        <f t="shared" si="2"/>
        <v>14468061.284451999</v>
      </c>
      <c r="F21" s="3763"/>
      <c r="G21" s="3768" t="s">
        <v>263</v>
      </c>
      <c r="H21" s="3769">
        <f t="shared" si="3"/>
        <v>13300.111970754999</v>
      </c>
      <c r="I21" s="3769">
        <f t="shared" si="4"/>
        <v>752.78501369699995</v>
      </c>
      <c r="J21" s="3763"/>
      <c r="K21" s="3763"/>
      <c r="L21" s="3768" t="s">
        <v>263</v>
      </c>
      <c r="M21" s="3768">
        <v>24</v>
      </c>
      <c r="N21" s="3770">
        <v>415164.3</v>
      </c>
      <c r="O21" s="3763"/>
      <c r="P21" s="3768">
        <v>24</v>
      </c>
      <c r="Q21" s="3772"/>
      <c r="R21" s="3773">
        <v>13300.111970754999</v>
      </c>
      <c r="S21" s="3768">
        <v>24</v>
      </c>
      <c r="T21" s="3775">
        <v>752.78501369699995</v>
      </c>
    </row>
    <row r="22" spans="1:20" customFormat="1" x14ac:dyDescent="0.25">
      <c r="A22" s="3763" t="s">
        <v>264</v>
      </c>
      <c r="B22" s="3764">
        <v>27</v>
      </c>
      <c r="C22" s="3765">
        <f t="shared" si="0"/>
        <v>0</v>
      </c>
      <c r="D22" s="3766">
        <f t="shared" si="1"/>
        <v>317898.80000000005</v>
      </c>
      <c r="E22" s="3767">
        <f t="shared" si="2"/>
        <v>317898.80000000005</v>
      </c>
      <c r="F22" s="3763"/>
      <c r="G22" s="3768" t="s">
        <v>264</v>
      </c>
      <c r="H22" s="3769">
        <f t="shared" si="3"/>
        <v>0</v>
      </c>
      <c r="I22" s="3769">
        <f t="shared" si="4"/>
        <v>0</v>
      </c>
      <c r="J22" s="3763"/>
      <c r="K22" s="3763"/>
      <c r="L22" s="3768" t="s">
        <v>264</v>
      </c>
      <c r="M22" s="3768">
        <v>27</v>
      </c>
      <c r="N22" s="3770">
        <v>317898.80000000005</v>
      </c>
      <c r="O22" s="3763"/>
      <c r="P22" s="3768">
        <v>27</v>
      </c>
      <c r="Q22" s="3771"/>
      <c r="R22" s="3769"/>
      <c r="S22" s="3768">
        <v>27</v>
      </c>
      <c r="T22" s="3769"/>
    </row>
    <row r="23" spans="1:20" customFormat="1" x14ac:dyDescent="0.25">
      <c r="A23" s="3763" t="s">
        <v>265</v>
      </c>
      <c r="B23" s="3764">
        <v>28</v>
      </c>
      <c r="C23" s="3765">
        <f t="shared" si="0"/>
        <v>0</v>
      </c>
      <c r="D23" s="3766">
        <f t="shared" si="1"/>
        <v>157936</v>
      </c>
      <c r="E23" s="3767">
        <f t="shared" si="2"/>
        <v>157936</v>
      </c>
      <c r="F23" s="3763"/>
      <c r="G23" s="3768" t="s">
        <v>265</v>
      </c>
      <c r="H23" s="3769">
        <f t="shared" si="3"/>
        <v>0</v>
      </c>
      <c r="I23" s="3769">
        <f t="shared" si="4"/>
        <v>0</v>
      </c>
      <c r="J23" s="3763"/>
      <c r="K23" s="3763"/>
      <c r="L23" s="3768" t="s">
        <v>265</v>
      </c>
      <c r="M23" s="3768">
        <v>28</v>
      </c>
      <c r="N23" s="3770">
        <v>157936</v>
      </c>
      <c r="O23" s="3763"/>
      <c r="P23" s="3768">
        <v>28</v>
      </c>
      <c r="Q23" s="3771"/>
      <c r="R23" s="3769"/>
      <c r="S23" s="3768">
        <v>28</v>
      </c>
      <c r="T23" s="3769"/>
    </row>
    <row r="24" spans="1:20" customFormat="1" x14ac:dyDescent="0.25">
      <c r="A24" s="3763" t="s">
        <v>266</v>
      </c>
      <c r="B24" s="3764">
        <v>29</v>
      </c>
      <c r="C24" s="3765">
        <f t="shared" si="0"/>
        <v>23140999.999997005</v>
      </c>
      <c r="D24" s="3766">
        <f t="shared" si="1"/>
        <v>605106.30000000005</v>
      </c>
      <c r="E24" s="3767">
        <f t="shared" si="2"/>
        <v>23746106.299997006</v>
      </c>
      <c r="F24" s="3763"/>
      <c r="G24" s="3768" t="s">
        <v>266</v>
      </c>
      <c r="H24" s="3769">
        <f t="shared" si="3"/>
        <v>21426.299999997005</v>
      </c>
      <c r="I24" s="3769">
        <f t="shared" si="4"/>
        <v>1714.7</v>
      </c>
      <c r="J24" s="3763"/>
      <c r="K24" s="3763"/>
      <c r="L24" s="3768" t="s">
        <v>266</v>
      </c>
      <c r="M24" s="3768">
        <v>29</v>
      </c>
      <c r="N24" s="3770">
        <v>605106.30000000005</v>
      </c>
      <c r="O24" s="3763"/>
      <c r="P24" s="3768">
        <v>29</v>
      </c>
      <c r="Q24" s="3772"/>
      <c r="R24" s="3773">
        <v>21426.299999997005</v>
      </c>
      <c r="S24" s="3768">
        <v>29</v>
      </c>
      <c r="T24" s="3775">
        <v>1714.7</v>
      </c>
    </row>
    <row r="25" spans="1:20" customFormat="1" x14ac:dyDescent="0.25">
      <c r="A25" s="3763" t="s">
        <v>267</v>
      </c>
      <c r="B25" s="3764">
        <v>30</v>
      </c>
      <c r="C25" s="3765">
        <f t="shared" si="0"/>
        <v>0</v>
      </c>
      <c r="D25" s="3766">
        <f t="shared" si="1"/>
        <v>64508.97684000001</v>
      </c>
      <c r="E25" s="3767">
        <f t="shared" si="2"/>
        <v>64508.97684000001</v>
      </c>
      <c r="F25" s="3763"/>
      <c r="G25" s="3768" t="s">
        <v>267</v>
      </c>
      <c r="H25" s="3769">
        <f t="shared" si="3"/>
        <v>0</v>
      </c>
      <c r="I25" s="3769">
        <f t="shared" si="4"/>
        <v>0</v>
      </c>
      <c r="J25" s="3763"/>
      <c r="K25" s="3763"/>
      <c r="L25" s="3768" t="s">
        <v>267</v>
      </c>
      <c r="M25" s="3768">
        <v>30</v>
      </c>
      <c r="N25" s="3770">
        <v>64508.97684000001</v>
      </c>
      <c r="O25" s="3763"/>
      <c r="P25" s="3768">
        <v>30</v>
      </c>
      <c r="Q25" s="3771"/>
      <c r="R25" s="3769"/>
      <c r="S25" s="3768">
        <v>30</v>
      </c>
      <c r="T25" s="3769"/>
    </row>
    <row r="26" spans="1:20" customFormat="1" x14ac:dyDescent="0.25">
      <c r="A26" s="3763" t="s">
        <v>268</v>
      </c>
      <c r="B26" s="3764">
        <v>32</v>
      </c>
      <c r="C26" s="3765">
        <f t="shared" si="0"/>
        <v>0</v>
      </c>
      <c r="D26" s="3766">
        <f t="shared" si="1"/>
        <v>157913.80000000002</v>
      </c>
      <c r="E26" s="3767">
        <f t="shared" si="2"/>
        <v>157913.80000000002</v>
      </c>
      <c r="F26" s="3763"/>
      <c r="G26" s="3768" t="s">
        <v>268</v>
      </c>
      <c r="H26" s="3769">
        <f t="shared" si="3"/>
        <v>0</v>
      </c>
      <c r="I26" s="3769">
        <f t="shared" si="4"/>
        <v>0</v>
      </c>
      <c r="J26" s="3763"/>
      <c r="K26" s="3763"/>
      <c r="L26" s="3768" t="s">
        <v>268</v>
      </c>
      <c r="M26" s="3768">
        <v>32</v>
      </c>
      <c r="N26" s="3770">
        <v>157913.80000000002</v>
      </c>
      <c r="O26" s="3763"/>
      <c r="P26" s="3768">
        <v>32</v>
      </c>
      <c r="Q26" s="3771"/>
      <c r="R26" s="3769"/>
      <c r="S26" s="3768">
        <v>32</v>
      </c>
      <c r="T26" s="3769"/>
    </row>
    <row r="27" spans="1:20" customFormat="1" x14ac:dyDescent="0.25">
      <c r="A27" s="3763" t="s">
        <v>269</v>
      </c>
      <c r="B27" s="3764">
        <v>33</v>
      </c>
      <c r="C27" s="3765">
        <f t="shared" si="0"/>
        <v>0</v>
      </c>
      <c r="D27" s="3766">
        <f t="shared" si="1"/>
        <v>251985.4</v>
      </c>
      <c r="E27" s="3767">
        <f t="shared" si="2"/>
        <v>251985.4</v>
      </c>
      <c r="F27" s="3763"/>
      <c r="G27" s="3768" t="s">
        <v>269</v>
      </c>
      <c r="H27" s="3769">
        <f t="shared" si="3"/>
        <v>0</v>
      </c>
      <c r="I27" s="3769">
        <f t="shared" si="4"/>
        <v>0</v>
      </c>
      <c r="J27" s="3763"/>
      <c r="K27" s="3763"/>
      <c r="L27" s="3768" t="s">
        <v>269</v>
      </c>
      <c r="M27" s="3768">
        <v>33</v>
      </c>
      <c r="N27" s="3770">
        <v>251985.4</v>
      </c>
      <c r="O27" s="3763"/>
      <c r="P27" s="3768">
        <v>33</v>
      </c>
      <c r="Q27" s="3771"/>
      <c r="R27" s="3769"/>
      <c r="S27" s="3768">
        <v>33</v>
      </c>
      <c r="T27" s="3769"/>
    </row>
    <row r="28" spans="1:20" customFormat="1" x14ac:dyDescent="0.25">
      <c r="A28" s="3763" t="s">
        <v>270</v>
      </c>
      <c r="B28" s="3764">
        <v>34</v>
      </c>
      <c r="C28" s="3765">
        <f t="shared" si="0"/>
        <v>4696418.0995739996</v>
      </c>
      <c r="D28" s="3766">
        <f t="shared" si="1"/>
        <v>205146.30000000002</v>
      </c>
      <c r="E28" s="3767">
        <f t="shared" si="2"/>
        <v>4901564.3995739995</v>
      </c>
      <c r="F28" s="3763"/>
      <c r="G28" s="3768" t="s">
        <v>270</v>
      </c>
      <c r="H28" s="3769">
        <f t="shared" si="3"/>
        <v>4696.4180995739998</v>
      </c>
      <c r="I28" s="3769">
        <f t="shared" si="4"/>
        <v>0</v>
      </c>
      <c r="J28" s="3763"/>
      <c r="K28" s="3763"/>
      <c r="L28" s="3768" t="s">
        <v>270</v>
      </c>
      <c r="M28" s="3768">
        <v>34</v>
      </c>
      <c r="N28" s="3770">
        <v>205146.30000000002</v>
      </c>
      <c r="O28" s="3763"/>
      <c r="P28" s="3768">
        <v>34</v>
      </c>
      <c r="Q28" s="3772"/>
      <c r="R28" s="3773">
        <v>4696.4180995739998</v>
      </c>
      <c r="S28" s="3768">
        <v>34</v>
      </c>
      <c r="T28" s="3769"/>
    </row>
    <row r="29" spans="1:20" customFormat="1" x14ac:dyDescent="0.25">
      <c r="A29" s="3763" t="s">
        <v>271</v>
      </c>
      <c r="B29" s="3764">
        <v>35</v>
      </c>
      <c r="C29" s="3765">
        <f t="shared" si="0"/>
        <v>0</v>
      </c>
      <c r="D29" s="3766">
        <f t="shared" si="1"/>
        <v>144785.72396000003</v>
      </c>
      <c r="E29" s="3767">
        <f t="shared" si="2"/>
        <v>144785.72396000003</v>
      </c>
      <c r="F29" s="3763"/>
      <c r="G29" s="3768" t="s">
        <v>271</v>
      </c>
      <c r="H29" s="3769">
        <f t="shared" si="3"/>
        <v>0</v>
      </c>
      <c r="I29" s="3769">
        <f t="shared" si="4"/>
        <v>0</v>
      </c>
      <c r="J29" s="3763"/>
      <c r="K29" s="3763"/>
      <c r="L29" s="3768" t="s">
        <v>271</v>
      </c>
      <c r="M29" s="3768">
        <v>35</v>
      </c>
      <c r="N29" s="3770">
        <v>144785.72396000003</v>
      </c>
      <c r="O29" s="3763"/>
      <c r="P29" s="3768">
        <v>35</v>
      </c>
      <c r="Q29" s="3771"/>
      <c r="R29" s="3769"/>
      <c r="S29" s="3768">
        <v>35</v>
      </c>
      <c r="T29" s="3769"/>
    </row>
    <row r="30" spans="1:20" customFormat="1" x14ac:dyDescent="0.25">
      <c r="A30" s="3763" t="s">
        <v>272</v>
      </c>
      <c r="B30" s="3764">
        <v>37</v>
      </c>
      <c r="C30" s="3765">
        <f t="shared" si="0"/>
        <v>0</v>
      </c>
      <c r="D30" s="3766">
        <f t="shared" si="1"/>
        <v>187483.4</v>
      </c>
      <c r="E30" s="3767">
        <f t="shared" si="2"/>
        <v>187483.4</v>
      </c>
      <c r="F30" s="3763"/>
      <c r="G30" s="3768" t="s">
        <v>272</v>
      </c>
      <c r="H30" s="3769">
        <f t="shared" si="3"/>
        <v>0</v>
      </c>
      <c r="I30" s="3769">
        <f t="shared" si="4"/>
        <v>0</v>
      </c>
      <c r="J30" s="3763"/>
      <c r="K30" s="3763"/>
      <c r="L30" s="3768" t="s">
        <v>272</v>
      </c>
      <c r="M30" s="3768">
        <v>37</v>
      </c>
      <c r="N30" s="3770">
        <v>187483.4</v>
      </c>
      <c r="O30" s="3763"/>
      <c r="P30" s="3768">
        <v>37</v>
      </c>
      <c r="Q30" s="3771"/>
      <c r="R30" s="3769"/>
      <c r="S30" s="3768">
        <v>37</v>
      </c>
      <c r="T30" s="3769"/>
    </row>
    <row r="31" spans="1:20" customFormat="1" x14ac:dyDescent="0.25">
      <c r="A31" s="3763" t="s">
        <v>273</v>
      </c>
      <c r="B31" s="3764">
        <v>38</v>
      </c>
      <c r="C31" s="3765">
        <f t="shared" si="0"/>
        <v>3073957.125</v>
      </c>
      <c r="D31" s="3766">
        <f t="shared" si="1"/>
        <v>178843</v>
      </c>
      <c r="E31" s="3767">
        <f t="shared" si="2"/>
        <v>3252800.125</v>
      </c>
      <c r="F31" s="3763"/>
      <c r="G31" s="3768" t="s">
        <v>273</v>
      </c>
      <c r="H31" s="3769">
        <f t="shared" si="3"/>
        <v>3073.9571249999999</v>
      </c>
      <c r="I31" s="3769">
        <f t="shared" si="4"/>
        <v>0</v>
      </c>
      <c r="J31" s="3763"/>
      <c r="K31" s="3763"/>
      <c r="L31" s="3768" t="s">
        <v>273</v>
      </c>
      <c r="M31" s="3768">
        <v>38</v>
      </c>
      <c r="N31" s="3770">
        <v>178843</v>
      </c>
      <c r="O31" s="3763"/>
      <c r="P31" s="3768">
        <v>38</v>
      </c>
      <c r="Q31" s="3772"/>
      <c r="R31" s="3773">
        <v>3073.9571249999999</v>
      </c>
      <c r="S31" s="3768">
        <v>38</v>
      </c>
      <c r="T31" s="3769"/>
    </row>
    <row r="32" spans="1:20" customFormat="1" x14ac:dyDescent="0.25">
      <c r="A32" s="3763" t="s">
        <v>274</v>
      </c>
      <c r="B32" s="3764">
        <v>39</v>
      </c>
      <c r="C32" s="3765">
        <f t="shared" si="0"/>
        <v>0</v>
      </c>
      <c r="D32" s="3766">
        <f t="shared" si="1"/>
        <v>120604</v>
      </c>
      <c r="E32" s="3767">
        <f t="shared" si="2"/>
        <v>120604</v>
      </c>
      <c r="F32" s="3763"/>
      <c r="G32" s="3768" t="s">
        <v>274</v>
      </c>
      <c r="H32" s="3769">
        <f t="shared" si="3"/>
        <v>0</v>
      </c>
      <c r="I32" s="3769">
        <f t="shared" si="4"/>
        <v>0</v>
      </c>
      <c r="J32" s="3763"/>
      <c r="K32" s="3763"/>
      <c r="L32" s="3768" t="s">
        <v>274</v>
      </c>
      <c r="M32" s="3768">
        <v>39</v>
      </c>
      <c r="N32" s="3770">
        <v>120604</v>
      </c>
      <c r="O32" s="3763"/>
      <c r="P32" s="3768">
        <v>39</v>
      </c>
      <c r="Q32" s="3771"/>
      <c r="R32" s="3769"/>
      <c r="S32" s="3768">
        <v>39</v>
      </c>
      <c r="T32" s="3769"/>
    </row>
    <row r="33" spans="1:20" customFormat="1" x14ac:dyDescent="0.25">
      <c r="A33" s="3763" t="s">
        <v>275</v>
      </c>
      <c r="B33" s="3764">
        <v>40</v>
      </c>
      <c r="C33" s="3765">
        <f t="shared" si="0"/>
        <v>0</v>
      </c>
      <c r="D33" s="3766">
        <f t="shared" si="1"/>
        <v>249134.5</v>
      </c>
      <c r="E33" s="3767">
        <f t="shared" si="2"/>
        <v>249134.5</v>
      </c>
      <c r="F33" s="3763"/>
      <c r="G33" s="3768" t="s">
        <v>275</v>
      </c>
      <c r="H33" s="3769">
        <f t="shared" si="3"/>
        <v>0</v>
      </c>
      <c r="I33" s="3769">
        <f t="shared" si="4"/>
        <v>0</v>
      </c>
      <c r="J33" s="3763"/>
      <c r="K33" s="3763"/>
      <c r="L33" s="3768" t="s">
        <v>275</v>
      </c>
      <c r="M33" s="3768">
        <v>40</v>
      </c>
      <c r="N33" s="3770">
        <v>249134.5</v>
      </c>
      <c r="O33" s="3763"/>
      <c r="P33" s="3768">
        <v>40</v>
      </c>
      <c r="Q33" s="3771"/>
      <c r="R33" s="3769"/>
      <c r="S33" s="3768">
        <v>40</v>
      </c>
      <c r="T33" s="3769"/>
    </row>
    <row r="34" spans="1:20" customFormat="1" x14ac:dyDescent="0.25">
      <c r="A34" s="3763" t="s">
        <v>276</v>
      </c>
      <c r="B34" s="3764">
        <v>43</v>
      </c>
      <c r="C34" s="3765">
        <f t="shared" si="0"/>
        <v>628160.65042399999</v>
      </c>
      <c r="D34" s="3766">
        <f t="shared" si="1"/>
        <v>393181.9</v>
      </c>
      <c r="E34" s="3767">
        <f t="shared" si="2"/>
        <v>1021342.550424</v>
      </c>
      <c r="F34" s="3763"/>
      <c r="G34" s="3768" t="s">
        <v>276</v>
      </c>
      <c r="H34" s="3769">
        <f t="shared" si="3"/>
        <v>628.16065042399998</v>
      </c>
      <c r="I34" s="3769">
        <f t="shared" si="4"/>
        <v>0</v>
      </c>
      <c r="J34" s="3763"/>
      <c r="K34" s="3763"/>
      <c r="L34" s="3768" t="s">
        <v>276</v>
      </c>
      <c r="M34" s="3768">
        <v>43</v>
      </c>
      <c r="N34" s="3770">
        <v>393181.9</v>
      </c>
      <c r="O34" s="3763"/>
      <c r="P34" s="3768">
        <v>43</v>
      </c>
      <c r="Q34" s="3772"/>
      <c r="R34" s="3773">
        <v>628.16065042399998</v>
      </c>
      <c r="S34" s="3768">
        <v>43</v>
      </c>
      <c r="T34" s="3769"/>
    </row>
    <row r="35" spans="1:20" customFormat="1" x14ac:dyDescent="0.25">
      <c r="A35" s="3763" t="s">
        <v>202</v>
      </c>
      <c r="B35" s="3764">
        <v>44</v>
      </c>
      <c r="C35" s="3765">
        <f t="shared" si="0"/>
        <v>5237160.0000000009</v>
      </c>
      <c r="D35" s="3766">
        <f t="shared" si="1"/>
        <v>426965</v>
      </c>
      <c r="E35" s="3767">
        <f t="shared" si="2"/>
        <v>5664125.0000000009</v>
      </c>
      <c r="F35" s="3763"/>
      <c r="G35" s="3768" t="s">
        <v>202</v>
      </c>
      <c r="H35" s="3769">
        <f t="shared" si="3"/>
        <v>5237.1600000000008</v>
      </c>
      <c r="I35" s="3769">
        <f t="shared" si="4"/>
        <v>0</v>
      </c>
      <c r="J35" s="3763"/>
      <c r="K35" s="3763"/>
      <c r="L35" s="3768" t="s">
        <v>202</v>
      </c>
      <c r="M35" s="3768">
        <v>44</v>
      </c>
      <c r="N35" s="3770">
        <v>426965</v>
      </c>
      <c r="O35" s="3763"/>
      <c r="P35" s="3768">
        <v>44</v>
      </c>
      <c r="Q35" s="3772"/>
      <c r="R35" s="3773">
        <v>5237.1600000000008</v>
      </c>
      <c r="S35" s="3768">
        <v>44</v>
      </c>
      <c r="T35" s="3769"/>
    </row>
    <row r="36" spans="1:20" customFormat="1" x14ac:dyDescent="0.25">
      <c r="A36" s="3763" t="s">
        <v>203</v>
      </c>
      <c r="B36" s="3764">
        <v>45</v>
      </c>
      <c r="C36" s="3765">
        <f t="shared" si="0"/>
        <v>0</v>
      </c>
      <c r="D36" s="3766">
        <f t="shared" si="1"/>
        <v>16638</v>
      </c>
      <c r="E36" s="3767">
        <f t="shared" si="2"/>
        <v>16638</v>
      </c>
      <c r="F36" s="3763"/>
      <c r="G36" s="3768" t="s">
        <v>203</v>
      </c>
      <c r="H36" s="3769">
        <f t="shared" si="3"/>
        <v>0</v>
      </c>
      <c r="I36" s="3769">
        <f t="shared" si="4"/>
        <v>0</v>
      </c>
      <c r="J36" s="3763"/>
      <c r="K36" s="3763"/>
      <c r="L36" s="3768" t="s">
        <v>203</v>
      </c>
      <c r="M36" s="3768">
        <v>45</v>
      </c>
      <c r="N36" s="3770">
        <v>16638</v>
      </c>
      <c r="O36" s="3763"/>
      <c r="P36" s="3768">
        <v>45</v>
      </c>
      <c r="Q36" s="3771"/>
      <c r="R36" s="3769"/>
      <c r="S36" s="3768">
        <v>45</v>
      </c>
      <c r="T36" s="3769"/>
    </row>
    <row r="37" spans="1:20" customFormat="1" x14ac:dyDescent="0.25">
      <c r="A37" s="3763" t="s">
        <v>277</v>
      </c>
      <c r="B37" s="3764">
        <v>48</v>
      </c>
      <c r="C37" s="3765">
        <f t="shared" si="0"/>
        <v>0</v>
      </c>
      <c r="D37" s="3766">
        <f t="shared" si="1"/>
        <v>281805.60000000003</v>
      </c>
      <c r="E37" s="3767">
        <f t="shared" si="2"/>
        <v>281805.60000000003</v>
      </c>
      <c r="F37" s="3763"/>
      <c r="G37" s="3768" t="s">
        <v>277</v>
      </c>
      <c r="H37" s="3769">
        <f t="shared" si="3"/>
        <v>0</v>
      </c>
      <c r="I37" s="3769">
        <f t="shared" si="4"/>
        <v>0</v>
      </c>
      <c r="J37" s="3763"/>
      <c r="K37" s="3763"/>
      <c r="L37" s="3768" t="s">
        <v>277</v>
      </c>
      <c r="M37" s="3768">
        <v>48</v>
      </c>
      <c r="N37" s="3770">
        <v>281805.60000000003</v>
      </c>
      <c r="O37" s="3763"/>
      <c r="P37" s="3768">
        <v>48</v>
      </c>
      <c r="Q37" s="3771"/>
      <c r="R37" s="3769"/>
      <c r="S37" s="3768">
        <v>48</v>
      </c>
      <c r="T37" s="3769"/>
    </row>
    <row r="38" spans="1:20" customFormat="1" x14ac:dyDescent="0.25">
      <c r="A38" s="3763" t="s">
        <v>278</v>
      </c>
      <c r="B38" s="3764">
        <v>49</v>
      </c>
      <c r="C38" s="3765">
        <f t="shared" si="0"/>
        <v>0</v>
      </c>
      <c r="D38" s="3766">
        <f t="shared" si="1"/>
        <v>157472.09999999998</v>
      </c>
      <c r="E38" s="3767">
        <f t="shared" si="2"/>
        <v>157472.09999999998</v>
      </c>
      <c r="F38" s="3763"/>
      <c r="G38" s="3768" t="s">
        <v>278</v>
      </c>
      <c r="H38" s="3769">
        <f t="shared" si="3"/>
        <v>0</v>
      </c>
      <c r="I38" s="3769">
        <f t="shared" si="4"/>
        <v>0</v>
      </c>
      <c r="J38" s="3763"/>
      <c r="K38" s="3763"/>
      <c r="L38" s="3768" t="s">
        <v>278</v>
      </c>
      <c r="M38" s="3768">
        <v>49</v>
      </c>
      <c r="N38" s="3770">
        <v>157472.09999999998</v>
      </c>
      <c r="O38" s="3763"/>
      <c r="P38" s="3768">
        <v>49</v>
      </c>
      <c r="Q38" s="3771"/>
      <c r="R38" s="3769"/>
      <c r="S38" s="3768">
        <v>49</v>
      </c>
      <c r="T38" s="3769"/>
    </row>
    <row r="39" spans="1:20" customFormat="1" x14ac:dyDescent="0.25">
      <c r="A39" s="3778" t="s">
        <v>279</v>
      </c>
      <c r="B39" s="3764">
        <v>51</v>
      </c>
      <c r="C39" s="3765">
        <f t="shared" si="0"/>
        <v>0</v>
      </c>
      <c r="D39" s="3766">
        <f t="shared" si="1"/>
        <v>222145.4</v>
      </c>
      <c r="E39" s="3767">
        <f t="shared" si="2"/>
        <v>222145.4</v>
      </c>
      <c r="F39" s="3763"/>
      <c r="G39" s="3768" t="s">
        <v>279</v>
      </c>
      <c r="H39" s="3769">
        <f t="shared" si="3"/>
        <v>0</v>
      </c>
      <c r="I39" s="3769">
        <f t="shared" si="4"/>
        <v>0</v>
      </c>
      <c r="J39" s="3763"/>
      <c r="K39" s="3763"/>
      <c r="L39" s="3768" t="s">
        <v>279</v>
      </c>
      <c r="M39" s="3768">
        <v>51</v>
      </c>
      <c r="N39" s="3770">
        <v>222145.4</v>
      </c>
      <c r="O39" s="3763"/>
      <c r="P39" s="3768">
        <v>51</v>
      </c>
      <c r="Q39" s="3771"/>
      <c r="R39" s="3769"/>
      <c r="S39" s="3768">
        <v>51</v>
      </c>
      <c r="T39" s="3769"/>
    </row>
    <row r="40" spans="1:20" customFormat="1" x14ac:dyDescent="0.25">
      <c r="A40" s="3763" t="s">
        <v>280</v>
      </c>
      <c r="B40" s="3764">
        <v>55</v>
      </c>
      <c r="C40" s="3765">
        <f t="shared" si="0"/>
        <v>0</v>
      </c>
      <c r="D40" s="3766">
        <f t="shared" si="1"/>
        <v>118865</v>
      </c>
      <c r="E40" s="3767">
        <f t="shared" si="2"/>
        <v>118865</v>
      </c>
      <c r="F40" s="3763"/>
      <c r="G40" s="3768" t="s">
        <v>280</v>
      </c>
      <c r="H40" s="3769">
        <f t="shared" si="3"/>
        <v>0</v>
      </c>
      <c r="I40" s="3769">
        <f t="shared" si="4"/>
        <v>0</v>
      </c>
      <c r="J40" s="3763"/>
      <c r="K40" s="3763"/>
      <c r="L40" s="3768" t="s">
        <v>280</v>
      </c>
      <c r="M40" s="3768">
        <v>55</v>
      </c>
      <c r="N40" s="3770">
        <v>118865</v>
      </c>
      <c r="O40" s="3763"/>
      <c r="P40" s="3768">
        <v>55</v>
      </c>
      <c r="Q40" s="3771"/>
      <c r="R40" s="3769"/>
      <c r="S40" s="3768">
        <v>55</v>
      </c>
      <c r="T40" s="3769"/>
    </row>
    <row r="41" spans="1:20" customFormat="1" x14ac:dyDescent="0.25">
      <c r="A41" s="3763" t="s">
        <v>281</v>
      </c>
      <c r="B41" s="3764">
        <v>60</v>
      </c>
      <c r="C41" s="3765">
        <f t="shared" si="0"/>
        <v>0</v>
      </c>
      <c r="D41" s="3766">
        <f t="shared" si="1"/>
        <v>48565.97</v>
      </c>
      <c r="E41" s="3767">
        <f t="shared" si="2"/>
        <v>48565.97</v>
      </c>
      <c r="F41" s="3763"/>
      <c r="G41" s="3768" t="s">
        <v>281</v>
      </c>
      <c r="H41" s="3769">
        <f t="shared" si="3"/>
        <v>0</v>
      </c>
      <c r="I41" s="3769">
        <f t="shared" si="4"/>
        <v>0</v>
      </c>
      <c r="J41" s="3763"/>
      <c r="K41" s="3763"/>
      <c r="L41" s="3768" t="s">
        <v>281</v>
      </c>
      <c r="M41" s="3768">
        <v>60</v>
      </c>
      <c r="N41" s="3770">
        <v>48565.97</v>
      </c>
      <c r="O41" s="3763"/>
      <c r="P41" s="3768">
        <v>60</v>
      </c>
      <c r="Q41" s="3771"/>
      <c r="R41" s="3769"/>
      <c r="S41" s="3768">
        <v>60</v>
      </c>
      <c r="T41" s="3769"/>
    </row>
    <row r="42" spans="1:20" customFormat="1" x14ac:dyDescent="0.25">
      <c r="A42" s="3778" t="s">
        <v>204</v>
      </c>
      <c r="B42" s="3764">
        <v>61</v>
      </c>
      <c r="C42" s="3765">
        <f t="shared" si="0"/>
        <v>0</v>
      </c>
      <c r="D42" s="3766">
        <f t="shared" si="1"/>
        <v>102693.2</v>
      </c>
      <c r="E42" s="3767">
        <f t="shared" si="2"/>
        <v>102693.2</v>
      </c>
      <c r="F42" s="3763"/>
      <c r="G42" s="3768" t="s">
        <v>204</v>
      </c>
      <c r="H42" s="3769">
        <f t="shared" si="3"/>
        <v>0</v>
      </c>
      <c r="I42" s="3769">
        <f t="shared" si="4"/>
        <v>0</v>
      </c>
      <c r="J42" s="3763"/>
      <c r="K42" s="3763"/>
      <c r="L42" s="3768" t="s">
        <v>204</v>
      </c>
      <c r="M42" s="3768">
        <v>61</v>
      </c>
      <c r="N42" s="3770">
        <v>102693.2</v>
      </c>
      <c r="O42" s="3763"/>
      <c r="P42" s="3768">
        <v>61</v>
      </c>
      <c r="Q42" s="3771"/>
      <c r="R42" s="3769"/>
      <c r="S42" s="3768">
        <v>61</v>
      </c>
      <c r="T42" s="3769"/>
    </row>
    <row r="43" spans="1:20" customFormat="1" x14ac:dyDescent="0.25">
      <c r="A43" s="3778" t="s">
        <v>282</v>
      </c>
      <c r="B43" s="3764">
        <v>62</v>
      </c>
      <c r="C43" s="3765">
        <f t="shared" si="0"/>
        <v>0</v>
      </c>
      <c r="D43" s="3766">
        <f t="shared" si="1"/>
        <v>261812.30000000002</v>
      </c>
      <c r="E43" s="3767">
        <f t="shared" si="2"/>
        <v>261812.30000000002</v>
      </c>
      <c r="F43" s="3763"/>
      <c r="G43" s="3768" t="s">
        <v>282</v>
      </c>
      <c r="H43" s="3769">
        <f t="shared" si="3"/>
        <v>0</v>
      </c>
      <c r="I43" s="3769">
        <f t="shared" si="4"/>
        <v>0</v>
      </c>
      <c r="J43" s="3763"/>
      <c r="K43" s="3763"/>
      <c r="L43" s="3768" t="s">
        <v>282</v>
      </c>
      <c r="M43" s="3768">
        <v>62</v>
      </c>
      <c r="N43" s="3770">
        <v>261812.30000000002</v>
      </c>
      <c r="O43" s="3763"/>
      <c r="P43" s="3768">
        <v>62</v>
      </c>
      <c r="Q43" s="3771"/>
      <c r="R43" s="3769"/>
      <c r="S43" s="3768">
        <v>62</v>
      </c>
      <c r="T43" s="3769"/>
    </row>
    <row r="44" spans="1:20" customFormat="1" x14ac:dyDescent="0.25">
      <c r="A44" s="3763" t="s">
        <v>283</v>
      </c>
      <c r="B44" s="3764">
        <v>63</v>
      </c>
      <c r="C44" s="3765">
        <f t="shared" si="0"/>
        <v>0</v>
      </c>
      <c r="D44" s="3766">
        <f t="shared" si="1"/>
        <v>362415.7</v>
      </c>
      <c r="E44" s="3767">
        <f t="shared" si="2"/>
        <v>362415.7</v>
      </c>
      <c r="F44" s="3763"/>
      <c r="G44" s="3768" t="s">
        <v>283</v>
      </c>
      <c r="H44" s="3769">
        <f t="shared" si="3"/>
        <v>0</v>
      </c>
      <c r="I44" s="3769">
        <f t="shared" si="4"/>
        <v>0</v>
      </c>
      <c r="J44" s="3763"/>
      <c r="K44" s="3763"/>
      <c r="L44" s="3768" t="s">
        <v>283</v>
      </c>
      <c r="M44" s="3768">
        <v>63</v>
      </c>
      <c r="N44" s="3770">
        <v>362415.7</v>
      </c>
      <c r="O44" s="3763"/>
      <c r="P44" s="3768">
        <v>63</v>
      </c>
      <c r="Q44" s="3771"/>
      <c r="R44" s="3769"/>
      <c r="S44" s="3768">
        <v>63</v>
      </c>
      <c r="T44" s="3769"/>
    </row>
    <row r="45" spans="1:20" customFormat="1" x14ac:dyDescent="0.25">
      <c r="A45" s="3763" t="s">
        <v>284</v>
      </c>
      <c r="B45" s="3764">
        <v>64</v>
      </c>
      <c r="C45" s="3765">
        <f t="shared" si="0"/>
        <v>4088268.7078560004</v>
      </c>
      <c r="D45" s="3766">
        <f t="shared" si="1"/>
        <v>54541.8</v>
      </c>
      <c r="E45" s="3767">
        <f t="shared" si="2"/>
        <v>4142810.5078560002</v>
      </c>
      <c r="F45" s="3763"/>
      <c r="G45" s="3768" t="s">
        <v>284</v>
      </c>
      <c r="H45" s="3769">
        <f t="shared" si="3"/>
        <v>4088.2687078560002</v>
      </c>
      <c r="I45" s="3769">
        <f t="shared" si="4"/>
        <v>0</v>
      </c>
      <c r="J45" s="3763"/>
      <c r="K45" s="3763"/>
      <c r="L45" s="3768" t="s">
        <v>284</v>
      </c>
      <c r="M45" s="3768">
        <v>64</v>
      </c>
      <c r="N45" s="3770">
        <v>54541.8</v>
      </c>
      <c r="O45" s="3763"/>
      <c r="P45" s="3768">
        <v>2001</v>
      </c>
      <c r="Q45" s="3772"/>
      <c r="R45" s="3773">
        <v>4088.2687078560002</v>
      </c>
      <c r="S45" s="3768">
        <v>2001</v>
      </c>
      <c r="T45" s="3769"/>
    </row>
    <row r="46" spans="1:20" customFormat="1" x14ac:dyDescent="0.25">
      <c r="A46" s="3763" t="s">
        <v>656</v>
      </c>
      <c r="B46" s="3764">
        <v>65</v>
      </c>
      <c r="C46" s="3765">
        <f t="shared" si="0"/>
        <v>5371417.401323</v>
      </c>
      <c r="D46" s="3766">
        <f t="shared" si="1"/>
        <v>0</v>
      </c>
      <c r="E46" s="3767">
        <f t="shared" si="2"/>
        <v>5371417.401323</v>
      </c>
      <c r="F46" s="3763"/>
      <c r="G46" s="3763" t="s">
        <v>656</v>
      </c>
      <c r="H46" s="3769">
        <f t="shared" si="3"/>
        <v>5371.4174013230004</v>
      </c>
      <c r="I46" s="3769">
        <f t="shared" si="4"/>
        <v>0</v>
      </c>
      <c r="J46" s="3763"/>
      <c r="K46" s="3763"/>
      <c r="L46" s="3763" t="s">
        <v>656</v>
      </c>
      <c r="M46" s="3768">
        <v>65</v>
      </c>
      <c r="N46" s="3770">
        <v>0</v>
      </c>
      <c r="O46" s="3763"/>
      <c r="P46" s="3768">
        <v>2004</v>
      </c>
      <c r="Q46" s="3772"/>
      <c r="R46" s="3773">
        <v>5371.4174013230004</v>
      </c>
      <c r="S46" s="3768">
        <v>2004</v>
      </c>
      <c r="T46" s="3769"/>
    </row>
    <row r="47" spans="1:20" customFormat="1" x14ac:dyDescent="0.25">
      <c r="A47" s="3763" t="s">
        <v>285</v>
      </c>
      <c r="B47" s="3764">
        <v>2001</v>
      </c>
      <c r="C47" s="3765">
        <f t="shared" si="0"/>
        <v>0</v>
      </c>
      <c r="D47" s="3766">
        <f t="shared" si="1"/>
        <v>118262.2</v>
      </c>
      <c r="E47" s="3767">
        <f t="shared" si="2"/>
        <v>118262.2</v>
      </c>
      <c r="F47" s="3763"/>
      <c r="G47" s="3768" t="s">
        <v>285</v>
      </c>
      <c r="H47" s="3769">
        <f t="shared" si="3"/>
        <v>0</v>
      </c>
      <c r="I47" s="3769">
        <f t="shared" si="4"/>
        <v>0</v>
      </c>
      <c r="J47" s="3763"/>
      <c r="K47" s="3763"/>
      <c r="L47" s="3768" t="s">
        <v>285</v>
      </c>
      <c r="M47" s="3768">
        <v>2001</v>
      </c>
      <c r="N47" s="3770">
        <v>118262.2</v>
      </c>
      <c r="O47" s="3763"/>
      <c r="P47" s="3768">
        <v>5050</v>
      </c>
      <c r="Q47" s="3771"/>
      <c r="R47" s="3769"/>
      <c r="S47" s="3768">
        <v>5050</v>
      </c>
      <c r="T47" s="3769"/>
    </row>
    <row r="48" spans="1:20" customFormat="1" x14ac:dyDescent="0.25">
      <c r="A48" s="3778" t="s">
        <v>286</v>
      </c>
      <c r="B48" s="3764">
        <v>2004</v>
      </c>
      <c r="C48" s="3765">
        <f t="shared" si="0"/>
        <v>0</v>
      </c>
      <c r="D48" s="3766">
        <f t="shared" si="1"/>
        <v>299250</v>
      </c>
      <c r="E48" s="3767">
        <f t="shared" si="2"/>
        <v>299250</v>
      </c>
      <c r="F48" s="3763"/>
      <c r="G48" s="3768" t="s">
        <v>286</v>
      </c>
      <c r="H48" s="3769">
        <f t="shared" si="3"/>
        <v>0</v>
      </c>
      <c r="I48" s="3769">
        <f t="shared" si="4"/>
        <v>0</v>
      </c>
      <c r="J48" s="3763"/>
      <c r="K48" s="3763"/>
      <c r="L48" s="3768" t="s">
        <v>286</v>
      </c>
      <c r="M48" s="3768">
        <v>2004</v>
      </c>
      <c r="N48" s="3770">
        <v>299250</v>
      </c>
      <c r="O48" s="3763"/>
      <c r="P48" s="3768">
        <v>64</v>
      </c>
      <c r="Q48" s="3771"/>
      <c r="R48" s="3769"/>
      <c r="S48" s="3768">
        <v>64</v>
      </c>
      <c r="T48" s="3769"/>
    </row>
    <row r="49" spans="1:28" customFormat="1" x14ac:dyDescent="0.25">
      <c r="A49" s="3778" t="s">
        <v>287</v>
      </c>
      <c r="B49" s="3764">
        <v>3029</v>
      </c>
      <c r="C49" s="3765">
        <f t="shared" si="0"/>
        <v>0</v>
      </c>
      <c r="D49" s="3766">
        <f t="shared" si="1"/>
        <v>61978.097000000002</v>
      </c>
      <c r="E49" s="3767">
        <f t="shared" si="2"/>
        <v>61978.097000000002</v>
      </c>
      <c r="F49" s="3763"/>
      <c r="G49" s="3768" t="s">
        <v>287</v>
      </c>
      <c r="H49" s="3769">
        <f t="shared" si="3"/>
        <v>0</v>
      </c>
      <c r="I49" s="3769">
        <f t="shared" si="4"/>
        <v>0</v>
      </c>
      <c r="J49" s="3763"/>
      <c r="K49" s="3763"/>
      <c r="L49" s="3768" t="s">
        <v>287</v>
      </c>
      <c r="M49" s="3768">
        <v>3029</v>
      </c>
      <c r="N49" s="3770">
        <v>61978.097000000002</v>
      </c>
      <c r="O49" s="3763"/>
      <c r="P49" s="3768">
        <v>65</v>
      </c>
      <c r="Q49" s="3771"/>
      <c r="R49" s="3769"/>
      <c r="S49" s="3768">
        <v>65</v>
      </c>
      <c r="T49" s="3769"/>
    </row>
    <row r="50" spans="1:28" customFormat="1" x14ac:dyDescent="0.25">
      <c r="A50" s="3778" t="s">
        <v>288</v>
      </c>
      <c r="B50" s="3764">
        <v>3478</v>
      </c>
      <c r="C50" s="3765">
        <f t="shared" si="0"/>
        <v>0</v>
      </c>
      <c r="D50" s="3766">
        <f t="shared" si="1"/>
        <v>0</v>
      </c>
      <c r="E50" s="3767">
        <f t="shared" si="2"/>
        <v>0</v>
      </c>
      <c r="F50" s="3763"/>
      <c r="G50" s="3780" t="s">
        <v>288</v>
      </c>
      <c r="H50" s="3769">
        <f t="shared" si="3"/>
        <v>0</v>
      </c>
      <c r="I50" s="3769">
        <f t="shared" si="4"/>
        <v>0</v>
      </c>
      <c r="J50" s="3763"/>
      <c r="K50" s="3763"/>
      <c r="L50" s="3780" t="s">
        <v>288</v>
      </c>
      <c r="M50" s="3768">
        <v>3478</v>
      </c>
      <c r="N50" s="3770">
        <v>0</v>
      </c>
      <c r="O50" s="3763"/>
      <c r="P50" s="3768">
        <v>3029</v>
      </c>
      <c r="Q50" s="3771"/>
      <c r="R50" s="3769"/>
      <c r="S50" s="3768">
        <v>3029</v>
      </c>
      <c r="T50" s="3769"/>
    </row>
    <row r="51" spans="1:28" customFormat="1" x14ac:dyDescent="0.25">
      <c r="A51" s="3763" t="s">
        <v>216</v>
      </c>
      <c r="B51" s="3764">
        <v>4000</v>
      </c>
      <c r="C51" s="3765">
        <f t="shared" si="0"/>
        <v>0</v>
      </c>
      <c r="D51" s="3766">
        <f t="shared" si="1"/>
        <v>139935.30000000005</v>
      </c>
      <c r="E51" s="3767">
        <f t="shared" si="2"/>
        <v>139935.30000000005</v>
      </c>
      <c r="F51" s="3763"/>
      <c r="G51" s="3768" t="s">
        <v>216</v>
      </c>
      <c r="H51" s="3769">
        <f t="shared" si="3"/>
        <v>0</v>
      </c>
      <c r="I51" s="3769">
        <f t="shared" si="4"/>
        <v>0</v>
      </c>
      <c r="J51" s="3763"/>
      <c r="K51" s="3763"/>
      <c r="L51" s="3768" t="s">
        <v>216</v>
      </c>
      <c r="M51" s="3768">
        <v>4000</v>
      </c>
      <c r="N51" s="3770">
        <v>139935.30000000005</v>
      </c>
      <c r="O51" s="3763"/>
      <c r="P51" s="3768">
        <v>3478</v>
      </c>
      <c r="Q51" s="3771"/>
      <c r="R51" s="3769"/>
      <c r="S51" s="3768">
        <v>3478</v>
      </c>
      <c r="T51" s="3769"/>
    </row>
    <row r="52" spans="1:28" customFormat="1" x14ac:dyDescent="0.25">
      <c r="A52" s="3763" t="s">
        <v>247</v>
      </c>
      <c r="B52" s="3764">
        <v>4013</v>
      </c>
      <c r="C52" s="3765">
        <f t="shared" si="0"/>
        <v>2415213.6956519997</v>
      </c>
      <c r="D52" s="3766">
        <f t="shared" si="1"/>
        <v>0</v>
      </c>
      <c r="E52" s="3767">
        <f t="shared" si="2"/>
        <v>2415213.6956519997</v>
      </c>
      <c r="F52" s="3763"/>
      <c r="G52" s="3768" t="s">
        <v>247</v>
      </c>
      <c r="H52" s="3769">
        <f t="shared" si="3"/>
        <v>2107.77421</v>
      </c>
      <c r="I52" s="3769">
        <f t="shared" si="4"/>
        <v>307.43948565200003</v>
      </c>
      <c r="J52" s="3763"/>
      <c r="K52" s="3763"/>
      <c r="L52" s="3768" t="s">
        <v>247</v>
      </c>
      <c r="M52" s="3768">
        <v>4013</v>
      </c>
      <c r="N52" s="3770">
        <v>0</v>
      </c>
      <c r="O52" s="3763"/>
      <c r="P52" s="3768">
        <v>4000</v>
      </c>
      <c r="Q52" s="3771"/>
      <c r="R52" s="3769">
        <v>2107.77421</v>
      </c>
      <c r="S52" s="3768">
        <v>4000</v>
      </c>
      <c r="T52" s="3769">
        <v>307.43948565200003</v>
      </c>
    </row>
    <row r="53" spans="1:28" customFormat="1" x14ac:dyDescent="0.25">
      <c r="A53" s="3763" t="s">
        <v>289</v>
      </c>
      <c r="B53" s="3763">
        <v>5034</v>
      </c>
      <c r="C53" s="3765">
        <f t="shared" si="0"/>
        <v>0</v>
      </c>
      <c r="D53" s="3766">
        <f t="shared" si="1"/>
        <v>55464</v>
      </c>
      <c r="E53" s="3767">
        <f t="shared" si="2"/>
        <v>55464</v>
      </c>
      <c r="F53" s="3763"/>
      <c r="G53" s="3768" t="s">
        <v>289</v>
      </c>
      <c r="H53" s="3769">
        <f t="shared" si="3"/>
        <v>0</v>
      </c>
      <c r="I53" s="3769">
        <f t="shared" si="4"/>
        <v>0</v>
      </c>
      <c r="J53" s="3763"/>
      <c r="K53" s="3763"/>
      <c r="L53" s="3768" t="s">
        <v>289</v>
      </c>
      <c r="M53" s="3768">
        <v>5034</v>
      </c>
      <c r="N53" s="3770">
        <v>55464</v>
      </c>
      <c r="O53" s="3763"/>
      <c r="P53" s="3768">
        <v>4013</v>
      </c>
      <c r="Q53" s="3771"/>
      <c r="R53" s="3769"/>
      <c r="S53" s="3768">
        <v>4013</v>
      </c>
      <c r="T53" s="3769"/>
    </row>
    <row r="54" spans="1:28" s="3682" customFormat="1" x14ac:dyDescent="0.25">
      <c r="A54" s="3763" t="s">
        <v>290</v>
      </c>
      <c r="B54" s="3763">
        <v>5050</v>
      </c>
      <c r="C54" s="3765">
        <f t="shared" si="0"/>
        <v>0</v>
      </c>
      <c r="D54" s="3766">
        <f t="shared" si="1"/>
        <v>383323.30000000005</v>
      </c>
      <c r="E54" s="3767">
        <f t="shared" si="2"/>
        <v>383323.30000000005</v>
      </c>
      <c r="F54" s="3763"/>
      <c r="G54" s="3768" t="s">
        <v>290</v>
      </c>
      <c r="H54" s="3769">
        <f t="shared" si="3"/>
        <v>0</v>
      </c>
      <c r="I54" s="3769">
        <f t="shared" si="4"/>
        <v>0</v>
      </c>
      <c r="J54" s="3763"/>
      <c r="K54" s="3763"/>
      <c r="L54" s="3768" t="s">
        <v>290</v>
      </c>
      <c r="M54" s="3768">
        <v>5050</v>
      </c>
      <c r="N54" s="3770">
        <v>383323.30000000005</v>
      </c>
      <c r="O54" s="3763"/>
      <c r="P54" s="3768">
        <v>5034</v>
      </c>
      <c r="Q54" s="3771"/>
      <c r="R54" s="3769"/>
      <c r="S54" s="3768">
        <v>5034</v>
      </c>
      <c r="T54" s="3781"/>
      <c r="V54" s="3684"/>
      <c r="Z54" s="3684"/>
      <c r="AA54" s="3684"/>
      <c r="AB54" s="3685"/>
    </row>
    <row r="55" spans="1:28" s="3682" customFormat="1" x14ac:dyDescent="0.25">
      <c r="A55" s="3763"/>
      <c r="B55" s="3763"/>
      <c r="C55" s="3782">
        <f>SUM(C3:C54)</f>
        <v>336451161.32896805</v>
      </c>
      <c r="D55" s="3783">
        <f>SUM(D2:D54)</f>
        <v>15674793.067800004</v>
      </c>
      <c r="E55" s="3784">
        <f>SUM(E2:E54)</f>
        <v>352125954.39676809</v>
      </c>
      <c r="F55" s="3763"/>
      <c r="G55" s="3763"/>
      <c r="H55" s="3785">
        <f>SUM(H2:H54)</f>
        <v>281705.28844450699</v>
      </c>
      <c r="I55" s="3785">
        <f>SUM(I2:I54)</f>
        <v>54745.872884461001</v>
      </c>
      <c r="J55" s="3763"/>
      <c r="K55" s="3763"/>
      <c r="L55" s="3786" t="s">
        <v>205</v>
      </c>
      <c r="M55" s="3787"/>
      <c r="N55" s="3788">
        <f>SUM(N2:N54)</f>
        <v>15674793.067800004</v>
      </c>
      <c r="O55" s="3763"/>
      <c r="P55" s="3763"/>
      <c r="Q55" s="3814"/>
      <c r="R55" s="3815">
        <f>SUM(R2:R54)</f>
        <v>281705.28844450699</v>
      </c>
      <c r="S55" s="3814"/>
      <c r="T55" s="3815">
        <f>SUM(T2:T54)</f>
        <v>54745.872884461001</v>
      </c>
    </row>
    <row r="57" spans="1:28" x14ac:dyDescent="0.25">
      <c r="N57" s="3811"/>
    </row>
  </sheetData>
  <sortState ref="A41:AB42">
    <sortCondition ref="B41:B42"/>
  </sortState>
  <pageMargins left="0.7" right="0.7" top="0.75" bottom="0.75" header="0.3" footer="0.3"/>
  <pageSetup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56"/>
  <sheetViews>
    <sheetView showGridLines="0" topLeftCell="A118" zoomScale="70" zoomScaleNormal="70" zoomScaleSheetLayoutView="80" workbookViewId="0">
      <selection activeCell="Q142" sqref="Q142"/>
    </sheetView>
  </sheetViews>
  <sheetFormatPr defaultRowHeight="18" customHeight="1" x14ac:dyDescent="0.2"/>
  <cols>
    <col min="1" max="1" width="8.28515625" style="2" customWidth="1"/>
    <col min="2" max="2" width="55.42578125" bestFit="1" customWidth="1"/>
    <col min="3" max="3" width="9.5703125" customWidth="1"/>
    <col min="5" max="5" width="12.42578125" customWidth="1"/>
    <col min="6" max="6" width="18.5703125" customWidth="1"/>
    <col min="7" max="7" width="23.5703125" customWidth="1"/>
    <col min="8" max="8" width="17.28515625" customWidth="1"/>
    <col min="9" max="9" width="21.28515625" customWidth="1"/>
    <col min="10" max="10" width="19.7109375" customWidth="1"/>
    <col min="11" max="11" width="17.5703125" customWidth="1"/>
  </cols>
  <sheetData>
    <row r="1" spans="1:11" ht="18" customHeight="1" x14ac:dyDescent="0.2">
      <c r="A1" s="308"/>
      <c r="B1" s="308"/>
      <c r="C1" s="312"/>
      <c r="D1" s="311"/>
      <c r="E1" s="312"/>
      <c r="F1" s="312"/>
      <c r="G1" s="312"/>
      <c r="H1" s="312"/>
      <c r="I1" s="312"/>
      <c r="J1" s="312"/>
      <c r="K1" s="312"/>
    </row>
    <row r="2" spans="1:11" ht="18" customHeight="1" x14ac:dyDescent="0.25">
      <c r="A2" s="308"/>
      <c r="B2" s="308"/>
      <c r="C2" s="308"/>
      <c r="D2" s="3857" t="s">
        <v>686</v>
      </c>
      <c r="E2" s="3858"/>
      <c r="F2" s="3858"/>
      <c r="G2" s="3858"/>
      <c r="H2" s="3858"/>
      <c r="I2" s="308"/>
      <c r="J2" s="308"/>
      <c r="K2" s="308"/>
    </row>
    <row r="3" spans="1:11" ht="18" customHeight="1" x14ac:dyDescent="0.2">
      <c r="A3" s="308"/>
      <c r="B3" s="310" t="s">
        <v>0</v>
      </c>
      <c r="C3" s="308"/>
      <c r="D3" s="308"/>
      <c r="E3" s="308"/>
      <c r="F3" s="308"/>
      <c r="G3" s="308"/>
      <c r="H3" s="308"/>
      <c r="I3" s="308"/>
      <c r="J3" s="308"/>
      <c r="K3" s="308"/>
    </row>
    <row r="4" spans="1:11" ht="18" customHeight="1" x14ac:dyDescent="0.2">
      <c r="A4" s="246"/>
      <c r="B4" s="245"/>
      <c r="C4" s="245"/>
      <c r="D4" s="245"/>
      <c r="E4" s="245"/>
      <c r="F4" s="245"/>
      <c r="G4" s="245"/>
      <c r="H4" s="245"/>
      <c r="I4" s="245"/>
      <c r="J4" s="245"/>
      <c r="K4" s="245"/>
    </row>
    <row r="5" spans="1:11" ht="18" customHeight="1" x14ac:dyDescent="0.2">
      <c r="A5" s="308"/>
      <c r="B5" s="313" t="s">
        <v>40</v>
      </c>
      <c r="C5" s="3859" t="s">
        <v>659</v>
      </c>
      <c r="D5" s="3866"/>
      <c r="E5" s="3866"/>
      <c r="F5" s="3866"/>
      <c r="G5" s="3867"/>
      <c r="H5" s="308"/>
      <c r="I5" s="308"/>
      <c r="J5" s="308"/>
      <c r="K5" s="308"/>
    </row>
    <row r="6" spans="1:11" ht="18" customHeight="1" x14ac:dyDescent="0.2">
      <c r="A6" s="308"/>
      <c r="B6" s="313" t="s">
        <v>3</v>
      </c>
      <c r="C6" s="3888" t="s">
        <v>453</v>
      </c>
      <c r="D6" s="3869"/>
      <c r="E6" s="3869"/>
      <c r="F6" s="3869"/>
      <c r="G6" s="3870"/>
      <c r="H6" s="308"/>
      <c r="I6" s="308"/>
      <c r="J6" s="308"/>
      <c r="K6" s="308"/>
    </row>
    <row r="7" spans="1:11" ht="18" customHeight="1" x14ac:dyDescent="0.2">
      <c r="A7" s="308"/>
      <c r="B7" s="313" t="s">
        <v>4</v>
      </c>
      <c r="C7" s="3871"/>
      <c r="D7" s="3872"/>
      <c r="E7" s="3872"/>
      <c r="F7" s="3872"/>
      <c r="G7" s="3873"/>
      <c r="H7" s="308"/>
      <c r="I7" s="308"/>
      <c r="J7" s="308"/>
      <c r="K7" s="308"/>
    </row>
    <row r="8" spans="1:11" ht="18" customHeight="1" x14ac:dyDescent="0.2">
      <c r="A8" s="246"/>
      <c r="B8" s="245"/>
      <c r="C8" s="245"/>
      <c r="D8" s="245"/>
      <c r="E8" s="245"/>
      <c r="F8" s="245"/>
      <c r="G8" s="245"/>
      <c r="H8" s="245"/>
      <c r="I8" s="245"/>
      <c r="J8" s="245"/>
      <c r="K8" s="245"/>
    </row>
    <row r="9" spans="1:11" ht="18" customHeight="1" x14ac:dyDescent="0.2">
      <c r="A9" s="308"/>
      <c r="B9" s="313" t="s">
        <v>1</v>
      </c>
      <c r="C9" s="3859" t="s">
        <v>660</v>
      </c>
      <c r="D9" s="3866"/>
      <c r="E9" s="3866"/>
      <c r="F9" s="3866"/>
      <c r="G9" s="3867"/>
      <c r="H9" s="308"/>
      <c r="I9" s="308"/>
      <c r="J9" s="308"/>
      <c r="K9" s="308"/>
    </row>
    <row r="10" spans="1:11" ht="18" customHeight="1" x14ac:dyDescent="0.2">
      <c r="A10" s="308"/>
      <c r="B10" s="313" t="s">
        <v>2</v>
      </c>
      <c r="C10" s="3874" t="s">
        <v>404</v>
      </c>
      <c r="D10" s="3875"/>
      <c r="E10" s="3875"/>
      <c r="F10" s="3875"/>
      <c r="G10" s="3876"/>
      <c r="H10" s="308"/>
      <c r="I10" s="308"/>
      <c r="J10" s="308"/>
      <c r="K10" s="308"/>
    </row>
    <row r="11" spans="1:11" ht="18" customHeight="1" x14ac:dyDescent="0.2">
      <c r="A11" s="308"/>
      <c r="B11" s="313" t="s">
        <v>32</v>
      </c>
      <c r="C11" s="3859" t="s">
        <v>405</v>
      </c>
      <c r="D11" s="3860"/>
      <c r="E11" s="3860"/>
      <c r="F11" s="3860"/>
      <c r="G11" s="3860"/>
      <c r="H11" s="308"/>
      <c r="I11" s="308"/>
      <c r="J11" s="308"/>
      <c r="K11" s="308"/>
    </row>
    <row r="12" spans="1:11" ht="18" customHeight="1" x14ac:dyDescent="0.2">
      <c r="A12" s="308"/>
      <c r="B12" s="313"/>
      <c r="C12" s="313"/>
      <c r="D12" s="313"/>
      <c r="E12" s="313"/>
      <c r="F12" s="313"/>
      <c r="G12" s="313"/>
      <c r="H12" s="308"/>
      <c r="I12" s="308"/>
      <c r="J12" s="308"/>
      <c r="K12" s="308"/>
    </row>
    <row r="13" spans="1:11" ht="24.6" customHeight="1" x14ac:dyDescent="0.2">
      <c r="A13" s="308"/>
      <c r="B13" s="3863"/>
      <c r="C13" s="3864"/>
      <c r="D13" s="3864"/>
      <c r="E13" s="3864"/>
      <c r="F13" s="3864"/>
      <c r="G13" s="3864"/>
      <c r="H13" s="3865"/>
      <c r="I13" s="312"/>
      <c r="J13" s="308"/>
      <c r="K13" s="308"/>
    </row>
    <row r="14" spans="1:11" ht="18" customHeight="1" x14ac:dyDescent="0.2">
      <c r="A14" s="308"/>
      <c r="B14" s="315"/>
      <c r="C14" s="308"/>
      <c r="D14" s="308"/>
      <c r="E14" s="308"/>
      <c r="F14" s="308"/>
      <c r="G14" s="308"/>
      <c r="H14" s="308"/>
      <c r="I14" s="308"/>
      <c r="J14" s="308"/>
      <c r="K14" s="308"/>
    </row>
    <row r="15" spans="1:11" ht="18" customHeight="1" x14ac:dyDescent="0.2">
      <c r="A15" s="308"/>
      <c r="B15" s="315"/>
      <c r="C15" s="308"/>
      <c r="D15" s="308"/>
      <c r="E15" s="308"/>
      <c r="F15" s="308"/>
      <c r="G15" s="308"/>
      <c r="H15" s="308"/>
      <c r="I15" s="308"/>
      <c r="J15" s="308"/>
      <c r="K15" s="308"/>
    </row>
    <row r="16" spans="1:11" ht="45" customHeight="1" x14ac:dyDescent="0.2">
      <c r="A16" s="311" t="s">
        <v>181</v>
      </c>
      <c r="B16" s="312"/>
      <c r="C16" s="312"/>
      <c r="D16" s="312"/>
      <c r="E16" s="312"/>
      <c r="F16" s="316" t="s">
        <v>9</v>
      </c>
      <c r="G16" s="316" t="s">
        <v>37</v>
      </c>
      <c r="H16" s="316" t="s">
        <v>29</v>
      </c>
      <c r="I16" s="316" t="s">
        <v>30</v>
      </c>
      <c r="J16" s="316" t="s">
        <v>33</v>
      </c>
      <c r="K16" s="316" t="s">
        <v>34</v>
      </c>
    </row>
    <row r="17" spans="1:11" ht="18" customHeight="1" x14ac:dyDescent="0.2">
      <c r="A17" s="314" t="s">
        <v>184</v>
      </c>
      <c r="B17" s="310" t="s">
        <v>182</v>
      </c>
      <c r="C17" s="308"/>
      <c r="D17" s="308"/>
      <c r="E17" s="308"/>
      <c r="F17" s="308"/>
      <c r="G17" s="308"/>
      <c r="H17" s="308"/>
      <c r="I17" s="308"/>
      <c r="J17" s="308"/>
      <c r="K17" s="308"/>
    </row>
    <row r="18" spans="1:11" ht="18" customHeight="1" x14ac:dyDescent="0.2">
      <c r="A18" s="313" t="s">
        <v>185</v>
      </c>
      <c r="B18" s="309" t="s">
        <v>183</v>
      </c>
      <c r="C18" s="308"/>
      <c r="D18" s="308"/>
      <c r="E18" s="308"/>
      <c r="F18" s="321" t="s">
        <v>73</v>
      </c>
      <c r="G18" s="321" t="s">
        <v>73</v>
      </c>
      <c r="H18" s="322">
        <v>6245351.954670541</v>
      </c>
      <c r="I18" s="357">
        <v>0</v>
      </c>
      <c r="J18" s="322">
        <v>5340556.7965068864</v>
      </c>
      <c r="K18" s="323">
        <v>904795.15816365485</v>
      </c>
    </row>
    <row r="19" spans="1:11" ht="45" customHeight="1" x14ac:dyDescent="0.2">
      <c r="A19" s="311" t="s">
        <v>8</v>
      </c>
      <c r="B19" s="312"/>
      <c r="C19" s="312"/>
      <c r="D19" s="312"/>
      <c r="E19" s="312"/>
      <c r="F19" s="316" t="s">
        <v>9</v>
      </c>
      <c r="G19" s="316" t="s">
        <v>37</v>
      </c>
      <c r="H19" s="316" t="s">
        <v>29</v>
      </c>
      <c r="I19" s="316" t="s">
        <v>30</v>
      </c>
      <c r="J19" s="316" t="s">
        <v>33</v>
      </c>
      <c r="K19" s="316" t="s">
        <v>34</v>
      </c>
    </row>
    <row r="20" spans="1:11" ht="18" customHeight="1" x14ac:dyDescent="0.2">
      <c r="A20" s="314" t="s">
        <v>74</v>
      </c>
      <c r="B20" s="310" t="s">
        <v>41</v>
      </c>
      <c r="C20" s="308"/>
      <c r="D20" s="308"/>
      <c r="E20" s="308"/>
      <c r="F20" s="308"/>
      <c r="G20" s="308"/>
      <c r="H20" s="308"/>
      <c r="I20" s="308"/>
      <c r="J20" s="308"/>
      <c r="K20" s="308"/>
    </row>
    <row r="21" spans="1:11" ht="18" customHeight="1" x14ac:dyDescent="0.2">
      <c r="A21" s="313" t="s">
        <v>75</v>
      </c>
      <c r="B21" s="309" t="s">
        <v>42</v>
      </c>
      <c r="C21" s="308"/>
      <c r="D21" s="308"/>
      <c r="E21" s="308"/>
      <c r="F21" s="372"/>
      <c r="G21" s="372"/>
      <c r="H21" s="322"/>
      <c r="I21" s="357">
        <v>0</v>
      </c>
      <c r="J21" s="322"/>
      <c r="K21" s="323">
        <v>0</v>
      </c>
    </row>
    <row r="22" spans="1:11" ht="18" customHeight="1" x14ac:dyDescent="0.2">
      <c r="A22" s="313" t="s">
        <v>76</v>
      </c>
      <c r="B22" s="308" t="s">
        <v>6</v>
      </c>
      <c r="C22" s="308"/>
      <c r="D22" s="308"/>
      <c r="E22" s="308"/>
      <c r="F22" s="321">
        <v>78</v>
      </c>
      <c r="G22" s="321">
        <v>2165</v>
      </c>
      <c r="H22" s="322"/>
      <c r="I22" s="357">
        <v>0</v>
      </c>
      <c r="J22" s="322"/>
      <c r="K22" s="323">
        <v>0</v>
      </c>
    </row>
    <row r="23" spans="1:11" ht="18" customHeight="1" x14ac:dyDescent="0.2">
      <c r="A23" s="313" t="s">
        <v>77</v>
      </c>
      <c r="B23" s="308" t="s">
        <v>43</v>
      </c>
      <c r="C23" s="308"/>
      <c r="D23" s="308"/>
      <c r="E23" s="308"/>
      <c r="F23" s="321"/>
      <c r="G23" s="321"/>
      <c r="H23" s="322"/>
      <c r="I23" s="357">
        <v>0</v>
      </c>
      <c r="J23" s="322"/>
      <c r="K23" s="323">
        <v>0</v>
      </c>
    </row>
    <row r="24" spans="1:11" ht="18" customHeight="1" x14ac:dyDescent="0.2">
      <c r="A24" s="313" t="s">
        <v>78</v>
      </c>
      <c r="B24" s="308" t="s">
        <v>44</v>
      </c>
      <c r="C24" s="308"/>
      <c r="D24" s="308"/>
      <c r="E24" s="308"/>
      <c r="F24" s="321"/>
      <c r="G24" s="321"/>
      <c r="H24" s="322"/>
      <c r="I24" s="357">
        <v>0</v>
      </c>
      <c r="J24" s="322"/>
      <c r="K24" s="323">
        <v>0</v>
      </c>
    </row>
    <row r="25" spans="1:11" ht="18" customHeight="1" x14ac:dyDescent="0.2">
      <c r="A25" s="313" t="s">
        <v>79</v>
      </c>
      <c r="B25" s="308" t="s">
        <v>5</v>
      </c>
      <c r="C25" s="308"/>
      <c r="D25" s="308"/>
      <c r="E25" s="308"/>
      <c r="F25" s="321">
        <v>45</v>
      </c>
      <c r="G25" s="321">
        <v>2230</v>
      </c>
      <c r="H25" s="322"/>
      <c r="I25" s="357">
        <v>0</v>
      </c>
      <c r="J25" s="322"/>
      <c r="K25" s="323">
        <v>0</v>
      </c>
    </row>
    <row r="26" spans="1:11" ht="18" customHeight="1" x14ac:dyDescent="0.2">
      <c r="A26" s="313" t="s">
        <v>80</v>
      </c>
      <c r="B26" s="308" t="s">
        <v>45</v>
      </c>
      <c r="C26" s="308"/>
      <c r="D26" s="308"/>
      <c r="E26" s="308"/>
      <c r="F26" s="321">
        <v>5</v>
      </c>
      <c r="G26" s="321">
        <v>20</v>
      </c>
      <c r="H26" s="322"/>
      <c r="I26" s="357">
        <v>0</v>
      </c>
      <c r="J26" s="322"/>
      <c r="K26" s="323">
        <v>0</v>
      </c>
    </row>
    <row r="27" spans="1:11" ht="18" customHeight="1" x14ac:dyDescent="0.2">
      <c r="A27" s="313" t="s">
        <v>81</v>
      </c>
      <c r="B27" s="308" t="s">
        <v>46</v>
      </c>
      <c r="C27" s="308"/>
      <c r="D27" s="308"/>
      <c r="E27" s="308"/>
      <c r="F27" s="321"/>
      <c r="G27" s="321"/>
      <c r="H27" s="322"/>
      <c r="I27" s="357">
        <v>0</v>
      </c>
      <c r="J27" s="322"/>
      <c r="K27" s="323">
        <v>0</v>
      </c>
    </row>
    <row r="28" spans="1:11" ht="18" customHeight="1" x14ac:dyDescent="0.2">
      <c r="A28" s="313" t="s">
        <v>82</v>
      </c>
      <c r="B28" s="308" t="s">
        <v>47</v>
      </c>
      <c r="C28" s="308"/>
      <c r="D28" s="308"/>
      <c r="E28" s="308"/>
      <c r="F28" s="321"/>
      <c r="G28" s="321"/>
      <c r="H28" s="322"/>
      <c r="I28" s="357">
        <v>0</v>
      </c>
      <c r="J28" s="322"/>
      <c r="K28" s="323">
        <v>0</v>
      </c>
    </row>
    <row r="29" spans="1:11" ht="18" customHeight="1" x14ac:dyDescent="0.2">
      <c r="A29" s="313" t="s">
        <v>83</v>
      </c>
      <c r="B29" s="308" t="s">
        <v>48</v>
      </c>
      <c r="C29" s="308"/>
      <c r="D29" s="308"/>
      <c r="E29" s="308"/>
      <c r="F29" s="321"/>
      <c r="G29" s="321"/>
      <c r="H29" s="322">
        <v>658148</v>
      </c>
      <c r="I29" s="357">
        <v>484265.29840000003</v>
      </c>
      <c r="J29" s="322"/>
      <c r="K29" s="323">
        <v>1142413.2984</v>
      </c>
    </row>
    <row r="30" spans="1:11" ht="18" customHeight="1" x14ac:dyDescent="0.2">
      <c r="A30" s="313" t="s">
        <v>84</v>
      </c>
      <c r="B30" s="3852"/>
      <c r="C30" s="3853"/>
      <c r="D30" s="3854"/>
      <c r="E30" s="308"/>
      <c r="F30" s="321"/>
      <c r="G30" s="321"/>
      <c r="H30" s="322"/>
      <c r="I30" s="357">
        <v>0</v>
      </c>
      <c r="J30" s="322"/>
      <c r="K30" s="323">
        <v>0</v>
      </c>
    </row>
    <row r="31" spans="1:11" ht="18" customHeight="1" x14ac:dyDescent="0.2">
      <c r="A31" s="313" t="s">
        <v>133</v>
      </c>
      <c r="B31" s="3852"/>
      <c r="C31" s="3853"/>
      <c r="D31" s="3854"/>
      <c r="E31" s="308"/>
      <c r="F31" s="321"/>
      <c r="G31" s="321"/>
      <c r="H31" s="322"/>
      <c r="I31" s="357">
        <v>0</v>
      </c>
      <c r="J31" s="322"/>
      <c r="K31" s="323">
        <v>0</v>
      </c>
    </row>
    <row r="32" spans="1:11" ht="18" customHeight="1" x14ac:dyDescent="0.2">
      <c r="A32" s="313" t="s">
        <v>134</v>
      </c>
      <c r="B32" s="336"/>
      <c r="C32" s="337"/>
      <c r="D32" s="338"/>
      <c r="E32" s="308"/>
      <c r="F32" s="321"/>
      <c r="G32" s="359" t="s">
        <v>85</v>
      </c>
      <c r="H32" s="322"/>
      <c r="I32" s="357">
        <v>0</v>
      </c>
      <c r="J32" s="322"/>
      <c r="K32" s="323">
        <v>0</v>
      </c>
    </row>
    <row r="33" spans="1:11" ht="18" customHeight="1" x14ac:dyDescent="0.2">
      <c r="A33" s="313" t="s">
        <v>135</v>
      </c>
      <c r="B33" s="336"/>
      <c r="C33" s="337"/>
      <c r="D33" s="338"/>
      <c r="E33" s="308"/>
      <c r="F33" s="321"/>
      <c r="G33" s="359" t="s">
        <v>85</v>
      </c>
      <c r="H33" s="322"/>
      <c r="I33" s="357">
        <v>0</v>
      </c>
      <c r="J33" s="322"/>
      <c r="K33" s="323">
        <v>0</v>
      </c>
    </row>
    <row r="34" spans="1:11" ht="18" customHeight="1" x14ac:dyDescent="0.2">
      <c r="A34" s="313" t="s">
        <v>136</v>
      </c>
      <c r="B34" s="3852"/>
      <c r="C34" s="3853"/>
      <c r="D34" s="3854"/>
      <c r="E34" s="308"/>
      <c r="F34" s="321"/>
      <c r="G34" s="359" t="s">
        <v>85</v>
      </c>
      <c r="H34" s="322"/>
      <c r="I34" s="357">
        <v>0</v>
      </c>
      <c r="J34" s="322"/>
      <c r="K34" s="323">
        <v>0</v>
      </c>
    </row>
    <row r="35" spans="1:11" ht="18" customHeight="1" x14ac:dyDescent="0.2">
      <c r="A35" s="308"/>
      <c r="B35" s="308"/>
      <c r="C35" s="308"/>
      <c r="D35" s="308"/>
      <c r="E35" s="308"/>
      <c r="F35" s="308"/>
      <c r="G35" s="308"/>
      <c r="H35" s="308"/>
      <c r="I35" s="308"/>
      <c r="J35" s="308"/>
      <c r="K35" s="351"/>
    </row>
    <row r="36" spans="1:11" ht="18" customHeight="1" x14ac:dyDescent="0.2">
      <c r="A36" s="314" t="s">
        <v>137</v>
      </c>
      <c r="B36" s="310" t="s">
        <v>138</v>
      </c>
      <c r="C36" s="308"/>
      <c r="D36" s="308"/>
      <c r="E36" s="310" t="s">
        <v>7</v>
      </c>
      <c r="F36" s="325">
        <v>128</v>
      </c>
      <c r="G36" s="325">
        <v>4415</v>
      </c>
      <c r="H36" s="325">
        <v>658148</v>
      </c>
      <c r="I36" s="323">
        <v>484265.29840000003</v>
      </c>
      <c r="J36" s="323">
        <v>0</v>
      </c>
      <c r="K36" s="323">
        <v>1142413.2984</v>
      </c>
    </row>
    <row r="37" spans="1:11" ht="18" customHeight="1" thickBot="1" x14ac:dyDescent="0.25">
      <c r="A37" s="308"/>
      <c r="B37" s="310"/>
      <c r="C37" s="308"/>
      <c r="D37" s="308"/>
      <c r="E37" s="308"/>
      <c r="F37" s="326"/>
      <c r="G37" s="326"/>
      <c r="H37" s="327"/>
      <c r="I37" s="327"/>
      <c r="J37" s="327"/>
      <c r="K37" s="352"/>
    </row>
    <row r="38" spans="1:11" ht="42.75" customHeight="1" x14ac:dyDescent="0.2">
      <c r="A38" s="308"/>
      <c r="B38" s="308"/>
      <c r="C38" s="308"/>
      <c r="D38" s="308"/>
      <c r="E38" s="308"/>
      <c r="F38" s="316" t="s">
        <v>9</v>
      </c>
      <c r="G38" s="316" t="s">
        <v>37</v>
      </c>
      <c r="H38" s="316" t="s">
        <v>29</v>
      </c>
      <c r="I38" s="316" t="s">
        <v>30</v>
      </c>
      <c r="J38" s="316" t="s">
        <v>33</v>
      </c>
      <c r="K38" s="316" t="s">
        <v>34</v>
      </c>
    </row>
    <row r="39" spans="1:11" ht="18.75" customHeight="1" x14ac:dyDescent="0.2">
      <c r="A39" s="314" t="s">
        <v>86</v>
      </c>
      <c r="B39" s="310" t="s">
        <v>49</v>
      </c>
      <c r="C39" s="308"/>
      <c r="D39" s="308"/>
      <c r="E39" s="308"/>
      <c r="F39" s="308"/>
      <c r="G39" s="308"/>
      <c r="H39" s="308"/>
      <c r="I39" s="308"/>
      <c r="J39" s="308"/>
      <c r="K39" s="308"/>
    </row>
    <row r="40" spans="1:11" ht="18" customHeight="1" x14ac:dyDescent="0.2">
      <c r="A40" s="313" t="s">
        <v>87</v>
      </c>
      <c r="B40" s="308" t="s">
        <v>31</v>
      </c>
      <c r="C40" s="308"/>
      <c r="D40" s="308"/>
      <c r="E40" s="308"/>
      <c r="F40" s="321">
        <v>114185</v>
      </c>
      <c r="G40" s="321"/>
      <c r="H40" s="322">
        <v>3655553</v>
      </c>
      <c r="I40" s="357">
        <v>0</v>
      </c>
      <c r="J40" s="322"/>
      <c r="K40" s="323">
        <v>3655553</v>
      </c>
    </row>
    <row r="41" spans="1:11" ht="18" customHeight="1" x14ac:dyDescent="0.2">
      <c r="A41" s="313" t="s">
        <v>88</v>
      </c>
      <c r="B41" s="3861" t="s">
        <v>50</v>
      </c>
      <c r="C41" s="3862"/>
      <c r="D41" s="308"/>
      <c r="E41" s="308"/>
      <c r="F41" s="321">
        <v>14650</v>
      </c>
      <c r="G41" s="321"/>
      <c r="H41" s="322">
        <v>625125</v>
      </c>
      <c r="I41" s="357">
        <v>0</v>
      </c>
      <c r="J41" s="322"/>
      <c r="K41" s="323">
        <v>625125</v>
      </c>
    </row>
    <row r="42" spans="1:11" ht="18" customHeight="1" x14ac:dyDescent="0.2">
      <c r="A42" s="313" t="s">
        <v>89</v>
      </c>
      <c r="B42" s="309" t="s">
        <v>11</v>
      </c>
      <c r="C42" s="308"/>
      <c r="D42" s="308"/>
      <c r="E42" s="308"/>
      <c r="F42" s="321"/>
      <c r="G42" s="321"/>
      <c r="H42" s="322"/>
      <c r="I42" s="357">
        <v>0</v>
      </c>
      <c r="J42" s="322"/>
      <c r="K42" s="323">
        <v>0</v>
      </c>
    </row>
    <row r="43" spans="1:11" ht="18" customHeight="1" x14ac:dyDescent="0.2">
      <c r="A43" s="313" t="s">
        <v>90</v>
      </c>
      <c r="B43" s="354" t="s">
        <v>10</v>
      </c>
      <c r="C43" s="317"/>
      <c r="D43" s="317"/>
      <c r="E43" s="308"/>
      <c r="F43" s="321"/>
      <c r="G43" s="321"/>
      <c r="H43" s="322"/>
      <c r="I43" s="357">
        <v>0</v>
      </c>
      <c r="J43" s="322"/>
      <c r="K43" s="323">
        <v>0</v>
      </c>
    </row>
    <row r="44" spans="1:11" ht="18" customHeight="1" x14ac:dyDescent="0.2">
      <c r="A44" s="313" t="s">
        <v>91</v>
      </c>
      <c r="B44" s="3852"/>
      <c r="C44" s="3853"/>
      <c r="D44" s="3854"/>
      <c r="E44" s="308"/>
      <c r="F44" s="361"/>
      <c r="G44" s="361"/>
      <c r="H44" s="361"/>
      <c r="I44" s="362">
        <v>0</v>
      </c>
      <c r="J44" s="361"/>
      <c r="K44" s="363">
        <v>0</v>
      </c>
    </row>
    <row r="45" spans="1:11" ht="18" customHeight="1" x14ac:dyDescent="0.2">
      <c r="A45" s="313" t="s">
        <v>139</v>
      </c>
      <c r="B45" s="3852"/>
      <c r="C45" s="3853"/>
      <c r="D45" s="3854"/>
      <c r="E45" s="308"/>
      <c r="F45" s="321"/>
      <c r="G45" s="321"/>
      <c r="H45" s="322"/>
      <c r="I45" s="357">
        <v>0</v>
      </c>
      <c r="J45" s="322"/>
      <c r="K45" s="323">
        <v>0</v>
      </c>
    </row>
    <row r="46" spans="1:11" ht="18" customHeight="1" x14ac:dyDescent="0.2">
      <c r="A46" s="313" t="s">
        <v>140</v>
      </c>
      <c r="B46" s="3852"/>
      <c r="C46" s="3853"/>
      <c r="D46" s="3854"/>
      <c r="E46" s="308"/>
      <c r="F46" s="321"/>
      <c r="G46" s="321"/>
      <c r="H46" s="322"/>
      <c r="I46" s="357">
        <v>0</v>
      </c>
      <c r="J46" s="322"/>
      <c r="K46" s="323">
        <v>0</v>
      </c>
    </row>
    <row r="47" spans="1:11" ht="18" customHeight="1" x14ac:dyDescent="0.2">
      <c r="A47" s="313" t="s">
        <v>141</v>
      </c>
      <c r="B47" s="3852"/>
      <c r="C47" s="3853"/>
      <c r="D47" s="3854"/>
      <c r="E47" s="308"/>
      <c r="F47" s="321"/>
      <c r="G47" s="321"/>
      <c r="H47" s="322"/>
      <c r="I47" s="357">
        <v>0</v>
      </c>
      <c r="J47" s="322"/>
      <c r="K47" s="323">
        <v>0</v>
      </c>
    </row>
    <row r="48" spans="1:11" ht="18" customHeight="1" x14ac:dyDescent="0.2">
      <c r="A48" s="246"/>
      <c r="B48" s="245"/>
      <c r="C48" s="245"/>
      <c r="D48" s="245"/>
      <c r="E48" s="245"/>
      <c r="F48" s="245"/>
      <c r="G48" s="245"/>
      <c r="H48" s="245"/>
      <c r="I48" s="245"/>
      <c r="J48" s="245"/>
      <c r="K48" s="245"/>
    </row>
    <row r="49" spans="1:11" ht="18" customHeight="1" x14ac:dyDescent="0.2">
      <c r="A49" s="314" t="s">
        <v>142</v>
      </c>
      <c r="B49" s="310" t="s">
        <v>143</v>
      </c>
      <c r="C49" s="308"/>
      <c r="D49" s="308"/>
      <c r="E49" s="310" t="s">
        <v>7</v>
      </c>
      <c r="F49" s="330">
        <v>128835</v>
      </c>
      <c r="G49" s="330">
        <v>0</v>
      </c>
      <c r="H49" s="323">
        <v>4280678</v>
      </c>
      <c r="I49" s="323">
        <v>0</v>
      </c>
      <c r="J49" s="323">
        <v>0</v>
      </c>
      <c r="K49" s="323">
        <v>4280678</v>
      </c>
    </row>
    <row r="50" spans="1:11" ht="18" customHeight="1" thickBot="1" x14ac:dyDescent="0.25">
      <c r="A50" s="308"/>
      <c r="B50" s="308"/>
      <c r="C50" s="308"/>
      <c r="D50" s="308"/>
      <c r="E50" s="308"/>
      <c r="F50" s="308"/>
      <c r="G50" s="331"/>
      <c r="H50" s="331"/>
      <c r="I50" s="331"/>
      <c r="J50" s="331"/>
      <c r="K50" s="331"/>
    </row>
    <row r="51" spans="1:11" ht="42.75" customHeight="1" x14ac:dyDescent="0.2">
      <c r="A51" s="308"/>
      <c r="B51" s="308"/>
      <c r="C51" s="308"/>
      <c r="D51" s="308"/>
      <c r="E51" s="308"/>
      <c r="F51" s="316" t="s">
        <v>9</v>
      </c>
      <c r="G51" s="316" t="s">
        <v>37</v>
      </c>
      <c r="H51" s="316" t="s">
        <v>29</v>
      </c>
      <c r="I51" s="316" t="s">
        <v>30</v>
      </c>
      <c r="J51" s="316" t="s">
        <v>33</v>
      </c>
      <c r="K51" s="316" t="s">
        <v>34</v>
      </c>
    </row>
    <row r="52" spans="1:11" ht="18" customHeight="1" x14ac:dyDescent="0.2">
      <c r="A52" s="314" t="s">
        <v>92</v>
      </c>
      <c r="B52" s="3880" t="s">
        <v>38</v>
      </c>
      <c r="C52" s="3881"/>
      <c r="D52" s="308"/>
      <c r="E52" s="308"/>
      <c r="F52" s="308"/>
      <c r="G52" s="308"/>
      <c r="H52" s="308"/>
      <c r="I52" s="308"/>
      <c r="J52" s="308"/>
      <c r="K52" s="308"/>
    </row>
    <row r="53" spans="1:11" ht="18" customHeight="1" x14ac:dyDescent="0.2">
      <c r="A53" s="313" t="s">
        <v>51</v>
      </c>
      <c r="B53" s="3882" t="s">
        <v>661</v>
      </c>
      <c r="C53" s="3883"/>
      <c r="D53" s="3879"/>
      <c r="E53" s="308"/>
      <c r="F53" s="321"/>
      <c r="G53" s="321"/>
      <c r="H53" s="322">
        <v>7173980.3799999999</v>
      </c>
      <c r="I53" s="357">
        <v>0</v>
      </c>
      <c r="J53" s="322">
        <v>0</v>
      </c>
      <c r="K53" s="323">
        <v>7173980.3799999999</v>
      </c>
    </row>
    <row r="54" spans="1:11" ht="18" customHeight="1" x14ac:dyDescent="0.2">
      <c r="A54" s="313" t="s">
        <v>93</v>
      </c>
      <c r="B54" s="333" t="s">
        <v>454</v>
      </c>
      <c r="C54" s="334"/>
      <c r="D54" s="335"/>
      <c r="E54" s="308"/>
      <c r="F54" s="321">
        <v>16193.540138802284</v>
      </c>
      <c r="G54" s="321"/>
      <c r="H54" s="322">
        <v>4322447.307153672</v>
      </c>
      <c r="I54" s="357">
        <v>0</v>
      </c>
      <c r="J54" s="322">
        <v>2027201.92</v>
      </c>
      <c r="K54" s="323">
        <v>2295245.3871536721</v>
      </c>
    </row>
    <row r="55" spans="1:11" ht="18" customHeight="1" x14ac:dyDescent="0.2">
      <c r="A55" s="313" t="s">
        <v>94</v>
      </c>
      <c r="B55" s="333" t="s">
        <v>407</v>
      </c>
      <c r="C55" s="333"/>
      <c r="D55" s="333"/>
      <c r="E55" s="308"/>
      <c r="F55" s="321">
        <v>33013.320474110624</v>
      </c>
      <c r="G55" s="321"/>
      <c r="H55" s="322">
        <v>6089839.523955835</v>
      </c>
      <c r="I55" s="357">
        <v>0</v>
      </c>
      <c r="J55" s="322">
        <v>1406524.25</v>
      </c>
      <c r="K55" s="323">
        <v>4683315.273955835</v>
      </c>
    </row>
    <row r="56" spans="1:11" ht="18" customHeight="1" x14ac:dyDescent="0.2">
      <c r="A56" s="313" t="s">
        <v>95</v>
      </c>
      <c r="B56" s="333" t="s">
        <v>406</v>
      </c>
      <c r="C56" s="333"/>
      <c r="D56" s="333"/>
      <c r="E56" s="308"/>
      <c r="F56" s="321">
        <v>11924.00834416153</v>
      </c>
      <c r="G56" s="321"/>
      <c r="H56" s="322">
        <v>6585871.8187193368</v>
      </c>
      <c r="I56" s="357">
        <v>0</v>
      </c>
      <c r="J56" s="322">
        <v>2040346.2800000005</v>
      </c>
      <c r="K56" s="323">
        <v>4545525.5387193365</v>
      </c>
    </row>
    <row r="57" spans="1:11" ht="18" customHeight="1" x14ac:dyDescent="0.2">
      <c r="A57" s="313" t="s">
        <v>96</v>
      </c>
      <c r="B57" s="333" t="s">
        <v>455</v>
      </c>
      <c r="C57" s="333"/>
      <c r="D57" s="333"/>
      <c r="E57" s="308"/>
      <c r="F57" s="321">
        <v>4143.4259743720731</v>
      </c>
      <c r="G57" s="321"/>
      <c r="H57" s="322">
        <v>5438182.3627315192</v>
      </c>
      <c r="I57" s="357">
        <v>0</v>
      </c>
      <c r="J57" s="322">
        <v>327318.49999999994</v>
      </c>
      <c r="K57" s="323">
        <v>5110863.8627315192</v>
      </c>
    </row>
    <row r="58" spans="1:11" ht="18" customHeight="1" x14ac:dyDescent="0.2">
      <c r="A58" s="313" t="s">
        <v>97</v>
      </c>
      <c r="B58" s="333" t="s">
        <v>662</v>
      </c>
      <c r="C58" s="333"/>
      <c r="D58" s="333"/>
      <c r="E58" s="308"/>
      <c r="F58" s="321">
        <v>75558.670102280797</v>
      </c>
      <c r="G58" s="321"/>
      <c r="H58" s="322">
        <v>4860719.6587980799</v>
      </c>
      <c r="I58" s="357">
        <v>0</v>
      </c>
      <c r="J58" s="322">
        <v>1731194.8000000003</v>
      </c>
      <c r="K58" s="323">
        <v>3129524.8587980797</v>
      </c>
    </row>
    <row r="59" spans="1:11" ht="18" customHeight="1" x14ac:dyDescent="0.2">
      <c r="A59" s="313" t="s">
        <v>98</v>
      </c>
      <c r="B59" s="3877" t="s">
        <v>409</v>
      </c>
      <c r="C59" s="3878"/>
      <c r="D59" s="3879"/>
      <c r="E59" s="308"/>
      <c r="F59" s="321"/>
      <c r="G59" s="321"/>
      <c r="H59" s="322">
        <v>822246</v>
      </c>
      <c r="I59" s="357">
        <v>0</v>
      </c>
      <c r="J59" s="322">
        <v>0</v>
      </c>
      <c r="K59" s="323">
        <v>822246</v>
      </c>
    </row>
    <row r="60" spans="1:11" ht="18" customHeight="1" x14ac:dyDescent="0.2">
      <c r="A60" s="313" t="s">
        <v>99</v>
      </c>
      <c r="B60" s="333" t="s">
        <v>663</v>
      </c>
      <c r="C60" s="334"/>
      <c r="D60" s="335"/>
      <c r="E60" s="308"/>
      <c r="F60" s="321"/>
      <c r="G60" s="321"/>
      <c r="H60" s="322">
        <v>1305763.8250574409</v>
      </c>
      <c r="I60" s="357">
        <v>0</v>
      </c>
      <c r="J60" s="322">
        <v>1059129.99</v>
      </c>
      <c r="K60" s="323">
        <v>246633.83505744091</v>
      </c>
    </row>
    <row r="61" spans="1:11" ht="18" customHeight="1" x14ac:dyDescent="0.2">
      <c r="A61" s="313" t="s">
        <v>100</v>
      </c>
      <c r="B61" s="333" t="s">
        <v>664</v>
      </c>
      <c r="C61" s="334"/>
      <c r="D61" s="335"/>
      <c r="E61" s="308"/>
      <c r="F61" s="321">
        <v>3922.111773120107</v>
      </c>
      <c r="G61" s="321"/>
      <c r="H61" s="322">
        <v>504644.90999999992</v>
      </c>
      <c r="I61" s="357">
        <v>0</v>
      </c>
      <c r="J61" s="322">
        <v>0</v>
      </c>
      <c r="K61" s="323">
        <v>504644.90999999992</v>
      </c>
    </row>
    <row r="62" spans="1:11" ht="18" customHeight="1" x14ac:dyDescent="0.2">
      <c r="A62" s="313" t="s">
        <v>101</v>
      </c>
      <c r="B62" s="3877" t="s">
        <v>447</v>
      </c>
      <c r="C62" s="3878"/>
      <c r="D62" s="3879"/>
      <c r="E62" s="308"/>
      <c r="F62" s="321"/>
      <c r="G62" s="321"/>
      <c r="H62" s="322">
        <v>1763782</v>
      </c>
      <c r="I62" s="357">
        <v>0</v>
      </c>
      <c r="J62" s="322">
        <v>0</v>
      </c>
      <c r="K62" s="323">
        <v>1763782</v>
      </c>
    </row>
    <row r="63" spans="1:11" ht="18" customHeight="1" x14ac:dyDescent="0.2">
      <c r="A63" s="313"/>
      <c r="B63" s="308"/>
      <c r="C63" s="308"/>
      <c r="D63" s="308"/>
      <c r="E63" s="308"/>
      <c r="F63" s="308"/>
      <c r="G63" s="308"/>
      <c r="H63" s="308"/>
      <c r="I63" s="353"/>
      <c r="J63" s="308"/>
      <c r="K63" s="308"/>
    </row>
    <row r="64" spans="1:11" ht="18" customHeight="1" x14ac:dyDescent="0.2">
      <c r="A64" s="313" t="s">
        <v>144</v>
      </c>
      <c r="B64" s="310" t="s">
        <v>145</v>
      </c>
      <c r="C64" s="308"/>
      <c r="D64" s="308"/>
      <c r="E64" s="310" t="s">
        <v>7</v>
      </c>
      <c r="F64" s="325">
        <v>144755.07680684738</v>
      </c>
      <c r="G64" s="325">
        <v>0</v>
      </c>
      <c r="H64" s="323">
        <v>38867477.786415875</v>
      </c>
      <c r="I64" s="323">
        <v>0</v>
      </c>
      <c r="J64" s="323">
        <v>8591715.7400000002</v>
      </c>
      <c r="K64" s="323">
        <v>30275762.046415884</v>
      </c>
    </row>
    <row r="65" spans="1:11" ht="18" customHeight="1" x14ac:dyDescent="0.2">
      <c r="A65" s="308"/>
      <c r="B65" s="308"/>
      <c r="C65" s="308"/>
      <c r="D65" s="308"/>
      <c r="E65" s="308"/>
      <c r="F65" s="355"/>
      <c r="G65" s="355"/>
      <c r="H65" s="355"/>
      <c r="I65" s="355"/>
      <c r="J65" s="355"/>
      <c r="K65" s="355"/>
    </row>
    <row r="66" spans="1:11" ht="42.75" customHeight="1" x14ac:dyDescent="0.2">
      <c r="A66" s="308"/>
      <c r="B66" s="308"/>
      <c r="C66" s="308"/>
      <c r="D66" s="308"/>
      <c r="E66" s="308"/>
      <c r="F66" s="364" t="s">
        <v>9</v>
      </c>
      <c r="G66" s="364" t="s">
        <v>37</v>
      </c>
      <c r="H66" s="364" t="s">
        <v>29</v>
      </c>
      <c r="I66" s="364" t="s">
        <v>30</v>
      </c>
      <c r="J66" s="364" t="s">
        <v>33</v>
      </c>
      <c r="K66" s="364" t="s">
        <v>34</v>
      </c>
    </row>
    <row r="67" spans="1:11" ht="18" customHeight="1" x14ac:dyDescent="0.2">
      <c r="A67" s="314" t="s">
        <v>102</v>
      </c>
      <c r="B67" s="310" t="s">
        <v>12</v>
      </c>
      <c r="C67" s="308"/>
      <c r="D67" s="308"/>
      <c r="E67" s="308"/>
      <c r="F67" s="365"/>
      <c r="G67" s="365"/>
      <c r="H67" s="365"/>
      <c r="I67" s="366"/>
      <c r="J67" s="365"/>
      <c r="K67" s="367"/>
    </row>
    <row r="68" spans="1:11" ht="18" customHeight="1" x14ac:dyDescent="0.2">
      <c r="A68" s="313" t="s">
        <v>103</v>
      </c>
      <c r="B68" s="308" t="s">
        <v>52</v>
      </c>
      <c r="C68" s="308"/>
      <c r="D68" s="308"/>
      <c r="E68" s="308"/>
      <c r="F68" s="358"/>
      <c r="G68" s="358"/>
      <c r="H68" s="358"/>
      <c r="I68" s="357">
        <v>0</v>
      </c>
      <c r="J68" s="358"/>
      <c r="K68" s="323">
        <v>0</v>
      </c>
    </row>
    <row r="69" spans="1:11" ht="18" customHeight="1" x14ac:dyDescent="0.2">
      <c r="A69" s="313" t="s">
        <v>104</v>
      </c>
      <c r="B69" s="309" t="s">
        <v>53</v>
      </c>
      <c r="C69" s="308"/>
      <c r="D69" s="308"/>
      <c r="E69" s="308"/>
      <c r="F69" s="358"/>
      <c r="G69" s="358"/>
      <c r="H69" s="358"/>
      <c r="I69" s="357">
        <v>0</v>
      </c>
      <c r="J69" s="358"/>
      <c r="K69" s="323">
        <v>0</v>
      </c>
    </row>
    <row r="70" spans="1:11" ht="18" customHeight="1" x14ac:dyDescent="0.2">
      <c r="A70" s="313" t="s">
        <v>178</v>
      </c>
      <c r="B70" s="333"/>
      <c r="C70" s="334"/>
      <c r="D70" s="335"/>
      <c r="E70" s="310"/>
      <c r="F70" s="342"/>
      <c r="G70" s="342"/>
      <c r="H70" s="343"/>
      <c r="I70" s="357">
        <v>0</v>
      </c>
      <c r="J70" s="343"/>
      <c r="K70" s="323">
        <v>0</v>
      </c>
    </row>
    <row r="71" spans="1:11" ht="18" customHeight="1" x14ac:dyDescent="0.2">
      <c r="A71" s="313" t="s">
        <v>179</v>
      </c>
      <c r="B71" s="333"/>
      <c r="C71" s="334"/>
      <c r="D71" s="335"/>
      <c r="E71" s="310"/>
      <c r="F71" s="342"/>
      <c r="G71" s="342"/>
      <c r="H71" s="343"/>
      <c r="I71" s="357">
        <v>0</v>
      </c>
      <c r="J71" s="343"/>
      <c r="K71" s="323">
        <v>0</v>
      </c>
    </row>
    <row r="72" spans="1:11" ht="18" customHeight="1" x14ac:dyDescent="0.2">
      <c r="A72" s="313" t="s">
        <v>180</v>
      </c>
      <c r="B72" s="339"/>
      <c r="C72" s="340"/>
      <c r="D72" s="341"/>
      <c r="E72" s="310"/>
      <c r="F72" s="321"/>
      <c r="G72" s="321"/>
      <c r="H72" s="322"/>
      <c r="I72" s="357">
        <v>0</v>
      </c>
      <c r="J72" s="322"/>
      <c r="K72" s="323">
        <v>0</v>
      </c>
    </row>
    <row r="73" spans="1:11" ht="18" customHeight="1" x14ac:dyDescent="0.2">
      <c r="A73" s="313"/>
      <c r="B73" s="309"/>
      <c r="C73" s="308"/>
      <c r="D73" s="308"/>
      <c r="E73" s="310"/>
      <c r="F73" s="368"/>
      <c r="G73" s="368"/>
      <c r="H73" s="369"/>
      <c r="I73" s="366"/>
      <c r="J73" s="369"/>
      <c r="K73" s="367"/>
    </row>
    <row r="74" spans="1:11" ht="18" customHeight="1" x14ac:dyDescent="0.2">
      <c r="A74" s="314" t="s">
        <v>146</v>
      </c>
      <c r="B74" s="310" t="s">
        <v>147</v>
      </c>
      <c r="C74" s="308"/>
      <c r="D74" s="308"/>
      <c r="E74" s="310" t="s">
        <v>7</v>
      </c>
      <c r="F74" s="328">
        <v>0</v>
      </c>
      <c r="G74" s="328">
        <v>0</v>
      </c>
      <c r="H74" s="328">
        <v>0</v>
      </c>
      <c r="I74" s="360">
        <v>0</v>
      </c>
      <c r="J74" s="328">
        <v>0</v>
      </c>
      <c r="K74" s="324">
        <v>0</v>
      </c>
    </row>
    <row r="75" spans="1:11" ht="42.75" customHeight="1" x14ac:dyDescent="0.2">
      <c r="A75" s="308"/>
      <c r="B75" s="308"/>
      <c r="C75" s="308"/>
      <c r="D75" s="308"/>
      <c r="E75" s="308"/>
      <c r="F75" s="316" t="s">
        <v>9</v>
      </c>
      <c r="G75" s="316" t="s">
        <v>37</v>
      </c>
      <c r="H75" s="316" t="s">
        <v>29</v>
      </c>
      <c r="I75" s="316" t="s">
        <v>30</v>
      </c>
      <c r="J75" s="316" t="s">
        <v>33</v>
      </c>
      <c r="K75" s="316" t="s">
        <v>34</v>
      </c>
    </row>
    <row r="76" spans="1:11" ht="18" customHeight="1" x14ac:dyDescent="0.2">
      <c r="A76" s="314" t="s">
        <v>105</v>
      </c>
      <c r="B76" s="310" t="s">
        <v>106</v>
      </c>
      <c r="C76" s="308"/>
      <c r="D76" s="308"/>
      <c r="E76" s="308"/>
      <c r="F76" s="308"/>
      <c r="G76" s="308"/>
      <c r="H76" s="308"/>
      <c r="I76" s="308"/>
      <c r="J76" s="308"/>
      <c r="K76" s="308"/>
    </row>
    <row r="77" spans="1:11" ht="18" customHeight="1" x14ac:dyDescent="0.2">
      <c r="A77" s="313" t="s">
        <v>107</v>
      </c>
      <c r="B77" s="309" t="s">
        <v>54</v>
      </c>
      <c r="C77" s="308"/>
      <c r="D77" s="308"/>
      <c r="E77" s="308"/>
      <c r="F77" s="321"/>
      <c r="G77" s="321"/>
      <c r="H77" s="322"/>
      <c r="I77" s="357">
        <v>0</v>
      </c>
      <c r="J77" s="322"/>
      <c r="K77" s="323">
        <v>0</v>
      </c>
    </row>
    <row r="78" spans="1:11" ht="18" customHeight="1" x14ac:dyDescent="0.2">
      <c r="A78" s="313" t="s">
        <v>108</v>
      </c>
      <c r="B78" s="309" t="s">
        <v>55</v>
      </c>
      <c r="C78" s="308"/>
      <c r="D78" s="308"/>
      <c r="E78" s="308"/>
      <c r="F78" s="321"/>
      <c r="G78" s="321"/>
      <c r="H78" s="322"/>
      <c r="I78" s="357">
        <v>0</v>
      </c>
      <c r="J78" s="322"/>
      <c r="K78" s="323">
        <v>0</v>
      </c>
    </row>
    <row r="79" spans="1:11" ht="18" customHeight="1" x14ac:dyDescent="0.2">
      <c r="A79" s="313" t="s">
        <v>109</v>
      </c>
      <c r="B79" s="309" t="s">
        <v>13</v>
      </c>
      <c r="C79" s="308"/>
      <c r="D79" s="308"/>
      <c r="E79" s="308"/>
      <c r="F79" s="321"/>
      <c r="G79" s="321"/>
      <c r="H79" s="322"/>
      <c r="I79" s="357">
        <v>0</v>
      </c>
      <c r="J79" s="322"/>
      <c r="K79" s="323">
        <v>0</v>
      </c>
    </row>
    <row r="80" spans="1:11" ht="18" customHeight="1" x14ac:dyDescent="0.2">
      <c r="A80" s="313" t="s">
        <v>110</v>
      </c>
      <c r="B80" s="309" t="s">
        <v>56</v>
      </c>
      <c r="C80" s="308"/>
      <c r="D80" s="308"/>
      <c r="E80" s="308"/>
      <c r="F80" s="321"/>
      <c r="G80" s="321"/>
      <c r="H80" s="322"/>
      <c r="I80" s="357">
        <v>0</v>
      </c>
      <c r="J80" s="322"/>
      <c r="K80" s="323">
        <v>0</v>
      </c>
    </row>
    <row r="81" spans="1:11" ht="18" customHeight="1" x14ac:dyDescent="0.2">
      <c r="A81" s="313"/>
      <c r="B81" s="308"/>
      <c r="C81" s="308"/>
      <c r="D81" s="308"/>
      <c r="E81" s="308"/>
      <c r="F81" s="308"/>
      <c r="G81" s="308"/>
      <c r="H81" s="308"/>
      <c r="I81" s="308"/>
      <c r="J81" s="308"/>
      <c r="K81" s="347"/>
    </row>
    <row r="82" spans="1:11" ht="18" customHeight="1" x14ac:dyDescent="0.2">
      <c r="A82" s="313" t="s">
        <v>148</v>
      </c>
      <c r="B82" s="310" t="s">
        <v>149</v>
      </c>
      <c r="C82" s="308"/>
      <c r="D82" s="308"/>
      <c r="E82" s="310" t="s">
        <v>7</v>
      </c>
      <c r="F82" s="328">
        <v>0</v>
      </c>
      <c r="G82" s="328">
        <v>0</v>
      </c>
      <c r="H82" s="324">
        <v>0</v>
      </c>
      <c r="I82" s="324">
        <v>0</v>
      </c>
      <c r="J82" s="324">
        <v>0</v>
      </c>
      <c r="K82" s="324">
        <v>0</v>
      </c>
    </row>
    <row r="83" spans="1:11" ht="18" customHeight="1" thickBot="1" x14ac:dyDescent="0.25">
      <c r="A83" s="313"/>
      <c r="B83" s="308"/>
      <c r="C83" s="308"/>
      <c r="D83" s="308"/>
      <c r="E83" s="308"/>
      <c r="F83" s="331"/>
      <c r="G83" s="331"/>
      <c r="H83" s="331"/>
      <c r="I83" s="331"/>
      <c r="J83" s="331"/>
      <c r="K83" s="331"/>
    </row>
    <row r="84" spans="1:11" ht="42.75" customHeight="1" x14ac:dyDescent="0.2">
      <c r="A84" s="308"/>
      <c r="B84" s="308"/>
      <c r="C84" s="308"/>
      <c r="D84" s="308"/>
      <c r="E84" s="308"/>
      <c r="F84" s="316" t="s">
        <v>9</v>
      </c>
      <c r="G84" s="316" t="s">
        <v>37</v>
      </c>
      <c r="H84" s="316" t="s">
        <v>29</v>
      </c>
      <c r="I84" s="316" t="s">
        <v>30</v>
      </c>
      <c r="J84" s="316" t="s">
        <v>33</v>
      </c>
      <c r="K84" s="316" t="s">
        <v>34</v>
      </c>
    </row>
    <row r="85" spans="1:11" ht="18" customHeight="1" x14ac:dyDescent="0.2">
      <c r="A85" s="314" t="s">
        <v>111</v>
      </c>
      <c r="B85" s="310" t="s">
        <v>57</v>
      </c>
      <c r="C85" s="308"/>
      <c r="D85" s="308"/>
      <c r="E85" s="308"/>
      <c r="F85" s="308"/>
      <c r="G85" s="308"/>
      <c r="H85" s="308"/>
      <c r="I85" s="308"/>
      <c r="J85" s="308"/>
      <c r="K85" s="308"/>
    </row>
    <row r="86" spans="1:11" ht="18" customHeight="1" x14ac:dyDescent="0.2">
      <c r="A86" s="313" t="s">
        <v>112</v>
      </c>
      <c r="B86" s="309" t="s">
        <v>113</v>
      </c>
      <c r="C86" s="308"/>
      <c r="D86" s="308"/>
      <c r="E86" s="308"/>
      <c r="F86" s="321"/>
      <c r="G86" s="321"/>
      <c r="H86" s="322"/>
      <c r="I86" s="357">
        <v>0</v>
      </c>
      <c r="J86" s="322"/>
      <c r="K86" s="323">
        <v>0</v>
      </c>
    </row>
    <row r="87" spans="1:11" ht="18" customHeight="1" x14ac:dyDescent="0.2">
      <c r="A87" s="313" t="s">
        <v>114</v>
      </c>
      <c r="B87" s="309" t="s">
        <v>14</v>
      </c>
      <c r="C87" s="308"/>
      <c r="D87" s="308"/>
      <c r="E87" s="308"/>
      <c r="F87" s="321"/>
      <c r="G87" s="321"/>
      <c r="H87" s="322"/>
      <c r="I87" s="357">
        <v>0</v>
      </c>
      <c r="J87" s="322"/>
      <c r="K87" s="323">
        <v>0</v>
      </c>
    </row>
    <row r="88" spans="1:11" ht="18" customHeight="1" x14ac:dyDescent="0.2">
      <c r="A88" s="313" t="s">
        <v>115</v>
      </c>
      <c r="B88" s="309" t="s">
        <v>116</v>
      </c>
      <c r="C88" s="308"/>
      <c r="D88" s="308"/>
      <c r="E88" s="308"/>
      <c r="F88" s="321"/>
      <c r="G88" s="321"/>
      <c r="H88" s="322"/>
      <c r="I88" s="357">
        <v>0</v>
      </c>
      <c r="J88" s="322"/>
      <c r="K88" s="323">
        <v>0</v>
      </c>
    </row>
    <row r="89" spans="1:11" ht="18" customHeight="1" x14ac:dyDescent="0.2">
      <c r="A89" s="313" t="s">
        <v>117</v>
      </c>
      <c r="B89" s="309" t="s">
        <v>58</v>
      </c>
      <c r="C89" s="308"/>
      <c r="D89" s="308"/>
      <c r="E89" s="308"/>
      <c r="F89" s="321"/>
      <c r="G89" s="321"/>
      <c r="H89" s="322"/>
      <c r="I89" s="357">
        <v>0</v>
      </c>
      <c r="J89" s="322"/>
      <c r="K89" s="323">
        <v>0</v>
      </c>
    </row>
    <row r="90" spans="1:11" ht="18" customHeight="1" x14ac:dyDescent="0.2">
      <c r="A90" s="313" t="s">
        <v>118</v>
      </c>
      <c r="B90" s="3861" t="s">
        <v>59</v>
      </c>
      <c r="C90" s="3862"/>
      <c r="D90" s="308"/>
      <c r="E90" s="308"/>
      <c r="F90" s="321"/>
      <c r="G90" s="321"/>
      <c r="H90" s="322"/>
      <c r="I90" s="357">
        <v>0</v>
      </c>
      <c r="J90" s="322"/>
      <c r="K90" s="323">
        <v>0</v>
      </c>
    </row>
    <row r="91" spans="1:11" ht="18" customHeight="1" x14ac:dyDescent="0.2">
      <c r="A91" s="313" t="s">
        <v>119</v>
      </c>
      <c r="B91" s="309" t="s">
        <v>60</v>
      </c>
      <c r="C91" s="308"/>
      <c r="D91" s="308"/>
      <c r="E91" s="308"/>
      <c r="F91" s="321"/>
      <c r="G91" s="321"/>
      <c r="H91" s="322">
        <v>41246.1</v>
      </c>
      <c r="I91" s="357">
        <v>30348.880379999999</v>
      </c>
      <c r="J91" s="322"/>
      <c r="K91" s="323">
        <v>71594.980379999994</v>
      </c>
    </row>
    <row r="92" spans="1:11" ht="18" customHeight="1" x14ac:dyDescent="0.2">
      <c r="A92" s="313" t="s">
        <v>120</v>
      </c>
      <c r="B92" s="309" t="s">
        <v>121</v>
      </c>
      <c r="C92" s="308"/>
      <c r="D92" s="308"/>
      <c r="E92" s="308"/>
      <c r="F92" s="345"/>
      <c r="G92" s="345"/>
      <c r="H92" s="346"/>
      <c r="I92" s="357">
        <v>0</v>
      </c>
      <c r="J92" s="346"/>
      <c r="K92" s="323">
        <v>0</v>
      </c>
    </row>
    <row r="93" spans="1:11" ht="18" customHeight="1" x14ac:dyDescent="0.2">
      <c r="A93" s="313" t="s">
        <v>122</v>
      </c>
      <c r="B93" s="309" t="s">
        <v>123</v>
      </c>
      <c r="C93" s="308"/>
      <c r="D93" s="308"/>
      <c r="E93" s="308"/>
      <c r="F93" s="321"/>
      <c r="G93" s="321"/>
      <c r="H93" s="322"/>
      <c r="I93" s="357">
        <v>0</v>
      </c>
      <c r="J93" s="322"/>
      <c r="K93" s="323">
        <v>0</v>
      </c>
    </row>
    <row r="94" spans="1:11" ht="18" customHeight="1" x14ac:dyDescent="0.2">
      <c r="A94" s="313" t="s">
        <v>124</v>
      </c>
      <c r="B94" s="3877"/>
      <c r="C94" s="3878"/>
      <c r="D94" s="3879"/>
      <c r="E94" s="308"/>
      <c r="F94" s="321"/>
      <c r="G94" s="321"/>
      <c r="H94" s="322"/>
      <c r="I94" s="357">
        <v>0</v>
      </c>
      <c r="J94" s="322"/>
      <c r="K94" s="323">
        <v>0</v>
      </c>
    </row>
    <row r="95" spans="1:11" ht="18" customHeight="1" x14ac:dyDescent="0.2">
      <c r="A95" s="313" t="s">
        <v>125</v>
      </c>
      <c r="B95" s="3877"/>
      <c r="C95" s="3878"/>
      <c r="D95" s="3879"/>
      <c r="E95" s="308"/>
      <c r="F95" s="321"/>
      <c r="G95" s="321"/>
      <c r="H95" s="322"/>
      <c r="I95" s="357">
        <v>0</v>
      </c>
      <c r="J95" s="322"/>
      <c r="K95" s="323">
        <v>0</v>
      </c>
    </row>
    <row r="96" spans="1:11" ht="18" customHeight="1" x14ac:dyDescent="0.2">
      <c r="A96" s="313" t="s">
        <v>126</v>
      </c>
      <c r="B96" s="3877"/>
      <c r="C96" s="3878"/>
      <c r="D96" s="3879"/>
      <c r="E96" s="308"/>
      <c r="F96" s="321"/>
      <c r="G96" s="321"/>
      <c r="H96" s="322"/>
      <c r="I96" s="357">
        <v>0</v>
      </c>
      <c r="J96" s="322"/>
      <c r="K96" s="323">
        <v>0</v>
      </c>
    </row>
    <row r="97" spans="1:11" ht="18" customHeight="1" x14ac:dyDescent="0.2">
      <c r="A97" s="313"/>
      <c r="B97" s="309"/>
      <c r="C97" s="308"/>
      <c r="D97" s="308"/>
      <c r="E97" s="308"/>
      <c r="F97" s="308"/>
      <c r="G97" s="308"/>
      <c r="H97" s="308"/>
      <c r="I97" s="308"/>
      <c r="J97" s="308"/>
      <c r="K97" s="308"/>
    </row>
    <row r="98" spans="1:11" ht="18" customHeight="1" x14ac:dyDescent="0.2">
      <c r="A98" s="314" t="s">
        <v>150</v>
      </c>
      <c r="B98" s="310" t="s">
        <v>151</v>
      </c>
      <c r="C98" s="308"/>
      <c r="D98" s="308"/>
      <c r="E98" s="310" t="s">
        <v>7</v>
      </c>
      <c r="F98" s="325">
        <v>0</v>
      </c>
      <c r="G98" s="325">
        <v>0</v>
      </c>
      <c r="H98" s="325">
        <v>41246.1</v>
      </c>
      <c r="I98" s="325">
        <v>30348.880379999999</v>
      </c>
      <c r="J98" s="325">
        <v>0</v>
      </c>
      <c r="K98" s="325">
        <v>71594.980379999994</v>
      </c>
    </row>
    <row r="99" spans="1:11" ht="18" customHeight="1" thickBot="1" x14ac:dyDescent="0.25">
      <c r="A99" s="308"/>
      <c r="B99" s="310"/>
      <c r="C99" s="308"/>
      <c r="D99" s="308"/>
      <c r="E99" s="308"/>
      <c r="F99" s="331"/>
      <c r="G99" s="331"/>
      <c r="H99" s="331"/>
      <c r="I99" s="331"/>
      <c r="J99" s="331"/>
      <c r="K99" s="331"/>
    </row>
    <row r="100" spans="1:11" ht="42.75" customHeight="1" x14ac:dyDescent="0.2">
      <c r="A100" s="308"/>
      <c r="B100" s="308"/>
      <c r="C100" s="308"/>
      <c r="D100" s="308"/>
      <c r="E100" s="308"/>
      <c r="F100" s="316" t="s">
        <v>9</v>
      </c>
      <c r="G100" s="316" t="s">
        <v>37</v>
      </c>
      <c r="H100" s="316" t="s">
        <v>29</v>
      </c>
      <c r="I100" s="316" t="s">
        <v>30</v>
      </c>
      <c r="J100" s="316" t="s">
        <v>33</v>
      </c>
      <c r="K100" s="316" t="s">
        <v>34</v>
      </c>
    </row>
    <row r="101" spans="1:11" ht="18" customHeight="1" x14ac:dyDescent="0.2">
      <c r="A101" s="314" t="s">
        <v>130</v>
      </c>
      <c r="B101" s="310" t="s">
        <v>63</v>
      </c>
      <c r="C101" s="308"/>
      <c r="D101" s="308"/>
      <c r="E101" s="308"/>
      <c r="F101" s="308"/>
      <c r="G101" s="308"/>
      <c r="H101" s="308"/>
      <c r="I101" s="308"/>
      <c r="J101" s="308"/>
      <c r="K101" s="308"/>
    </row>
    <row r="102" spans="1:11" ht="18" customHeight="1" x14ac:dyDescent="0.2">
      <c r="A102" s="313" t="s">
        <v>131</v>
      </c>
      <c r="B102" s="309" t="s">
        <v>152</v>
      </c>
      <c r="C102" s="308"/>
      <c r="D102" s="308"/>
      <c r="E102" s="308"/>
      <c r="F102" s="321"/>
      <c r="G102" s="321"/>
      <c r="H102" s="322"/>
      <c r="I102" s="357">
        <v>0</v>
      </c>
      <c r="J102" s="322"/>
      <c r="K102" s="323">
        <v>0</v>
      </c>
    </row>
    <row r="103" spans="1:11" ht="18" customHeight="1" x14ac:dyDescent="0.2">
      <c r="A103" s="313" t="s">
        <v>132</v>
      </c>
      <c r="B103" s="3861" t="s">
        <v>62</v>
      </c>
      <c r="C103" s="3861"/>
      <c r="D103" s="308"/>
      <c r="E103" s="308"/>
      <c r="F103" s="321"/>
      <c r="G103" s="321"/>
      <c r="H103" s="322"/>
      <c r="I103" s="357">
        <v>0</v>
      </c>
      <c r="J103" s="322"/>
      <c r="K103" s="323">
        <v>0</v>
      </c>
    </row>
    <row r="104" spans="1:11" ht="18" customHeight="1" x14ac:dyDescent="0.2">
      <c r="A104" s="313" t="s">
        <v>128</v>
      </c>
      <c r="B104" s="3877" t="s">
        <v>693</v>
      </c>
      <c r="C104" s="3878"/>
      <c r="D104" s="3879"/>
      <c r="E104" s="308"/>
      <c r="F104" s="321"/>
      <c r="G104" s="321"/>
      <c r="H104" s="322">
        <v>2500</v>
      </c>
      <c r="I104" s="357">
        <v>1839.5</v>
      </c>
      <c r="J104" s="322"/>
      <c r="K104" s="323">
        <v>4339.5</v>
      </c>
    </row>
    <row r="105" spans="1:11" ht="18" customHeight="1" x14ac:dyDescent="0.2">
      <c r="A105" s="313" t="s">
        <v>127</v>
      </c>
      <c r="B105" s="3877"/>
      <c r="C105" s="3878"/>
      <c r="D105" s="3879"/>
      <c r="E105" s="308"/>
      <c r="F105" s="321"/>
      <c r="G105" s="321"/>
      <c r="H105" s="322"/>
      <c r="I105" s="357">
        <v>0</v>
      </c>
      <c r="J105" s="322"/>
      <c r="K105" s="323">
        <v>0</v>
      </c>
    </row>
    <row r="106" spans="1:11" ht="18" customHeight="1" x14ac:dyDescent="0.2">
      <c r="A106" s="313" t="s">
        <v>129</v>
      </c>
      <c r="B106" s="3877"/>
      <c r="C106" s="3878"/>
      <c r="D106" s="3879"/>
      <c r="E106" s="308"/>
      <c r="F106" s="321"/>
      <c r="G106" s="321"/>
      <c r="H106" s="322"/>
      <c r="I106" s="357">
        <v>0</v>
      </c>
      <c r="J106" s="322"/>
      <c r="K106" s="323">
        <v>0</v>
      </c>
    </row>
    <row r="107" spans="1:11" ht="18" customHeight="1" x14ac:dyDescent="0.2">
      <c r="A107" s="308"/>
      <c r="B107" s="310"/>
      <c r="C107" s="308"/>
      <c r="D107" s="308"/>
      <c r="E107" s="308"/>
      <c r="F107" s="308"/>
      <c r="G107" s="308"/>
      <c r="H107" s="308"/>
      <c r="I107" s="308"/>
      <c r="J107" s="308"/>
      <c r="K107" s="308"/>
    </row>
    <row r="108" spans="1:11" s="3" customFormat="1" ht="18" customHeight="1" x14ac:dyDescent="0.2">
      <c r="A108" s="314" t="s">
        <v>153</v>
      </c>
      <c r="B108" s="370" t="s">
        <v>154</v>
      </c>
      <c r="C108" s="308"/>
      <c r="D108" s="308"/>
      <c r="E108" s="310" t="s">
        <v>7</v>
      </c>
      <c r="F108" s="325">
        <v>0</v>
      </c>
      <c r="G108" s="325">
        <v>0</v>
      </c>
      <c r="H108" s="323">
        <v>2500</v>
      </c>
      <c r="I108" s="323">
        <v>1839.5</v>
      </c>
      <c r="J108" s="323">
        <v>0</v>
      </c>
      <c r="K108" s="323">
        <v>4339.5</v>
      </c>
    </row>
    <row r="109" spans="1:11" s="3" customFormat="1" ht="18" customHeight="1" thickBot="1" x14ac:dyDescent="0.25">
      <c r="A109" s="318"/>
      <c r="B109" s="319"/>
      <c r="C109" s="320"/>
      <c r="D109" s="320"/>
      <c r="E109" s="320"/>
      <c r="F109" s="331"/>
      <c r="G109" s="331"/>
      <c r="H109" s="331"/>
      <c r="I109" s="331"/>
      <c r="J109" s="331"/>
      <c r="K109" s="331"/>
    </row>
    <row r="110" spans="1:11" s="3" customFormat="1" ht="18" customHeight="1" x14ac:dyDescent="0.2">
      <c r="A110" s="314" t="s">
        <v>156</v>
      </c>
      <c r="B110" s="310" t="s">
        <v>39</v>
      </c>
      <c r="C110" s="308"/>
      <c r="D110" s="308"/>
      <c r="E110" s="308"/>
      <c r="F110" s="308"/>
      <c r="G110" s="308"/>
      <c r="H110" s="308"/>
      <c r="I110" s="308"/>
      <c r="J110" s="308"/>
      <c r="K110" s="308"/>
    </row>
    <row r="111" spans="1:11" ht="18" customHeight="1" x14ac:dyDescent="0.2">
      <c r="A111" s="314" t="s">
        <v>155</v>
      </c>
      <c r="B111" s="310" t="s">
        <v>164</v>
      </c>
      <c r="C111" s="308"/>
      <c r="D111" s="308"/>
      <c r="E111" s="310" t="s">
        <v>7</v>
      </c>
      <c r="F111" s="322">
        <v>9769558</v>
      </c>
      <c r="G111" s="308"/>
      <c r="H111" s="308"/>
      <c r="I111" s="308"/>
      <c r="J111" s="308"/>
      <c r="K111" s="308"/>
    </row>
    <row r="112" spans="1:11" ht="18" customHeight="1" x14ac:dyDescent="0.2">
      <c r="A112" s="308"/>
      <c r="B112" s="310"/>
      <c r="C112" s="308"/>
      <c r="D112" s="308"/>
      <c r="E112" s="310"/>
      <c r="F112" s="329"/>
      <c r="G112" s="308"/>
      <c r="H112" s="308"/>
      <c r="I112" s="308"/>
      <c r="J112" s="308"/>
      <c r="K112" s="308"/>
    </row>
    <row r="113" spans="1:11" ht="18" customHeight="1" x14ac:dyDescent="0.2">
      <c r="A113" s="314"/>
      <c r="B113" s="310" t="s">
        <v>15</v>
      </c>
      <c r="C113" s="308"/>
      <c r="D113" s="308"/>
      <c r="E113" s="308"/>
      <c r="F113" s="308"/>
      <c r="G113" s="245"/>
      <c r="H113" s="245"/>
      <c r="I113" s="245"/>
      <c r="J113" s="245"/>
      <c r="K113" s="245"/>
    </row>
    <row r="114" spans="1:11" ht="18" customHeight="1" x14ac:dyDescent="0.2">
      <c r="A114" s="313" t="s">
        <v>171</v>
      </c>
      <c r="B114" s="309" t="s">
        <v>35</v>
      </c>
      <c r="C114" s="308"/>
      <c r="D114" s="308"/>
      <c r="E114" s="308"/>
      <c r="F114" s="332">
        <v>0.73580000000000001</v>
      </c>
      <c r="G114" s="245"/>
      <c r="H114" s="245"/>
      <c r="I114" s="245"/>
      <c r="J114" s="245"/>
      <c r="K114" s="245"/>
    </row>
    <row r="115" spans="1:11" ht="18" customHeight="1" x14ac:dyDescent="0.2">
      <c r="A115" s="313"/>
      <c r="B115" s="310"/>
      <c r="C115" s="308"/>
      <c r="D115" s="308"/>
      <c r="E115" s="308"/>
      <c r="F115" s="308"/>
      <c r="G115" s="245"/>
      <c r="H115" s="245"/>
      <c r="I115" s="245"/>
      <c r="J115" s="245"/>
      <c r="K115" s="245"/>
    </row>
    <row r="116" spans="1:11" ht="18" customHeight="1" x14ac:dyDescent="0.2">
      <c r="A116" s="313" t="s">
        <v>170</v>
      </c>
      <c r="B116" s="310" t="s">
        <v>16</v>
      </c>
      <c r="C116" s="308"/>
      <c r="D116" s="308"/>
      <c r="E116" s="308"/>
      <c r="F116" s="308"/>
      <c r="G116" s="245"/>
      <c r="H116" s="245"/>
      <c r="I116" s="245"/>
      <c r="J116" s="245"/>
      <c r="K116" s="245"/>
    </row>
    <row r="117" spans="1:11" ht="18" customHeight="1" x14ac:dyDescent="0.2">
      <c r="A117" s="313" t="s">
        <v>172</v>
      </c>
      <c r="B117" s="309" t="s">
        <v>17</v>
      </c>
      <c r="C117" s="308"/>
      <c r="D117" s="308"/>
      <c r="E117" s="308"/>
      <c r="F117" s="322">
        <v>253113666</v>
      </c>
      <c r="G117" s="245"/>
      <c r="H117" s="245"/>
      <c r="I117" s="245"/>
      <c r="J117" s="245"/>
      <c r="K117" s="245"/>
    </row>
    <row r="118" spans="1:11" ht="18" customHeight="1" x14ac:dyDescent="0.2">
      <c r="A118" s="313" t="s">
        <v>173</v>
      </c>
      <c r="B118" s="308" t="s">
        <v>18</v>
      </c>
      <c r="C118" s="308"/>
      <c r="D118" s="308"/>
      <c r="E118" s="308"/>
      <c r="F118" s="322">
        <v>6744767</v>
      </c>
      <c r="G118" s="245"/>
      <c r="H118" s="245"/>
      <c r="I118" s="245"/>
      <c r="J118" s="245"/>
      <c r="K118" s="245"/>
    </row>
    <row r="119" spans="1:11" ht="18" customHeight="1" x14ac:dyDescent="0.2">
      <c r="A119" s="313" t="s">
        <v>174</v>
      </c>
      <c r="B119" s="310" t="s">
        <v>19</v>
      </c>
      <c r="C119" s="308"/>
      <c r="D119" s="308"/>
      <c r="E119" s="308"/>
      <c r="F119" s="324">
        <v>259858433</v>
      </c>
      <c r="G119" s="245"/>
      <c r="H119" s="245"/>
      <c r="I119" s="245"/>
      <c r="J119" s="245"/>
      <c r="K119" s="245"/>
    </row>
    <row r="120" spans="1:11" ht="18" customHeight="1" x14ac:dyDescent="0.2">
      <c r="A120" s="313"/>
      <c r="B120" s="310"/>
      <c r="C120" s="308"/>
      <c r="D120" s="308"/>
      <c r="E120" s="308"/>
      <c r="F120" s="308"/>
      <c r="G120" s="245"/>
      <c r="H120" s="245"/>
      <c r="I120" s="245"/>
      <c r="J120" s="245"/>
      <c r="K120" s="245"/>
    </row>
    <row r="121" spans="1:11" ht="18" customHeight="1" x14ac:dyDescent="0.2">
      <c r="A121" s="313" t="s">
        <v>167</v>
      </c>
      <c r="B121" s="310" t="s">
        <v>36</v>
      </c>
      <c r="C121" s="308"/>
      <c r="D121" s="308"/>
      <c r="E121" s="308"/>
      <c r="F121" s="322">
        <v>263131867</v>
      </c>
      <c r="G121" s="245"/>
      <c r="H121" s="245"/>
      <c r="I121" s="245"/>
      <c r="J121" s="245"/>
      <c r="K121" s="245"/>
    </row>
    <row r="122" spans="1:11" ht="18" customHeight="1" x14ac:dyDescent="0.2">
      <c r="A122" s="313"/>
      <c r="B122" s="308"/>
      <c r="C122" s="308"/>
      <c r="D122" s="308"/>
      <c r="E122" s="308"/>
      <c r="F122" s="308"/>
      <c r="G122" s="245"/>
      <c r="H122" s="245"/>
      <c r="I122" s="245"/>
      <c r="J122" s="245"/>
      <c r="K122" s="245"/>
    </row>
    <row r="123" spans="1:11" ht="18" customHeight="1" x14ac:dyDescent="0.2">
      <c r="A123" s="313" t="s">
        <v>175</v>
      </c>
      <c r="B123" s="310" t="s">
        <v>20</v>
      </c>
      <c r="C123" s="308"/>
      <c r="D123" s="308"/>
      <c r="E123" s="308"/>
      <c r="F123" s="322">
        <v>-3273434</v>
      </c>
      <c r="G123" s="245"/>
      <c r="H123" s="245"/>
      <c r="I123" s="245"/>
      <c r="J123" s="245"/>
      <c r="K123" s="245"/>
    </row>
    <row r="124" spans="1:11" ht="18" customHeight="1" x14ac:dyDescent="0.2">
      <c r="A124" s="313"/>
      <c r="B124" s="308"/>
      <c r="C124" s="308"/>
      <c r="D124" s="308"/>
      <c r="E124" s="308"/>
      <c r="F124" s="308"/>
      <c r="G124" s="245"/>
      <c r="H124" s="245"/>
      <c r="I124" s="245"/>
      <c r="J124" s="245"/>
      <c r="K124" s="245"/>
    </row>
    <row r="125" spans="1:11" ht="18" customHeight="1" x14ac:dyDescent="0.2">
      <c r="A125" s="313" t="s">
        <v>176</v>
      </c>
      <c r="B125" s="310" t="s">
        <v>21</v>
      </c>
      <c r="C125" s="308"/>
      <c r="D125" s="308"/>
      <c r="E125" s="308"/>
      <c r="F125" s="322">
        <v>7709817</v>
      </c>
      <c r="G125" s="245"/>
      <c r="H125" s="245"/>
      <c r="I125" s="245"/>
      <c r="J125" s="245"/>
      <c r="K125" s="245"/>
    </row>
    <row r="126" spans="1:11" ht="18" customHeight="1" x14ac:dyDescent="0.2">
      <c r="A126" s="313"/>
      <c r="B126" s="308"/>
      <c r="C126" s="308"/>
      <c r="D126" s="308"/>
      <c r="E126" s="308"/>
      <c r="F126" s="308"/>
      <c r="G126" s="245"/>
      <c r="H126" s="245"/>
      <c r="I126" s="245"/>
      <c r="J126" s="245"/>
      <c r="K126" s="245"/>
    </row>
    <row r="127" spans="1:11" ht="18" customHeight="1" x14ac:dyDescent="0.2">
      <c r="A127" s="313" t="s">
        <v>177</v>
      </c>
      <c r="B127" s="310" t="s">
        <v>22</v>
      </c>
      <c r="C127" s="308"/>
      <c r="D127" s="308"/>
      <c r="E127" s="308"/>
      <c r="F127" s="322">
        <v>4436383</v>
      </c>
      <c r="G127" s="245"/>
      <c r="H127" s="245"/>
      <c r="I127" s="245"/>
      <c r="J127" s="245"/>
      <c r="K127" s="245"/>
    </row>
    <row r="128" spans="1:11" ht="18" customHeight="1" x14ac:dyDescent="0.2">
      <c r="A128" s="313"/>
      <c r="B128" s="308"/>
      <c r="C128" s="308"/>
      <c r="D128" s="308"/>
      <c r="E128" s="308"/>
      <c r="F128" s="308"/>
      <c r="G128" s="245"/>
      <c r="H128" s="245"/>
      <c r="I128" s="245"/>
      <c r="J128" s="245"/>
      <c r="K128" s="245"/>
    </row>
    <row r="129" spans="1:11" ht="42.75" customHeight="1" x14ac:dyDescent="0.2">
      <c r="A129" s="308"/>
      <c r="B129" s="308"/>
      <c r="C129" s="308"/>
      <c r="D129" s="308"/>
      <c r="E129" s="308"/>
      <c r="F129" s="316" t="s">
        <v>9</v>
      </c>
      <c r="G129" s="316" t="s">
        <v>37</v>
      </c>
      <c r="H129" s="316" t="s">
        <v>29</v>
      </c>
      <c r="I129" s="316" t="s">
        <v>30</v>
      </c>
      <c r="J129" s="316" t="s">
        <v>33</v>
      </c>
      <c r="K129" s="316" t="s">
        <v>34</v>
      </c>
    </row>
    <row r="130" spans="1:11" ht="18" customHeight="1" x14ac:dyDescent="0.2">
      <c r="A130" s="314" t="s">
        <v>157</v>
      </c>
      <c r="B130" s="310" t="s">
        <v>23</v>
      </c>
      <c r="C130" s="308"/>
      <c r="D130" s="308"/>
      <c r="E130" s="308"/>
      <c r="F130" s="308"/>
      <c r="G130" s="308"/>
      <c r="H130" s="308"/>
      <c r="I130" s="308"/>
      <c r="J130" s="308"/>
      <c r="K130" s="308"/>
    </row>
    <row r="131" spans="1:11" ht="18" customHeight="1" x14ac:dyDescent="0.2">
      <c r="A131" s="313" t="s">
        <v>158</v>
      </c>
      <c r="B131" s="308" t="s">
        <v>24</v>
      </c>
      <c r="C131" s="308"/>
      <c r="D131" s="308"/>
      <c r="E131" s="308"/>
      <c r="F131" s="321"/>
      <c r="G131" s="321"/>
      <c r="H131" s="322"/>
      <c r="I131" s="357">
        <v>0</v>
      </c>
      <c r="J131" s="322"/>
      <c r="K131" s="323">
        <v>0</v>
      </c>
    </row>
    <row r="132" spans="1:11" ht="18" customHeight="1" x14ac:dyDescent="0.2">
      <c r="A132" s="313" t="s">
        <v>159</v>
      </c>
      <c r="B132" s="308" t="s">
        <v>25</v>
      </c>
      <c r="C132" s="308"/>
      <c r="D132" s="308"/>
      <c r="E132" s="308"/>
      <c r="F132" s="321"/>
      <c r="G132" s="321"/>
      <c r="H132" s="322"/>
      <c r="I132" s="357">
        <v>0</v>
      </c>
      <c r="J132" s="322"/>
      <c r="K132" s="323">
        <v>0</v>
      </c>
    </row>
    <row r="133" spans="1:11" ht="18" customHeight="1" x14ac:dyDescent="0.2">
      <c r="A133" s="313" t="s">
        <v>160</v>
      </c>
      <c r="B133" s="3852"/>
      <c r="C133" s="3853"/>
      <c r="D133" s="3854"/>
      <c r="E133" s="308"/>
      <c r="F133" s="321"/>
      <c r="G133" s="321"/>
      <c r="H133" s="322"/>
      <c r="I133" s="357">
        <v>0</v>
      </c>
      <c r="J133" s="322"/>
      <c r="K133" s="323">
        <v>0</v>
      </c>
    </row>
    <row r="134" spans="1:11" ht="18" customHeight="1" x14ac:dyDescent="0.2">
      <c r="A134" s="313" t="s">
        <v>161</v>
      </c>
      <c r="B134" s="3852"/>
      <c r="C134" s="3853"/>
      <c r="D134" s="3854"/>
      <c r="E134" s="308"/>
      <c r="F134" s="321"/>
      <c r="G134" s="321"/>
      <c r="H134" s="322"/>
      <c r="I134" s="357">
        <v>0</v>
      </c>
      <c r="J134" s="322"/>
      <c r="K134" s="323">
        <v>0</v>
      </c>
    </row>
    <row r="135" spans="1:11" ht="18" customHeight="1" x14ac:dyDescent="0.2">
      <c r="A135" s="313" t="s">
        <v>162</v>
      </c>
      <c r="B135" s="3852"/>
      <c r="C135" s="3853"/>
      <c r="D135" s="3854"/>
      <c r="E135" s="308"/>
      <c r="F135" s="321"/>
      <c r="G135" s="321"/>
      <c r="H135" s="322"/>
      <c r="I135" s="357">
        <v>0</v>
      </c>
      <c r="J135" s="322"/>
      <c r="K135" s="323">
        <v>0</v>
      </c>
    </row>
    <row r="136" spans="1:11" ht="18" customHeight="1" x14ac:dyDescent="0.2">
      <c r="A136" s="314"/>
      <c r="B136" s="308"/>
      <c r="C136" s="308"/>
      <c r="D136" s="308"/>
      <c r="E136" s="308"/>
      <c r="F136" s="308"/>
      <c r="G136" s="308"/>
      <c r="H136" s="308"/>
      <c r="I136" s="308"/>
      <c r="J136" s="308"/>
      <c r="K136" s="308"/>
    </row>
    <row r="137" spans="1:11" ht="18" customHeight="1" x14ac:dyDescent="0.2">
      <c r="A137" s="314" t="s">
        <v>163</v>
      </c>
      <c r="B137" s="310" t="s">
        <v>27</v>
      </c>
      <c r="C137" s="308"/>
      <c r="D137" s="308"/>
      <c r="E137" s="308"/>
      <c r="F137" s="325">
        <v>0</v>
      </c>
      <c r="G137" s="325">
        <v>0</v>
      </c>
      <c r="H137" s="323">
        <v>0</v>
      </c>
      <c r="I137" s="323">
        <v>0</v>
      </c>
      <c r="J137" s="323">
        <v>0</v>
      </c>
      <c r="K137" s="323">
        <v>0</v>
      </c>
    </row>
    <row r="138" spans="1:11" ht="18" customHeight="1" x14ac:dyDescent="0.2">
      <c r="A138" s="308"/>
      <c r="B138" s="308"/>
      <c r="C138" s="308"/>
      <c r="D138" s="308"/>
      <c r="E138" s="308"/>
      <c r="F138" s="308"/>
      <c r="G138" s="308"/>
      <c r="H138" s="308"/>
      <c r="I138" s="308"/>
      <c r="J138" s="308"/>
      <c r="K138" s="308"/>
    </row>
    <row r="139" spans="1:11" ht="42.75" customHeight="1" x14ac:dyDescent="0.2">
      <c r="A139" s="308"/>
      <c r="B139" s="308"/>
      <c r="C139" s="308"/>
      <c r="D139" s="308"/>
      <c r="E139" s="308"/>
      <c r="F139" s="316" t="s">
        <v>9</v>
      </c>
      <c r="G139" s="316" t="s">
        <v>37</v>
      </c>
      <c r="H139" s="316" t="s">
        <v>29</v>
      </c>
      <c r="I139" s="316" t="s">
        <v>30</v>
      </c>
      <c r="J139" s="316" t="s">
        <v>33</v>
      </c>
      <c r="K139" s="316" t="s">
        <v>34</v>
      </c>
    </row>
    <row r="140" spans="1:11" ht="18" customHeight="1" x14ac:dyDescent="0.2">
      <c r="A140" s="314" t="s">
        <v>166</v>
      </c>
      <c r="B140" s="310" t="s">
        <v>26</v>
      </c>
      <c r="C140" s="308"/>
      <c r="D140" s="308"/>
      <c r="E140" s="308"/>
      <c r="F140" s="308"/>
      <c r="G140" s="308"/>
      <c r="H140" s="308"/>
      <c r="I140" s="308"/>
      <c r="J140" s="308"/>
      <c r="K140" s="308"/>
    </row>
    <row r="141" spans="1:11" ht="18" customHeight="1" x14ac:dyDescent="0.2">
      <c r="A141" s="313" t="s">
        <v>137</v>
      </c>
      <c r="B141" s="310" t="s">
        <v>64</v>
      </c>
      <c r="C141" s="308"/>
      <c r="D141" s="308"/>
      <c r="E141" s="308"/>
      <c r="F141" s="348">
        <v>128</v>
      </c>
      <c r="G141" s="348">
        <v>4415</v>
      </c>
      <c r="H141" s="348">
        <v>658148</v>
      </c>
      <c r="I141" s="348">
        <v>484265.29840000003</v>
      </c>
      <c r="J141" s="348">
        <v>0</v>
      </c>
      <c r="K141" s="348">
        <v>1142413.2984</v>
      </c>
    </row>
    <row r="142" spans="1:11" ht="18" customHeight="1" x14ac:dyDescent="0.2">
      <c r="A142" s="313" t="s">
        <v>142</v>
      </c>
      <c r="B142" s="310" t="s">
        <v>65</v>
      </c>
      <c r="C142" s="308"/>
      <c r="D142" s="308"/>
      <c r="E142" s="308"/>
      <c r="F142" s="348">
        <v>128835</v>
      </c>
      <c r="G142" s="348">
        <v>0</v>
      </c>
      <c r="H142" s="348">
        <v>4280678</v>
      </c>
      <c r="I142" s="348">
        <v>0</v>
      </c>
      <c r="J142" s="348">
        <v>0</v>
      </c>
      <c r="K142" s="348">
        <v>4280678</v>
      </c>
    </row>
    <row r="143" spans="1:11" ht="18" customHeight="1" x14ac:dyDescent="0.2">
      <c r="A143" s="313" t="s">
        <v>144</v>
      </c>
      <c r="B143" s="310" t="s">
        <v>66</v>
      </c>
      <c r="C143" s="308"/>
      <c r="D143" s="308"/>
      <c r="E143" s="308"/>
      <c r="F143" s="348">
        <v>144755.07680684738</v>
      </c>
      <c r="G143" s="348">
        <v>0</v>
      </c>
      <c r="H143" s="348">
        <v>38867477.786415875</v>
      </c>
      <c r="I143" s="348">
        <v>0</v>
      </c>
      <c r="J143" s="348">
        <v>8591715.7400000002</v>
      </c>
      <c r="K143" s="348">
        <v>30275762.046415884</v>
      </c>
    </row>
    <row r="144" spans="1:11" ht="18" customHeight="1" x14ac:dyDescent="0.2">
      <c r="A144" s="313" t="s">
        <v>146</v>
      </c>
      <c r="B144" s="310" t="s">
        <v>67</v>
      </c>
      <c r="C144" s="308"/>
      <c r="D144" s="308"/>
      <c r="E144" s="308"/>
      <c r="F144" s="348">
        <v>0</v>
      </c>
      <c r="G144" s="348">
        <v>0</v>
      </c>
      <c r="H144" s="348">
        <v>0</v>
      </c>
      <c r="I144" s="348">
        <v>0</v>
      </c>
      <c r="J144" s="348">
        <v>0</v>
      </c>
      <c r="K144" s="348">
        <v>0</v>
      </c>
    </row>
    <row r="145" spans="1:11" ht="18" customHeight="1" x14ac:dyDescent="0.2">
      <c r="A145" s="313" t="s">
        <v>148</v>
      </c>
      <c r="B145" s="310" t="s">
        <v>68</v>
      </c>
      <c r="C145" s="308"/>
      <c r="D145" s="308"/>
      <c r="E145" s="308"/>
      <c r="F145" s="348">
        <v>0</v>
      </c>
      <c r="G145" s="348">
        <v>0</v>
      </c>
      <c r="H145" s="348">
        <v>0</v>
      </c>
      <c r="I145" s="348">
        <v>0</v>
      </c>
      <c r="J145" s="348">
        <v>0</v>
      </c>
      <c r="K145" s="348">
        <v>0</v>
      </c>
    </row>
    <row r="146" spans="1:11" ht="18" customHeight="1" x14ac:dyDescent="0.2">
      <c r="A146" s="313" t="s">
        <v>150</v>
      </c>
      <c r="B146" s="310" t="s">
        <v>69</v>
      </c>
      <c r="C146" s="308"/>
      <c r="D146" s="308"/>
      <c r="E146" s="308"/>
      <c r="F146" s="348">
        <v>0</v>
      </c>
      <c r="G146" s="348">
        <v>0</v>
      </c>
      <c r="H146" s="348">
        <v>41246.1</v>
      </c>
      <c r="I146" s="348">
        <v>30348.880379999999</v>
      </c>
      <c r="J146" s="348">
        <v>0</v>
      </c>
      <c r="K146" s="348">
        <v>71594.980379999994</v>
      </c>
    </row>
    <row r="147" spans="1:11" ht="18" customHeight="1" x14ac:dyDescent="0.2">
      <c r="A147" s="313" t="s">
        <v>153</v>
      </c>
      <c r="B147" s="310" t="s">
        <v>61</v>
      </c>
      <c r="C147" s="308"/>
      <c r="D147" s="308"/>
      <c r="E147" s="308"/>
      <c r="F147" s="325">
        <v>0</v>
      </c>
      <c r="G147" s="325">
        <v>0</v>
      </c>
      <c r="H147" s="325">
        <v>2500</v>
      </c>
      <c r="I147" s="325">
        <v>1839.5</v>
      </c>
      <c r="J147" s="325">
        <v>0</v>
      </c>
      <c r="K147" s="325">
        <v>4339.5</v>
      </c>
    </row>
    <row r="148" spans="1:11" ht="18" customHeight="1" x14ac:dyDescent="0.2">
      <c r="A148" s="313" t="s">
        <v>155</v>
      </c>
      <c r="B148" s="310" t="s">
        <v>70</v>
      </c>
      <c r="C148" s="308"/>
      <c r="D148" s="308"/>
      <c r="E148" s="308"/>
      <c r="F148" s="349" t="s">
        <v>73</v>
      </c>
      <c r="G148" s="349" t="s">
        <v>73</v>
      </c>
      <c r="H148" s="350" t="s">
        <v>73</v>
      </c>
      <c r="I148" s="350" t="s">
        <v>73</v>
      </c>
      <c r="J148" s="350" t="s">
        <v>73</v>
      </c>
      <c r="K148" s="344">
        <v>9769558</v>
      </c>
    </row>
    <row r="149" spans="1:11" ht="18" customHeight="1" x14ac:dyDescent="0.2">
      <c r="A149" s="313" t="s">
        <v>163</v>
      </c>
      <c r="B149" s="310" t="s">
        <v>71</v>
      </c>
      <c r="C149" s="308"/>
      <c r="D149" s="308"/>
      <c r="E149" s="308"/>
      <c r="F149" s="325">
        <v>0</v>
      </c>
      <c r="G149" s="325">
        <v>0</v>
      </c>
      <c r="H149" s="325">
        <v>0</v>
      </c>
      <c r="I149" s="325">
        <v>0</v>
      </c>
      <c r="J149" s="325">
        <v>0</v>
      </c>
      <c r="K149" s="325">
        <v>0</v>
      </c>
    </row>
    <row r="150" spans="1:11" ht="18" customHeight="1" x14ac:dyDescent="0.2">
      <c r="A150" s="313" t="s">
        <v>185</v>
      </c>
      <c r="B150" s="310" t="s">
        <v>186</v>
      </c>
      <c r="C150" s="308"/>
      <c r="D150" s="308"/>
      <c r="E150" s="308"/>
      <c r="F150" s="349" t="s">
        <v>73</v>
      </c>
      <c r="G150" s="349" t="s">
        <v>73</v>
      </c>
      <c r="H150" s="325">
        <f>H18</f>
        <v>6245351.954670541</v>
      </c>
      <c r="I150" s="325">
        <v>0</v>
      </c>
      <c r="J150" s="325">
        <f>J18</f>
        <v>5340556.7965068864</v>
      </c>
      <c r="K150" s="325">
        <f>K18</f>
        <v>904795.15816365485</v>
      </c>
    </row>
    <row r="151" spans="1:11" ht="18" customHeight="1" x14ac:dyDescent="0.2">
      <c r="A151" s="308"/>
      <c r="B151" s="310"/>
      <c r="C151" s="308"/>
      <c r="D151" s="308"/>
      <c r="E151" s="308"/>
      <c r="F151" s="355"/>
      <c r="G151" s="355"/>
      <c r="H151" s="355"/>
      <c r="I151" s="355"/>
      <c r="J151" s="355"/>
      <c r="K151" s="355"/>
    </row>
    <row r="152" spans="1:11" ht="18" customHeight="1" x14ac:dyDescent="0.2">
      <c r="A152" s="314" t="s">
        <v>165</v>
      </c>
      <c r="B152" s="310" t="s">
        <v>26</v>
      </c>
      <c r="C152" s="308"/>
      <c r="D152" s="308"/>
      <c r="E152" s="308"/>
      <c r="F152" s="356">
        <v>273718.07680684736</v>
      </c>
      <c r="G152" s="356">
        <v>4415</v>
      </c>
      <c r="H152" s="356">
        <f>SUM(H141:H150)</f>
        <v>50095401.841086417</v>
      </c>
      <c r="I152" s="356">
        <f>SUM(I141:I150)</f>
        <v>516453.67878000002</v>
      </c>
      <c r="J152" s="356">
        <f>SUM(J141:J150)</f>
        <v>13932272.536506888</v>
      </c>
      <c r="K152" s="356">
        <f>SUM(K141:K150)</f>
        <v>46449140.983359531</v>
      </c>
    </row>
    <row r="153" spans="1:11" ht="18" customHeight="1" x14ac:dyDescent="0.2">
      <c r="A153" s="246"/>
      <c r="B153" s="245"/>
      <c r="C153" s="245"/>
      <c r="D153" s="245"/>
      <c r="E153" s="245"/>
      <c r="F153" s="245"/>
      <c r="G153" s="245"/>
      <c r="H153" s="3835"/>
      <c r="I153" s="3835"/>
      <c r="J153" s="245"/>
      <c r="K153" s="245"/>
    </row>
    <row r="154" spans="1:11" ht="18" customHeight="1" x14ac:dyDescent="0.2">
      <c r="A154" s="314" t="s">
        <v>168</v>
      </c>
      <c r="B154" s="310" t="s">
        <v>28</v>
      </c>
      <c r="C154" s="308"/>
      <c r="D154" s="308"/>
      <c r="E154" s="3841"/>
      <c r="F154" s="371">
        <f>K152/F121</f>
        <v>0.17652419493287572</v>
      </c>
      <c r="G154" s="308"/>
      <c r="H154" s="308"/>
      <c r="I154" s="308"/>
      <c r="J154" s="3835"/>
      <c r="K154" s="3835"/>
    </row>
    <row r="155" spans="1:11" ht="18" customHeight="1" x14ac:dyDescent="0.2">
      <c r="A155" s="314" t="s">
        <v>169</v>
      </c>
      <c r="B155" s="310" t="s">
        <v>72</v>
      </c>
      <c r="C155" s="308"/>
      <c r="D155" s="308"/>
      <c r="E155" s="3839"/>
      <c r="F155" s="371">
        <f>K152/F127</f>
        <v>10.47004755526282</v>
      </c>
      <c r="G155" s="310"/>
      <c r="H155" s="3835"/>
      <c r="I155" s="308"/>
      <c r="J155" s="3835"/>
      <c r="K155" s="308"/>
    </row>
    <row r="156" spans="1:11" ht="18" customHeight="1" x14ac:dyDescent="0.2">
      <c r="A156" s="308"/>
      <c r="B156" s="308"/>
      <c r="C156" s="308"/>
      <c r="D156" s="308"/>
      <c r="E156" s="308"/>
      <c r="F156" s="308"/>
      <c r="G156" s="310"/>
      <c r="H156" s="3835"/>
      <c r="I156" s="308"/>
      <c r="J156" s="308"/>
      <c r="K156" s="3835"/>
    </row>
  </sheetData>
  <mergeCells count="31">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94:D94"/>
    <mergeCell ref="B52:C52"/>
    <mergeCell ref="B90:C90"/>
    <mergeCell ref="B53:D53"/>
    <mergeCell ref="B59:D59"/>
    <mergeCell ref="B46:D46"/>
    <mergeCell ref="B47:D47"/>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56"/>
  <sheetViews>
    <sheetView showGridLines="0" topLeftCell="A10" zoomScale="70" zoomScaleNormal="70" zoomScaleSheetLayoutView="80" workbookViewId="0">
      <selection activeCell="C75" sqref="C75"/>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373"/>
      <c r="B1" s="373"/>
      <c r="C1" s="377"/>
      <c r="D1" s="376"/>
      <c r="E1" s="377"/>
      <c r="F1" s="377"/>
      <c r="G1" s="377"/>
      <c r="H1" s="377"/>
      <c r="I1" s="377"/>
      <c r="J1" s="377"/>
      <c r="K1" s="377"/>
    </row>
    <row r="2" spans="1:11" ht="18" customHeight="1" x14ac:dyDescent="0.25">
      <c r="A2" s="373"/>
      <c r="B2" s="373"/>
      <c r="C2" s="373"/>
      <c r="D2" s="3857" t="s">
        <v>686</v>
      </c>
      <c r="E2" s="3858"/>
      <c r="F2" s="3858"/>
      <c r="G2" s="3858"/>
      <c r="H2" s="3858"/>
      <c r="I2" s="373"/>
      <c r="J2" s="373"/>
      <c r="K2" s="373"/>
    </row>
    <row r="3" spans="1:11" ht="18" customHeight="1" x14ac:dyDescent="0.2">
      <c r="A3" s="373"/>
      <c r="B3" s="375" t="s">
        <v>0</v>
      </c>
      <c r="C3" s="373"/>
      <c r="D3" s="373"/>
      <c r="E3" s="373"/>
      <c r="F3" s="373"/>
      <c r="G3" s="373"/>
      <c r="H3" s="373"/>
      <c r="I3" s="373"/>
      <c r="J3" s="373"/>
      <c r="K3" s="373"/>
    </row>
    <row r="5" spans="1:11" ht="18" customHeight="1" x14ac:dyDescent="0.2">
      <c r="A5" s="373"/>
      <c r="B5" s="378" t="s">
        <v>40</v>
      </c>
      <c r="C5" s="3859" t="s">
        <v>250</v>
      </c>
      <c r="D5" s="3866"/>
      <c r="E5" s="3866"/>
      <c r="F5" s="3866"/>
      <c r="G5" s="3867"/>
      <c r="H5" s="373"/>
      <c r="I5" s="373"/>
      <c r="J5" s="373"/>
      <c r="K5" s="373"/>
    </row>
    <row r="6" spans="1:11" ht="18" customHeight="1" x14ac:dyDescent="0.2">
      <c r="A6" s="373"/>
      <c r="B6" s="378" t="s">
        <v>3</v>
      </c>
      <c r="C6" s="3868">
        <v>4</v>
      </c>
      <c r="D6" s="3869"/>
      <c r="E6" s="3869"/>
      <c r="F6" s="3869"/>
      <c r="G6" s="3870"/>
      <c r="H6" s="373"/>
      <c r="I6" s="373"/>
      <c r="J6" s="373"/>
      <c r="K6" s="373"/>
    </row>
    <row r="7" spans="1:11" ht="18" customHeight="1" x14ac:dyDescent="0.2">
      <c r="A7" s="373"/>
      <c r="B7" s="378" t="s">
        <v>4</v>
      </c>
      <c r="C7" s="3871">
        <v>3555</v>
      </c>
      <c r="D7" s="3872"/>
      <c r="E7" s="3872"/>
      <c r="F7" s="3872"/>
      <c r="G7" s="3873"/>
      <c r="H7" s="373"/>
      <c r="I7" s="373"/>
      <c r="J7" s="373"/>
      <c r="K7" s="373"/>
    </row>
    <row r="9" spans="1:11" ht="18" customHeight="1" x14ac:dyDescent="0.2">
      <c r="A9" s="373"/>
      <c r="B9" s="378" t="s">
        <v>1</v>
      </c>
      <c r="C9" s="3859" t="s">
        <v>363</v>
      </c>
      <c r="D9" s="3866"/>
      <c r="E9" s="3866"/>
      <c r="F9" s="3866"/>
      <c r="G9" s="3867"/>
      <c r="H9" s="373"/>
      <c r="I9" s="373"/>
      <c r="J9" s="373"/>
      <c r="K9" s="373"/>
    </row>
    <row r="10" spans="1:11" ht="18" customHeight="1" x14ac:dyDescent="0.2">
      <c r="A10" s="373"/>
      <c r="B10" s="378" t="s">
        <v>2</v>
      </c>
      <c r="C10" s="3874" t="s">
        <v>364</v>
      </c>
      <c r="D10" s="3875"/>
      <c r="E10" s="3875"/>
      <c r="F10" s="3875"/>
      <c r="G10" s="3876"/>
      <c r="H10" s="373"/>
      <c r="I10" s="373"/>
      <c r="J10" s="373"/>
      <c r="K10" s="373"/>
    </row>
    <row r="11" spans="1:11" ht="18" customHeight="1" x14ac:dyDescent="0.2">
      <c r="A11" s="373"/>
      <c r="B11" s="378" t="s">
        <v>32</v>
      </c>
      <c r="C11" s="3859" t="s">
        <v>365</v>
      </c>
      <c r="D11" s="3860"/>
      <c r="E11" s="3860"/>
      <c r="F11" s="3860"/>
      <c r="G11" s="3860"/>
      <c r="H11" s="373"/>
      <c r="I11" s="373"/>
      <c r="J11" s="373"/>
      <c r="K11" s="373"/>
    </row>
    <row r="12" spans="1:11" ht="18" customHeight="1" x14ac:dyDescent="0.2">
      <c r="A12" s="373"/>
      <c r="B12" s="378"/>
      <c r="C12" s="378"/>
      <c r="D12" s="378"/>
      <c r="E12" s="378"/>
      <c r="F12" s="378"/>
      <c r="G12" s="378"/>
      <c r="H12" s="373"/>
      <c r="I12" s="373"/>
      <c r="J12" s="373"/>
      <c r="K12" s="373"/>
    </row>
    <row r="13" spans="1:11" ht="24.6" customHeight="1" x14ac:dyDescent="0.2">
      <c r="A13" s="373"/>
      <c r="B13" s="3863"/>
      <c r="C13" s="3864"/>
      <c r="D13" s="3864"/>
      <c r="E13" s="3864"/>
      <c r="F13" s="3864"/>
      <c r="G13" s="3864"/>
      <c r="H13" s="3865"/>
      <c r="I13" s="377"/>
      <c r="J13" s="373"/>
      <c r="K13" s="373"/>
    </row>
    <row r="14" spans="1:11" ht="18" customHeight="1" x14ac:dyDescent="0.2">
      <c r="A14" s="373"/>
      <c r="B14" s="380"/>
      <c r="C14" s="373"/>
      <c r="D14" s="373"/>
      <c r="E14" s="373"/>
      <c r="F14" s="373"/>
      <c r="G14" s="373"/>
      <c r="H14" s="373"/>
      <c r="I14" s="373"/>
      <c r="J14" s="373"/>
      <c r="K14" s="373"/>
    </row>
    <row r="15" spans="1:11" ht="18" customHeight="1" x14ac:dyDescent="0.2">
      <c r="A15" s="373"/>
      <c r="B15" s="380"/>
      <c r="C15" s="373"/>
      <c r="D15" s="373"/>
      <c r="E15" s="373"/>
      <c r="F15" s="373"/>
      <c r="G15" s="373"/>
      <c r="H15" s="373"/>
      <c r="I15" s="373"/>
      <c r="J15" s="373"/>
      <c r="K15" s="373"/>
    </row>
    <row r="16" spans="1:11" ht="45" customHeight="1" x14ac:dyDescent="0.2">
      <c r="A16" s="376" t="s">
        <v>181</v>
      </c>
      <c r="B16" s="377"/>
      <c r="C16" s="377"/>
      <c r="D16" s="377"/>
      <c r="E16" s="377"/>
      <c r="F16" s="381" t="s">
        <v>9</v>
      </c>
      <c r="G16" s="381" t="s">
        <v>37</v>
      </c>
      <c r="H16" s="381" t="s">
        <v>29</v>
      </c>
      <c r="I16" s="381" t="s">
        <v>30</v>
      </c>
      <c r="J16" s="381" t="s">
        <v>33</v>
      </c>
      <c r="K16" s="381" t="s">
        <v>34</v>
      </c>
    </row>
    <row r="17" spans="1:11" ht="18" customHeight="1" x14ac:dyDescent="0.2">
      <c r="A17" s="379" t="s">
        <v>184</v>
      </c>
      <c r="B17" s="375" t="s">
        <v>182</v>
      </c>
      <c r="C17" s="373"/>
      <c r="D17" s="373"/>
      <c r="E17" s="373"/>
      <c r="F17" s="373"/>
      <c r="G17" s="373"/>
      <c r="H17" s="373"/>
      <c r="I17" s="373"/>
      <c r="J17" s="373"/>
      <c r="K17" s="373"/>
    </row>
    <row r="18" spans="1:11" ht="18" customHeight="1" x14ac:dyDescent="0.2">
      <c r="A18" s="378" t="s">
        <v>185</v>
      </c>
      <c r="B18" s="374" t="s">
        <v>183</v>
      </c>
      <c r="C18" s="373"/>
      <c r="D18" s="373"/>
      <c r="E18" s="373"/>
      <c r="F18" s="386" t="s">
        <v>73</v>
      </c>
      <c r="G18" s="386" t="s">
        <v>73</v>
      </c>
      <c r="H18" s="387">
        <v>11682539</v>
      </c>
      <c r="I18" s="422">
        <v>0</v>
      </c>
      <c r="J18" s="387">
        <v>9990031</v>
      </c>
      <c r="K18" s="388">
        <v>1692508</v>
      </c>
    </row>
    <row r="19" spans="1:11" ht="45" customHeight="1" x14ac:dyDescent="0.2">
      <c r="A19" s="376" t="s">
        <v>8</v>
      </c>
      <c r="B19" s="377"/>
      <c r="C19" s="377"/>
      <c r="D19" s="377"/>
      <c r="E19" s="377"/>
      <c r="F19" s="381" t="s">
        <v>9</v>
      </c>
      <c r="G19" s="381" t="s">
        <v>37</v>
      </c>
      <c r="H19" s="381" t="s">
        <v>29</v>
      </c>
      <c r="I19" s="381" t="s">
        <v>30</v>
      </c>
      <c r="J19" s="381" t="s">
        <v>33</v>
      </c>
      <c r="K19" s="381" t="s">
        <v>34</v>
      </c>
    </row>
    <row r="20" spans="1:11" ht="18" customHeight="1" x14ac:dyDescent="0.2">
      <c r="A20" s="379" t="s">
        <v>74</v>
      </c>
      <c r="B20" s="375" t="s">
        <v>41</v>
      </c>
      <c r="C20" s="373"/>
      <c r="D20" s="373"/>
      <c r="E20" s="373"/>
      <c r="F20" s="373"/>
      <c r="G20" s="373"/>
      <c r="H20" s="373"/>
      <c r="I20" s="373"/>
      <c r="J20" s="373"/>
      <c r="K20" s="373"/>
    </row>
    <row r="21" spans="1:11" ht="18" customHeight="1" x14ac:dyDescent="0.2">
      <c r="A21" s="378" t="s">
        <v>75</v>
      </c>
      <c r="B21" s="374" t="s">
        <v>42</v>
      </c>
      <c r="C21" s="373"/>
      <c r="D21" s="373"/>
      <c r="E21" s="373"/>
      <c r="F21" s="386">
        <v>107534</v>
      </c>
      <c r="G21" s="386">
        <v>170430</v>
      </c>
      <c r="H21" s="387">
        <v>1643261</v>
      </c>
      <c r="I21" s="422">
        <v>441779</v>
      </c>
      <c r="J21" s="387">
        <v>290972</v>
      </c>
      <c r="K21" s="388">
        <v>1794068</v>
      </c>
    </row>
    <row r="22" spans="1:11" ht="18" customHeight="1" x14ac:dyDescent="0.2">
      <c r="A22" s="378" t="s">
        <v>76</v>
      </c>
      <c r="B22" s="373" t="s">
        <v>6</v>
      </c>
      <c r="C22" s="373"/>
      <c r="D22" s="373"/>
      <c r="E22" s="373"/>
      <c r="F22" s="386">
        <v>305.5</v>
      </c>
      <c r="G22" s="386">
        <v>981</v>
      </c>
      <c r="H22" s="387">
        <v>12381</v>
      </c>
      <c r="I22" s="422">
        <v>3732</v>
      </c>
      <c r="J22" s="387">
        <v>1170</v>
      </c>
      <c r="K22" s="388">
        <v>14943</v>
      </c>
    </row>
    <row r="23" spans="1:11" ht="18" customHeight="1" x14ac:dyDescent="0.2">
      <c r="A23" s="378" t="s">
        <v>77</v>
      </c>
      <c r="B23" s="373" t="s">
        <v>43</v>
      </c>
      <c r="C23" s="373"/>
      <c r="D23" s="373"/>
      <c r="E23" s="373"/>
      <c r="F23" s="386"/>
      <c r="G23" s="386"/>
      <c r="H23" s="387"/>
      <c r="I23" s="422">
        <v>0</v>
      </c>
      <c r="J23" s="387"/>
      <c r="K23" s="388">
        <v>0</v>
      </c>
    </row>
    <row r="24" spans="1:11" ht="18" customHeight="1" x14ac:dyDescent="0.2">
      <c r="A24" s="378" t="s">
        <v>78</v>
      </c>
      <c r="B24" s="373" t="s">
        <v>44</v>
      </c>
      <c r="C24" s="373"/>
      <c r="D24" s="373"/>
      <c r="E24" s="373"/>
      <c r="F24" s="386">
        <v>146.5</v>
      </c>
      <c r="G24" s="386">
        <v>1265</v>
      </c>
      <c r="H24" s="387">
        <v>7945</v>
      </c>
      <c r="I24" s="422">
        <v>1649</v>
      </c>
      <c r="J24" s="387">
        <v>2482</v>
      </c>
      <c r="K24" s="388">
        <v>7112</v>
      </c>
    </row>
    <row r="25" spans="1:11" ht="18" customHeight="1" x14ac:dyDescent="0.2">
      <c r="A25" s="378" t="s">
        <v>79</v>
      </c>
      <c r="B25" s="373" t="s">
        <v>5</v>
      </c>
      <c r="C25" s="373"/>
      <c r="D25" s="373"/>
      <c r="E25" s="373"/>
      <c r="F25" s="386"/>
      <c r="G25" s="386"/>
      <c r="H25" s="387"/>
      <c r="I25" s="422">
        <v>0</v>
      </c>
      <c r="J25" s="387"/>
      <c r="K25" s="388">
        <v>0</v>
      </c>
    </row>
    <row r="26" spans="1:11" ht="18" customHeight="1" x14ac:dyDescent="0.2">
      <c r="A26" s="378" t="s">
        <v>80</v>
      </c>
      <c r="B26" s="373" t="s">
        <v>45</v>
      </c>
      <c r="C26" s="373"/>
      <c r="D26" s="373"/>
      <c r="E26" s="373"/>
      <c r="F26" s="386"/>
      <c r="G26" s="386"/>
      <c r="H26" s="387"/>
      <c r="I26" s="422">
        <v>0</v>
      </c>
      <c r="J26" s="387"/>
      <c r="K26" s="388">
        <v>0</v>
      </c>
    </row>
    <row r="27" spans="1:11" ht="18" customHeight="1" x14ac:dyDescent="0.2">
      <c r="A27" s="378" t="s">
        <v>81</v>
      </c>
      <c r="B27" s="373" t="s">
        <v>46</v>
      </c>
      <c r="C27" s="373"/>
      <c r="D27" s="373"/>
      <c r="E27" s="373"/>
      <c r="F27" s="386"/>
      <c r="G27" s="386"/>
      <c r="H27" s="387"/>
      <c r="I27" s="422">
        <v>0</v>
      </c>
      <c r="J27" s="387"/>
      <c r="K27" s="388">
        <v>0</v>
      </c>
    </row>
    <row r="28" spans="1:11" ht="18" customHeight="1" x14ac:dyDescent="0.2">
      <c r="A28" s="378" t="s">
        <v>82</v>
      </c>
      <c r="B28" s="373" t="s">
        <v>47</v>
      </c>
      <c r="C28" s="373"/>
      <c r="D28" s="373"/>
      <c r="E28" s="373"/>
      <c r="F28" s="386"/>
      <c r="G28" s="386"/>
      <c r="H28" s="387"/>
      <c r="I28" s="422">
        <v>0</v>
      </c>
      <c r="J28" s="387"/>
      <c r="K28" s="388">
        <v>0</v>
      </c>
    </row>
    <row r="29" spans="1:11" ht="18" customHeight="1" x14ac:dyDescent="0.2">
      <c r="A29" s="378" t="s">
        <v>83</v>
      </c>
      <c r="B29" s="373" t="s">
        <v>48</v>
      </c>
      <c r="C29" s="373"/>
      <c r="D29" s="373"/>
      <c r="E29" s="373"/>
      <c r="F29" s="386">
        <v>19340.7</v>
      </c>
      <c r="G29" s="386">
        <v>5475</v>
      </c>
      <c r="H29" s="387">
        <v>1797760</v>
      </c>
      <c r="I29" s="422">
        <v>241785</v>
      </c>
      <c r="J29" s="387">
        <v>0</v>
      </c>
      <c r="K29" s="388">
        <v>2039545</v>
      </c>
    </row>
    <row r="30" spans="1:11" ht="18" customHeight="1" x14ac:dyDescent="0.2">
      <c r="A30" s="378" t="s">
        <v>84</v>
      </c>
      <c r="B30" s="3852" t="s">
        <v>608</v>
      </c>
      <c r="C30" s="3853"/>
      <c r="D30" s="3854"/>
      <c r="E30" s="373"/>
      <c r="F30" s="386">
        <v>3769.6</v>
      </c>
      <c r="G30" s="386">
        <v>25900</v>
      </c>
      <c r="H30" s="387">
        <v>184641</v>
      </c>
      <c r="I30" s="422">
        <v>64445</v>
      </c>
      <c r="J30" s="387">
        <v>74542</v>
      </c>
      <c r="K30" s="388">
        <v>174544</v>
      </c>
    </row>
    <row r="31" spans="1:11" ht="18" customHeight="1" x14ac:dyDescent="0.2">
      <c r="A31" s="378" t="s">
        <v>133</v>
      </c>
      <c r="B31" s="3852" t="s">
        <v>694</v>
      </c>
      <c r="C31" s="3853"/>
      <c r="D31" s="3854"/>
      <c r="E31" s="373"/>
      <c r="F31" s="386">
        <v>240</v>
      </c>
      <c r="G31" s="386">
        <v>1710</v>
      </c>
      <c r="H31" s="387">
        <v>260781</v>
      </c>
      <c r="I31" s="422">
        <v>91013</v>
      </c>
      <c r="J31" s="387">
        <v>0</v>
      </c>
      <c r="K31" s="388">
        <v>351794</v>
      </c>
    </row>
    <row r="32" spans="1:11" ht="18" customHeight="1" x14ac:dyDescent="0.2">
      <c r="A32" s="378" t="s">
        <v>134</v>
      </c>
      <c r="B32" s="401" t="s">
        <v>695</v>
      </c>
      <c r="C32" s="402"/>
      <c r="D32" s="403"/>
      <c r="E32" s="373"/>
      <c r="F32" s="386">
        <v>1380</v>
      </c>
      <c r="G32" s="424">
        <v>7200</v>
      </c>
      <c r="H32" s="387">
        <v>157240</v>
      </c>
      <c r="I32" s="422">
        <v>54879</v>
      </c>
      <c r="J32" s="387">
        <v>2584</v>
      </c>
      <c r="K32" s="388">
        <v>209535</v>
      </c>
    </row>
    <row r="33" spans="1:11" ht="18" customHeight="1" x14ac:dyDescent="0.2">
      <c r="A33" s="378" t="s">
        <v>135</v>
      </c>
      <c r="B33" s="401"/>
      <c r="C33" s="402"/>
      <c r="D33" s="403"/>
      <c r="E33" s="373"/>
      <c r="F33" s="386"/>
      <c r="G33" s="424"/>
      <c r="H33" s="387"/>
      <c r="I33" s="422">
        <v>0</v>
      </c>
      <c r="J33" s="387"/>
      <c r="K33" s="388">
        <v>0</v>
      </c>
    </row>
    <row r="34" spans="1:11" ht="18" customHeight="1" x14ac:dyDescent="0.2">
      <c r="A34" s="378" t="s">
        <v>136</v>
      </c>
      <c r="B34" s="3852"/>
      <c r="C34" s="3853"/>
      <c r="D34" s="3854"/>
      <c r="E34" s="373"/>
      <c r="F34" s="386"/>
      <c r="G34" s="424" t="s">
        <v>85</v>
      </c>
      <c r="H34" s="387"/>
      <c r="I34" s="422">
        <v>0</v>
      </c>
      <c r="J34" s="387"/>
      <c r="K34" s="388">
        <v>0</v>
      </c>
    </row>
    <row r="35" spans="1:11" ht="18" customHeight="1" x14ac:dyDescent="0.2">
      <c r="A35" s="373"/>
      <c r="B35" s="373"/>
      <c r="C35" s="373"/>
      <c r="D35" s="373"/>
      <c r="E35" s="373"/>
      <c r="F35" s="373"/>
      <c r="G35" s="373"/>
      <c r="H35" s="373"/>
      <c r="I35" s="373"/>
      <c r="J35" s="373"/>
      <c r="K35" s="416"/>
    </row>
    <row r="36" spans="1:11" ht="18" customHeight="1" x14ac:dyDescent="0.2">
      <c r="A36" s="379" t="s">
        <v>137</v>
      </c>
      <c r="B36" s="375" t="s">
        <v>138</v>
      </c>
      <c r="C36" s="373"/>
      <c r="D36" s="373"/>
      <c r="E36" s="375" t="s">
        <v>7</v>
      </c>
      <c r="F36" s="390">
        <v>132716.29999999999</v>
      </c>
      <c r="G36" s="390">
        <v>212961</v>
      </c>
      <c r="H36" s="390">
        <v>4064009</v>
      </c>
      <c r="I36" s="388">
        <v>899282</v>
      </c>
      <c r="J36" s="388">
        <v>371750</v>
      </c>
      <c r="K36" s="388">
        <v>4591541</v>
      </c>
    </row>
    <row r="37" spans="1:11" ht="18" customHeight="1" thickBot="1" x14ac:dyDescent="0.25">
      <c r="A37" s="373"/>
      <c r="B37" s="375"/>
      <c r="C37" s="373"/>
      <c r="D37" s="373"/>
      <c r="E37" s="373"/>
      <c r="F37" s="391"/>
      <c r="G37" s="391"/>
      <c r="H37" s="392"/>
      <c r="I37" s="392"/>
      <c r="J37" s="392"/>
      <c r="K37" s="417"/>
    </row>
    <row r="38" spans="1:11" ht="42.75" customHeight="1" x14ac:dyDescent="0.2">
      <c r="A38" s="373"/>
      <c r="B38" s="373"/>
      <c r="C38" s="373"/>
      <c r="D38" s="373"/>
      <c r="E38" s="373"/>
      <c r="F38" s="381" t="s">
        <v>9</v>
      </c>
      <c r="G38" s="381" t="s">
        <v>37</v>
      </c>
      <c r="H38" s="381" t="s">
        <v>29</v>
      </c>
      <c r="I38" s="381" t="s">
        <v>30</v>
      </c>
      <c r="J38" s="381" t="s">
        <v>33</v>
      </c>
      <c r="K38" s="381" t="s">
        <v>34</v>
      </c>
    </row>
    <row r="39" spans="1:11" ht="18.75" customHeight="1" x14ac:dyDescent="0.2">
      <c r="A39" s="379" t="s">
        <v>86</v>
      </c>
      <c r="B39" s="375" t="s">
        <v>49</v>
      </c>
      <c r="C39" s="373"/>
      <c r="D39" s="373"/>
      <c r="E39" s="373"/>
      <c r="F39" s="373"/>
      <c r="G39" s="373"/>
      <c r="H39" s="373"/>
      <c r="I39" s="373"/>
      <c r="J39" s="373"/>
      <c r="K39" s="373"/>
    </row>
    <row r="40" spans="1:11" ht="18" customHeight="1" x14ac:dyDescent="0.2">
      <c r="A40" s="378" t="s">
        <v>87</v>
      </c>
      <c r="B40" s="373" t="s">
        <v>31</v>
      </c>
      <c r="C40" s="373"/>
      <c r="D40" s="373"/>
      <c r="E40" s="373"/>
      <c r="F40" s="386">
        <v>5598.3</v>
      </c>
      <c r="G40" s="386">
        <v>6095</v>
      </c>
      <c r="H40" s="387">
        <v>2229338</v>
      </c>
      <c r="I40" s="422">
        <v>778039</v>
      </c>
      <c r="J40" s="387">
        <v>0</v>
      </c>
      <c r="K40" s="388">
        <v>3007377</v>
      </c>
    </row>
    <row r="41" spans="1:11" ht="18" customHeight="1" x14ac:dyDescent="0.2">
      <c r="A41" s="378" t="s">
        <v>88</v>
      </c>
      <c r="B41" s="3861" t="s">
        <v>50</v>
      </c>
      <c r="C41" s="3862"/>
      <c r="D41" s="373"/>
      <c r="E41" s="373"/>
      <c r="F41" s="386">
        <v>913</v>
      </c>
      <c r="G41" s="386">
        <v>2704</v>
      </c>
      <c r="H41" s="387">
        <v>41184</v>
      </c>
      <c r="I41" s="422">
        <v>14377</v>
      </c>
      <c r="J41" s="387">
        <v>0</v>
      </c>
      <c r="K41" s="388">
        <v>55561</v>
      </c>
    </row>
    <row r="42" spans="1:11" ht="18" customHeight="1" x14ac:dyDescent="0.2">
      <c r="A42" s="378" t="s">
        <v>89</v>
      </c>
      <c r="B42" s="374" t="s">
        <v>11</v>
      </c>
      <c r="C42" s="373"/>
      <c r="D42" s="373"/>
      <c r="E42" s="373"/>
      <c r="F42" s="386">
        <v>74</v>
      </c>
      <c r="G42" s="386">
        <v>1</v>
      </c>
      <c r="H42" s="387">
        <v>4350</v>
      </c>
      <c r="I42" s="422">
        <v>1519</v>
      </c>
      <c r="J42" s="387"/>
      <c r="K42" s="388">
        <v>5869</v>
      </c>
    </row>
    <row r="43" spans="1:11" ht="18" customHeight="1" x14ac:dyDescent="0.2">
      <c r="A43" s="378" t="s">
        <v>90</v>
      </c>
      <c r="B43" s="419" t="s">
        <v>10</v>
      </c>
      <c r="C43" s="382"/>
      <c r="D43" s="382"/>
      <c r="E43" s="373"/>
      <c r="F43" s="386"/>
      <c r="G43" s="386"/>
      <c r="H43" s="387"/>
      <c r="I43" s="422">
        <v>0</v>
      </c>
      <c r="J43" s="387"/>
      <c r="K43" s="388">
        <v>0</v>
      </c>
    </row>
    <row r="44" spans="1:11" ht="18" customHeight="1" x14ac:dyDescent="0.2">
      <c r="A44" s="378" t="s">
        <v>91</v>
      </c>
      <c r="B44" s="3852"/>
      <c r="C44" s="3853"/>
      <c r="D44" s="3854"/>
      <c r="E44" s="373"/>
      <c r="F44" s="426"/>
      <c r="G44" s="426"/>
      <c r="H44" s="426"/>
      <c r="I44" s="427">
        <v>0</v>
      </c>
      <c r="J44" s="426"/>
      <c r="K44" s="428">
        <v>0</v>
      </c>
    </row>
    <row r="45" spans="1:11" ht="18" customHeight="1" x14ac:dyDescent="0.2">
      <c r="A45" s="378" t="s">
        <v>139</v>
      </c>
      <c r="B45" s="3852"/>
      <c r="C45" s="3853"/>
      <c r="D45" s="3854"/>
      <c r="E45" s="373"/>
      <c r="F45" s="386"/>
      <c r="G45" s="386"/>
      <c r="H45" s="387"/>
      <c r="I45" s="422">
        <v>0</v>
      </c>
      <c r="J45" s="387"/>
      <c r="K45" s="388">
        <v>0</v>
      </c>
    </row>
    <row r="46" spans="1:11" ht="18" customHeight="1" x14ac:dyDescent="0.2">
      <c r="A46" s="378" t="s">
        <v>140</v>
      </c>
      <c r="B46" s="3852"/>
      <c r="C46" s="3853"/>
      <c r="D46" s="3854"/>
      <c r="E46" s="373"/>
      <c r="F46" s="386"/>
      <c r="G46" s="386"/>
      <c r="H46" s="387"/>
      <c r="I46" s="422">
        <v>0</v>
      </c>
      <c r="J46" s="387"/>
      <c r="K46" s="388">
        <v>0</v>
      </c>
    </row>
    <row r="47" spans="1:11" ht="18" customHeight="1" x14ac:dyDescent="0.2">
      <c r="A47" s="378" t="s">
        <v>141</v>
      </c>
      <c r="B47" s="3852"/>
      <c r="C47" s="3853"/>
      <c r="D47" s="3854"/>
      <c r="E47" s="373"/>
      <c r="F47" s="386"/>
      <c r="G47" s="386"/>
      <c r="H47" s="387"/>
      <c r="I47" s="422">
        <v>0</v>
      </c>
      <c r="J47" s="387"/>
      <c r="K47" s="388">
        <v>0</v>
      </c>
    </row>
    <row r="49" spans="1:11" ht="18" customHeight="1" x14ac:dyDescent="0.2">
      <c r="A49" s="379" t="s">
        <v>142</v>
      </c>
      <c r="B49" s="375" t="s">
        <v>143</v>
      </c>
      <c r="C49" s="373"/>
      <c r="D49" s="373"/>
      <c r="E49" s="375" t="s">
        <v>7</v>
      </c>
      <c r="F49" s="395">
        <v>6585.3</v>
      </c>
      <c r="G49" s="395">
        <v>8800</v>
      </c>
      <c r="H49" s="388">
        <v>2274872</v>
      </c>
      <c r="I49" s="388">
        <v>793935</v>
      </c>
      <c r="J49" s="388">
        <v>0</v>
      </c>
      <c r="K49" s="388">
        <v>3068807</v>
      </c>
    </row>
    <row r="50" spans="1:11" ht="18" customHeight="1" thickBot="1" x14ac:dyDescent="0.25">
      <c r="A50" s="373"/>
      <c r="B50" s="373"/>
      <c r="C50" s="373"/>
      <c r="D50" s="373"/>
      <c r="E50" s="373"/>
      <c r="F50" s="373"/>
      <c r="G50" s="396"/>
      <c r="H50" s="396"/>
      <c r="I50" s="396"/>
      <c r="J50" s="396"/>
      <c r="K50" s="396"/>
    </row>
    <row r="51" spans="1:11" ht="42.75" customHeight="1" x14ac:dyDescent="0.2">
      <c r="A51" s="373"/>
      <c r="B51" s="373"/>
      <c r="C51" s="373"/>
      <c r="D51" s="373"/>
      <c r="E51" s="373"/>
      <c r="F51" s="381" t="s">
        <v>9</v>
      </c>
      <c r="G51" s="381" t="s">
        <v>37</v>
      </c>
      <c r="H51" s="381" t="s">
        <v>29</v>
      </c>
      <c r="I51" s="381" t="s">
        <v>30</v>
      </c>
      <c r="J51" s="381" t="s">
        <v>33</v>
      </c>
      <c r="K51" s="381" t="s">
        <v>34</v>
      </c>
    </row>
    <row r="52" spans="1:11" ht="18" customHeight="1" x14ac:dyDescent="0.2">
      <c r="A52" s="379" t="s">
        <v>92</v>
      </c>
      <c r="B52" s="3880" t="s">
        <v>38</v>
      </c>
      <c r="C52" s="3881"/>
      <c r="D52" s="373"/>
      <c r="E52" s="373"/>
      <c r="F52" s="373"/>
      <c r="G52" s="373"/>
      <c r="H52" s="373"/>
      <c r="I52" s="373"/>
      <c r="J52" s="373"/>
      <c r="K52" s="373"/>
    </row>
    <row r="53" spans="1:11" ht="18" customHeight="1" x14ac:dyDescent="0.2">
      <c r="A53" s="378" t="s">
        <v>51</v>
      </c>
      <c r="B53" s="3882" t="s">
        <v>414</v>
      </c>
      <c r="C53" s="3883"/>
      <c r="D53" s="3879"/>
      <c r="E53" s="373"/>
      <c r="F53" s="386"/>
      <c r="G53" s="386"/>
      <c r="H53" s="387">
        <v>3040373</v>
      </c>
      <c r="I53" s="422">
        <v>1061091</v>
      </c>
      <c r="J53" s="387">
        <v>0</v>
      </c>
      <c r="K53" s="388">
        <v>4101464</v>
      </c>
    </row>
    <row r="54" spans="1:11" ht="18" customHeight="1" x14ac:dyDescent="0.2">
      <c r="A54" s="378" t="s">
        <v>93</v>
      </c>
      <c r="B54" s="398" t="s">
        <v>696</v>
      </c>
      <c r="C54" s="399"/>
      <c r="D54" s="400"/>
      <c r="E54" s="373"/>
      <c r="F54" s="386">
        <v>137030</v>
      </c>
      <c r="G54" s="386">
        <v>89147</v>
      </c>
      <c r="H54" s="387"/>
      <c r="I54" s="422">
        <v>2531133</v>
      </c>
      <c r="J54" s="387">
        <v>0</v>
      </c>
      <c r="K54" s="388">
        <v>2531133</v>
      </c>
    </row>
    <row r="55" spans="1:11" ht="18" customHeight="1" x14ac:dyDescent="0.2">
      <c r="A55" s="378" t="s">
        <v>94</v>
      </c>
      <c r="B55" s="3877" t="s">
        <v>416</v>
      </c>
      <c r="C55" s="3878"/>
      <c r="D55" s="3879"/>
      <c r="E55" s="373"/>
      <c r="F55" s="386">
        <v>1757</v>
      </c>
      <c r="G55" s="386">
        <v>9739</v>
      </c>
      <c r="H55" s="387">
        <v>1753821</v>
      </c>
      <c r="I55" s="422">
        <v>607932</v>
      </c>
      <c r="J55" s="387">
        <v>445619</v>
      </c>
      <c r="K55" s="388">
        <v>1916134</v>
      </c>
    </row>
    <row r="56" spans="1:11" ht="18" customHeight="1" x14ac:dyDescent="0.2">
      <c r="A56" s="378" t="s">
        <v>95</v>
      </c>
      <c r="B56" s="3877" t="s">
        <v>428</v>
      </c>
      <c r="C56" s="3878"/>
      <c r="D56" s="3879"/>
      <c r="E56" s="373"/>
      <c r="F56" s="386"/>
      <c r="G56" s="386">
        <v>4986</v>
      </c>
      <c r="H56" s="387">
        <v>577651</v>
      </c>
      <c r="I56" s="422">
        <v>201597</v>
      </c>
      <c r="J56" s="387">
        <v>393495</v>
      </c>
      <c r="K56" s="388">
        <v>385753</v>
      </c>
    </row>
    <row r="57" spans="1:11" ht="18" customHeight="1" x14ac:dyDescent="0.2">
      <c r="A57" s="378" t="s">
        <v>96</v>
      </c>
      <c r="B57" s="3877"/>
      <c r="C57" s="3878"/>
      <c r="D57" s="3879"/>
      <c r="E57" s="373"/>
      <c r="F57" s="386"/>
      <c r="G57" s="386"/>
      <c r="H57" s="387"/>
      <c r="I57" s="422">
        <v>0</v>
      </c>
      <c r="J57" s="387"/>
      <c r="K57" s="388">
        <v>0</v>
      </c>
    </row>
    <row r="58" spans="1:11" ht="18" customHeight="1" x14ac:dyDescent="0.2">
      <c r="A58" s="378" t="s">
        <v>97</v>
      </c>
      <c r="B58" s="398"/>
      <c r="C58" s="399"/>
      <c r="D58" s="400"/>
      <c r="E58" s="373"/>
      <c r="F58" s="386"/>
      <c r="G58" s="386"/>
      <c r="H58" s="387"/>
      <c r="I58" s="422">
        <v>0</v>
      </c>
      <c r="J58" s="387"/>
      <c r="K58" s="388">
        <v>0</v>
      </c>
    </row>
    <row r="59" spans="1:11" ht="18" customHeight="1" x14ac:dyDescent="0.2">
      <c r="A59" s="378" t="s">
        <v>98</v>
      </c>
      <c r="B59" s="3877"/>
      <c r="C59" s="3878"/>
      <c r="D59" s="3879"/>
      <c r="E59" s="373"/>
      <c r="F59" s="386"/>
      <c r="G59" s="386"/>
      <c r="H59" s="387"/>
      <c r="I59" s="422">
        <v>0</v>
      </c>
      <c r="J59" s="387"/>
      <c r="K59" s="388">
        <v>0</v>
      </c>
    </row>
    <row r="60" spans="1:11" ht="18" customHeight="1" x14ac:dyDescent="0.2">
      <c r="A60" s="378" t="s">
        <v>99</v>
      </c>
      <c r="B60" s="398"/>
      <c r="C60" s="399"/>
      <c r="D60" s="400"/>
      <c r="E60" s="373"/>
      <c r="F60" s="386"/>
      <c r="G60" s="386"/>
      <c r="H60" s="387"/>
      <c r="I60" s="422">
        <v>0</v>
      </c>
      <c r="J60" s="387"/>
      <c r="K60" s="388">
        <v>0</v>
      </c>
    </row>
    <row r="61" spans="1:11" ht="18" customHeight="1" x14ac:dyDescent="0.2">
      <c r="A61" s="378" t="s">
        <v>100</v>
      </c>
      <c r="B61" s="398"/>
      <c r="C61" s="399"/>
      <c r="D61" s="400"/>
      <c r="E61" s="373"/>
      <c r="F61" s="386"/>
      <c r="G61" s="386"/>
      <c r="H61" s="387"/>
      <c r="I61" s="422">
        <v>0</v>
      </c>
      <c r="J61" s="387"/>
      <c r="K61" s="388">
        <v>0</v>
      </c>
    </row>
    <row r="62" spans="1:11" ht="18" customHeight="1" x14ac:dyDescent="0.2">
      <c r="A62" s="378" t="s">
        <v>101</v>
      </c>
      <c r="B62" s="3877"/>
      <c r="C62" s="3878"/>
      <c r="D62" s="3879"/>
      <c r="E62" s="373"/>
      <c r="F62" s="386"/>
      <c r="G62" s="386"/>
      <c r="H62" s="387"/>
      <c r="I62" s="422">
        <v>0</v>
      </c>
      <c r="J62" s="387"/>
      <c r="K62" s="388">
        <v>0</v>
      </c>
    </row>
    <row r="63" spans="1:11" ht="18" customHeight="1" x14ac:dyDescent="0.2">
      <c r="A63" s="378"/>
      <c r="B63" s="373"/>
      <c r="C63" s="373"/>
      <c r="D63" s="373"/>
      <c r="E63" s="373"/>
      <c r="F63" s="373"/>
      <c r="G63" s="373"/>
      <c r="H63" s="373"/>
      <c r="I63" s="418"/>
      <c r="J63" s="373"/>
      <c r="K63" s="373"/>
    </row>
    <row r="64" spans="1:11" ht="18" customHeight="1" x14ac:dyDescent="0.2">
      <c r="A64" s="378" t="s">
        <v>144</v>
      </c>
      <c r="B64" s="375" t="s">
        <v>145</v>
      </c>
      <c r="C64" s="373"/>
      <c r="D64" s="373"/>
      <c r="E64" s="375" t="s">
        <v>7</v>
      </c>
      <c r="F64" s="390">
        <v>138787</v>
      </c>
      <c r="G64" s="390">
        <v>103872</v>
      </c>
      <c r="H64" s="388">
        <v>5371845</v>
      </c>
      <c r="I64" s="388">
        <v>4401753</v>
      </c>
      <c r="J64" s="388">
        <v>839114</v>
      </c>
      <c r="K64" s="388">
        <v>8934484</v>
      </c>
    </row>
    <row r="65" spans="1:11" ht="18" customHeight="1" x14ac:dyDescent="0.2">
      <c r="A65" s="373"/>
      <c r="B65" s="373"/>
      <c r="C65" s="373"/>
      <c r="D65" s="373"/>
      <c r="E65" s="373"/>
      <c r="F65" s="420"/>
      <c r="G65" s="420"/>
      <c r="H65" s="420"/>
      <c r="I65" s="420"/>
      <c r="J65" s="420"/>
      <c r="K65" s="420"/>
    </row>
    <row r="66" spans="1:11" ht="42.75" customHeight="1" x14ac:dyDescent="0.2">
      <c r="A66" s="373"/>
      <c r="B66" s="373"/>
      <c r="C66" s="373"/>
      <c r="D66" s="373"/>
      <c r="E66" s="373"/>
      <c r="F66" s="429" t="s">
        <v>9</v>
      </c>
      <c r="G66" s="429" t="s">
        <v>37</v>
      </c>
      <c r="H66" s="429" t="s">
        <v>29</v>
      </c>
      <c r="I66" s="429" t="s">
        <v>30</v>
      </c>
      <c r="J66" s="429" t="s">
        <v>33</v>
      </c>
      <c r="K66" s="429" t="s">
        <v>34</v>
      </c>
    </row>
    <row r="67" spans="1:11" ht="18" customHeight="1" x14ac:dyDescent="0.2">
      <c r="A67" s="379" t="s">
        <v>102</v>
      </c>
      <c r="B67" s="375" t="s">
        <v>12</v>
      </c>
      <c r="C67" s="373"/>
      <c r="D67" s="373"/>
      <c r="E67" s="373"/>
      <c r="F67" s="430"/>
      <c r="G67" s="430"/>
      <c r="H67" s="430"/>
      <c r="I67" s="431"/>
      <c r="J67" s="430"/>
      <c r="K67" s="432"/>
    </row>
    <row r="68" spans="1:11" ht="18" customHeight="1" x14ac:dyDescent="0.2">
      <c r="A68" s="378" t="s">
        <v>103</v>
      </c>
      <c r="B68" s="373" t="s">
        <v>52</v>
      </c>
      <c r="C68" s="373"/>
      <c r="D68" s="373"/>
      <c r="E68" s="373"/>
      <c r="F68" s="423">
        <v>3991.6</v>
      </c>
      <c r="G68" s="423">
        <v>675</v>
      </c>
      <c r="H68" s="423">
        <v>164417</v>
      </c>
      <c r="I68" s="422">
        <v>56910</v>
      </c>
      <c r="J68" s="423">
        <v>16050</v>
      </c>
      <c r="K68" s="388">
        <v>205277</v>
      </c>
    </row>
    <row r="69" spans="1:11" ht="18" customHeight="1" x14ac:dyDescent="0.2">
      <c r="A69" s="378" t="s">
        <v>104</v>
      </c>
      <c r="B69" s="374" t="s">
        <v>53</v>
      </c>
      <c r="C69" s="373"/>
      <c r="D69" s="373"/>
      <c r="E69" s="373"/>
      <c r="F69" s="423"/>
      <c r="G69" s="423"/>
      <c r="H69" s="423"/>
      <c r="I69" s="422">
        <v>0</v>
      </c>
      <c r="J69" s="423"/>
      <c r="K69" s="388">
        <v>0</v>
      </c>
    </row>
    <row r="70" spans="1:11" ht="18" customHeight="1" x14ac:dyDescent="0.2">
      <c r="A70" s="378" t="s">
        <v>178</v>
      </c>
      <c r="B70" s="398"/>
      <c r="C70" s="399"/>
      <c r="D70" s="400"/>
      <c r="E70" s="375"/>
      <c r="F70" s="407"/>
      <c r="G70" s="407"/>
      <c r="H70" s="408"/>
      <c r="I70" s="422">
        <v>0</v>
      </c>
      <c r="J70" s="408"/>
      <c r="K70" s="388">
        <v>0</v>
      </c>
    </row>
    <row r="71" spans="1:11" ht="18" customHeight="1" x14ac:dyDescent="0.2">
      <c r="A71" s="378" t="s">
        <v>179</v>
      </c>
      <c r="B71" s="398"/>
      <c r="C71" s="399"/>
      <c r="D71" s="400"/>
      <c r="E71" s="375"/>
      <c r="F71" s="407"/>
      <c r="G71" s="407"/>
      <c r="H71" s="408"/>
      <c r="I71" s="422">
        <v>0</v>
      </c>
      <c r="J71" s="408"/>
      <c r="K71" s="388">
        <v>0</v>
      </c>
    </row>
    <row r="72" spans="1:11" ht="18" customHeight="1" x14ac:dyDescent="0.2">
      <c r="A72" s="378" t="s">
        <v>180</v>
      </c>
      <c r="B72" s="404"/>
      <c r="C72" s="405"/>
      <c r="D72" s="406"/>
      <c r="E72" s="375"/>
      <c r="F72" s="386"/>
      <c r="G72" s="386"/>
      <c r="H72" s="387"/>
      <c r="I72" s="422">
        <v>0</v>
      </c>
      <c r="J72" s="387"/>
      <c r="K72" s="388">
        <v>0</v>
      </c>
    </row>
    <row r="73" spans="1:11" ht="18" customHeight="1" x14ac:dyDescent="0.2">
      <c r="A73" s="378"/>
      <c r="B73" s="374"/>
      <c r="C73" s="373"/>
      <c r="D73" s="373"/>
      <c r="E73" s="375"/>
      <c r="F73" s="433"/>
      <c r="G73" s="433"/>
      <c r="H73" s="434"/>
      <c r="I73" s="431"/>
      <c r="J73" s="434"/>
      <c r="K73" s="432"/>
    </row>
    <row r="74" spans="1:11" ht="18" customHeight="1" x14ac:dyDescent="0.2">
      <c r="A74" s="379" t="s">
        <v>146</v>
      </c>
      <c r="B74" s="375" t="s">
        <v>147</v>
      </c>
      <c r="C74" s="373"/>
      <c r="D74" s="373"/>
      <c r="E74" s="375" t="s">
        <v>7</v>
      </c>
      <c r="F74" s="393">
        <v>3991.6</v>
      </c>
      <c r="G74" s="393">
        <v>675</v>
      </c>
      <c r="H74" s="393">
        <v>164417</v>
      </c>
      <c r="I74" s="425">
        <v>56910</v>
      </c>
      <c r="J74" s="393">
        <v>16050</v>
      </c>
      <c r="K74" s="389">
        <v>205277</v>
      </c>
    </row>
    <row r="75" spans="1:11" ht="42.75" customHeight="1" x14ac:dyDescent="0.2">
      <c r="A75" s="373"/>
      <c r="B75" s="373"/>
      <c r="C75" s="373"/>
      <c r="D75" s="373"/>
      <c r="E75" s="373"/>
      <c r="F75" s="381" t="s">
        <v>9</v>
      </c>
      <c r="G75" s="381" t="s">
        <v>37</v>
      </c>
      <c r="H75" s="381" t="s">
        <v>29</v>
      </c>
      <c r="I75" s="381" t="s">
        <v>30</v>
      </c>
      <c r="J75" s="381" t="s">
        <v>33</v>
      </c>
      <c r="K75" s="381" t="s">
        <v>34</v>
      </c>
    </row>
    <row r="76" spans="1:11" ht="18" customHeight="1" x14ac:dyDescent="0.2">
      <c r="A76" s="379" t="s">
        <v>105</v>
      </c>
      <c r="B76" s="375" t="s">
        <v>106</v>
      </c>
      <c r="C76" s="373"/>
      <c r="D76" s="373"/>
      <c r="E76" s="373"/>
      <c r="F76" s="373"/>
      <c r="G76" s="373"/>
      <c r="H76" s="373"/>
      <c r="I76" s="373"/>
      <c r="J76" s="373"/>
      <c r="K76" s="373"/>
    </row>
    <row r="77" spans="1:11" ht="18" customHeight="1" x14ac:dyDescent="0.2">
      <c r="A77" s="378" t="s">
        <v>107</v>
      </c>
      <c r="B77" s="374" t="s">
        <v>54</v>
      </c>
      <c r="C77" s="373"/>
      <c r="D77" s="373"/>
      <c r="E77" s="373"/>
      <c r="F77" s="386"/>
      <c r="G77" s="386"/>
      <c r="H77" s="387"/>
      <c r="I77" s="422">
        <v>0</v>
      </c>
      <c r="J77" s="387"/>
      <c r="K77" s="388">
        <v>0</v>
      </c>
    </row>
    <row r="78" spans="1:11" ht="18" customHeight="1" x14ac:dyDescent="0.2">
      <c r="A78" s="378" t="s">
        <v>108</v>
      </c>
      <c r="B78" s="374" t="s">
        <v>55</v>
      </c>
      <c r="C78" s="373"/>
      <c r="D78" s="373"/>
      <c r="E78" s="373"/>
      <c r="F78" s="386"/>
      <c r="G78" s="386"/>
      <c r="H78" s="387"/>
      <c r="I78" s="422">
        <v>0</v>
      </c>
      <c r="J78" s="387"/>
      <c r="K78" s="388">
        <v>0</v>
      </c>
    </row>
    <row r="79" spans="1:11" ht="18" customHeight="1" x14ac:dyDescent="0.2">
      <c r="A79" s="378" t="s">
        <v>109</v>
      </c>
      <c r="B79" s="374" t="s">
        <v>13</v>
      </c>
      <c r="C79" s="373"/>
      <c r="D79" s="373"/>
      <c r="E79" s="373"/>
      <c r="F79" s="386"/>
      <c r="G79" s="386">
        <v>16800</v>
      </c>
      <c r="H79" s="387">
        <v>178364</v>
      </c>
      <c r="I79" s="422">
        <v>0</v>
      </c>
      <c r="J79" s="387"/>
      <c r="K79" s="388">
        <v>178364</v>
      </c>
    </row>
    <row r="80" spans="1:11" ht="18" customHeight="1" x14ac:dyDescent="0.2">
      <c r="A80" s="378" t="s">
        <v>110</v>
      </c>
      <c r="B80" s="374" t="s">
        <v>56</v>
      </c>
      <c r="C80" s="373"/>
      <c r="D80" s="373"/>
      <c r="E80" s="373"/>
      <c r="F80" s="386"/>
      <c r="G80" s="386"/>
      <c r="H80" s="387"/>
      <c r="I80" s="422">
        <v>0</v>
      </c>
      <c r="J80" s="387"/>
      <c r="K80" s="388">
        <v>0</v>
      </c>
    </row>
    <row r="81" spans="1:11" ht="18" customHeight="1" x14ac:dyDescent="0.2">
      <c r="A81" s="378"/>
      <c r="B81" s="373"/>
      <c r="C81" s="373"/>
      <c r="D81" s="373"/>
      <c r="E81" s="373"/>
      <c r="F81" s="373"/>
      <c r="G81" s="373"/>
      <c r="H81" s="373"/>
      <c r="I81" s="373"/>
      <c r="J81" s="373"/>
      <c r="K81" s="412"/>
    </row>
    <row r="82" spans="1:11" ht="18" customHeight="1" x14ac:dyDescent="0.2">
      <c r="A82" s="378" t="s">
        <v>148</v>
      </c>
      <c r="B82" s="375" t="s">
        <v>149</v>
      </c>
      <c r="C82" s="373"/>
      <c r="D82" s="373"/>
      <c r="E82" s="375" t="s">
        <v>7</v>
      </c>
      <c r="F82" s="393">
        <v>0</v>
      </c>
      <c r="G82" s="393">
        <v>16800</v>
      </c>
      <c r="H82" s="389">
        <v>178364</v>
      </c>
      <c r="I82" s="389">
        <v>0</v>
      </c>
      <c r="J82" s="389">
        <v>0</v>
      </c>
      <c r="K82" s="389">
        <v>178364</v>
      </c>
    </row>
    <row r="83" spans="1:11" ht="18" customHeight="1" thickBot="1" x14ac:dyDescent="0.25">
      <c r="A83" s="378"/>
      <c r="B83" s="373"/>
      <c r="C83" s="373"/>
      <c r="D83" s="373"/>
      <c r="E83" s="373"/>
      <c r="F83" s="396"/>
      <c r="G83" s="396"/>
      <c r="H83" s="396"/>
      <c r="I83" s="396"/>
      <c r="J83" s="396"/>
      <c r="K83" s="396"/>
    </row>
    <row r="84" spans="1:11" ht="42.75" customHeight="1" x14ac:dyDescent="0.2">
      <c r="A84" s="373"/>
      <c r="B84" s="373"/>
      <c r="C84" s="373"/>
      <c r="D84" s="373"/>
      <c r="E84" s="373"/>
      <c r="F84" s="381" t="s">
        <v>9</v>
      </c>
      <c r="G84" s="381" t="s">
        <v>37</v>
      </c>
      <c r="H84" s="381" t="s">
        <v>29</v>
      </c>
      <c r="I84" s="381" t="s">
        <v>30</v>
      </c>
      <c r="J84" s="381" t="s">
        <v>33</v>
      </c>
      <c r="K84" s="381" t="s">
        <v>34</v>
      </c>
    </row>
    <row r="85" spans="1:11" ht="18" customHeight="1" x14ac:dyDescent="0.2">
      <c r="A85" s="379" t="s">
        <v>111</v>
      </c>
      <c r="B85" s="375" t="s">
        <v>57</v>
      </c>
      <c r="C85" s="373"/>
      <c r="D85" s="373"/>
      <c r="E85" s="373"/>
      <c r="F85" s="373"/>
      <c r="G85" s="373"/>
      <c r="H85" s="373"/>
      <c r="I85" s="373"/>
      <c r="J85" s="373"/>
      <c r="K85" s="373"/>
    </row>
    <row r="86" spans="1:11" ht="18" customHeight="1" x14ac:dyDescent="0.2">
      <c r="A86" s="378" t="s">
        <v>112</v>
      </c>
      <c r="B86" s="374" t="s">
        <v>113</v>
      </c>
      <c r="C86" s="373"/>
      <c r="D86" s="373"/>
      <c r="E86" s="373"/>
      <c r="F86" s="386"/>
      <c r="G86" s="386"/>
      <c r="H86" s="387"/>
      <c r="I86" s="422">
        <v>0</v>
      </c>
      <c r="J86" s="387"/>
      <c r="K86" s="388">
        <v>0</v>
      </c>
    </row>
    <row r="87" spans="1:11" ht="18" customHeight="1" x14ac:dyDescent="0.2">
      <c r="A87" s="378" t="s">
        <v>114</v>
      </c>
      <c r="B87" s="374" t="s">
        <v>14</v>
      </c>
      <c r="C87" s="373"/>
      <c r="D87" s="373"/>
      <c r="E87" s="373"/>
      <c r="F87" s="386"/>
      <c r="G87" s="386">
        <v>32</v>
      </c>
      <c r="H87" s="387">
        <v>30775</v>
      </c>
      <c r="I87" s="422">
        <v>10737</v>
      </c>
      <c r="J87" s="387">
        <v>0</v>
      </c>
      <c r="K87" s="388">
        <v>41512</v>
      </c>
    </row>
    <row r="88" spans="1:11" ht="18" customHeight="1" x14ac:dyDescent="0.2">
      <c r="A88" s="378" t="s">
        <v>115</v>
      </c>
      <c r="B88" s="374" t="s">
        <v>116</v>
      </c>
      <c r="C88" s="373"/>
      <c r="D88" s="373"/>
      <c r="E88" s="373"/>
      <c r="F88" s="386"/>
      <c r="G88" s="386"/>
      <c r="H88" s="387"/>
      <c r="I88" s="422">
        <v>0</v>
      </c>
      <c r="J88" s="387"/>
      <c r="K88" s="388">
        <v>0</v>
      </c>
    </row>
    <row r="89" spans="1:11" ht="18" customHeight="1" x14ac:dyDescent="0.2">
      <c r="A89" s="378" t="s">
        <v>117</v>
      </c>
      <c r="B89" s="374" t="s">
        <v>58</v>
      </c>
      <c r="C89" s="373"/>
      <c r="D89" s="373"/>
      <c r="E89" s="373"/>
      <c r="F89" s="386"/>
      <c r="G89" s="386"/>
      <c r="H89" s="387"/>
      <c r="I89" s="422">
        <v>0</v>
      </c>
      <c r="J89" s="387"/>
      <c r="K89" s="388">
        <v>0</v>
      </c>
    </row>
    <row r="90" spans="1:11" ht="18" customHeight="1" x14ac:dyDescent="0.2">
      <c r="A90" s="378" t="s">
        <v>118</v>
      </c>
      <c r="B90" s="3861" t="s">
        <v>59</v>
      </c>
      <c r="C90" s="3862"/>
      <c r="D90" s="373"/>
      <c r="E90" s="373"/>
      <c r="F90" s="386"/>
      <c r="G90" s="386"/>
      <c r="H90" s="387"/>
      <c r="I90" s="422">
        <v>0</v>
      </c>
      <c r="J90" s="387"/>
      <c r="K90" s="388">
        <v>0</v>
      </c>
    </row>
    <row r="91" spans="1:11" ht="18" customHeight="1" x14ac:dyDescent="0.2">
      <c r="A91" s="378" t="s">
        <v>119</v>
      </c>
      <c r="B91" s="374" t="s">
        <v>60</v>
      </c>
      <c r="C91" s="373"/>
      <c r="D91" s="373"/>
      <c r="E91" s="373"/>
      <c r="F91" s="386"/>
      <c r="G91" s="386"/>
      <c r="H91" s="387"/>
      <c r="I91" s="422">
        <v>0</v>
      </c>
      <c r="J91" s="387"/>
      <c r="K91" s="388">
        <v>0</v>
      </c>
    </row>
    <row r="92" spans="1:11" ht="18" customHeight="1" x14ac:dyDescent="0.2">
      <c r="A92" s="378" t="s">
        <v>120</v>
      </c>
      <c r="B92" s="374" t="s">
        <v>121</v>
      </c>
      <c r="C92" s="373"/>
      <c r="D92" s="373"/>
      <c r="E92" s="373"/>
      <c r="F92" s="410"/>
      <c r="G92" s="410"/>
      <c r="H92" s="411"/>
      <c r="I92" s="422">
        <v>0</v>
      </c>
      <c r="J92" s="411"/>
      <c r="K92" s="388">
        <v>0</v>
      </c>
    </row>
    <row r="93" spans="1:11" ht="18" customHeight="1" x14ac:dyDescent="0.2">
      <c r="A93" s="378" t="s">
        <v>122</v>
      </c>
      <c r="B93" s="374" t="s">
        <v>123</v>
      </c>
      <c r="C93" s="373"/>
      <c r="D93" s="373"/>
      <c r="E93" s="373"/>
      <c r="F93" s="386">
        <v>498.5</v>
      </c>
      <c r="G93" s="386">
        <v>134</v>
      </c>
      <c r="H93" s="387">
        <v>25255</v>
      </c>
      <c r="I93" s="422">
        <v>8813</v>
      </c>
      <c r="J93" s="387"/>
      <c r="K93" s="388">
        <v>34068</v>
      </c>
    </row>
    <row r="94" spans="1:11" ht="18" customHeight="1" x14ac:dyDescent="0.2">
      <c r="A94" s="378" t="s">
        <v>124</v>
      </c>
      <c r="B94" s="3877"/>
      <c r="C94" s="3878"/>
      <c r="D94" s="3879"/>
      <c r="E94" s="373"/>
      <c r="F94" s="386"/>
      <c r="G94" s="386"/>
      <c r="H94" s="387"/>
      <c r="I94" s="422">
        <v>0</v>
      </c>
      <c r="J94" s="387"/>
      <c r="K94" s="388">
        <v>0</v>
      </c>
    </row>
    <row r="95" spans="1:11" ht="18" customHeight="1" x14ac:dyDescent="0.2">
      <c r="A95" s="378" t="s">
        <v>125</v>
      </c>
      <c r="B95" s="3877"/>
      <c r="C95" s="3878"/>
      <c r="D95" s="3879"/>
      <c r="E95" s="373"/>
      <c r="F95" s="386"/>
      <c r="G95" s="386"/>
      <c r="H95" s="387"/>
      <c r="I95" s="422">
        <v>0</v>
      </c>
      <c r="J95" s="387"/>
      <c r="K95" s="388">
        <v>0</v>
      </c>
    </row>
    <row r="96" spans="1:11" ht="18" customHeight="1" x14ac:dyDescent="0.2">
      <c r="A96" s="378" t="s">
        <v>126</v>
      </c>
      <c r="B96" s="3877"/>
      <c r="C96" s="3878"/>
      <c r="D96" s="3879"/>
      <c r="E96" s="373"/>
      <c r="F96" s="386"/>
      <c r="G96" s="386"/>
      <c r="H96" s="387"/>
      <c r="I96" s="422">
        <v>0</v>
      </c>
      <c r="J96" s="387"/>
      <c r="K96" s="388">
        <v>0</v>
      </c>
    </row>
    <row r="97" spans="1:11" ht="18" customHeight="1" x14ac:dyDescent="0.2">
      <c r="A97" s="378"/>
      <c r="B97" s="374"/>
      <c r="C97" s="373"/>
      <c r="D97" s="373"/>
      <c r="E97" s="373"/>
      <c r="F97" s="373"/>
      <c r="G97" s="373"/>
      <c r="H97" s="373"/>
      <c r="I97" s="373"/>
      <c r="J97" s="373"/>
      <c r="K97" s="373"/>
    </row>
    <row r="98" spans="1:11" ht="18" customHeight="1" x14ac:dyDescent="0.2">
      <c r="A98" s="379" t="s">
        <v>150</v>
      </c>
      <c r="B98" s="375" t="s">
        <v>151</v>
      </c>
      <c r="C98" s="373"/>
      <c r="D98" s="373"/>
      <c r="E98" s="375" t="s">
        <v>7</v>
      </c>
      <c r="F98" s="390">
        <v>498.5</v>
      </c>
      <c r="G98" s="390">
        <v>166</v>
      </c>
      <c r="H98" s="390">
        <v>56030</v>
      </c>
      <c r="I98" s="390">
        <v>19550</v>
      </c>
      <c r="J98" s="390">
        <v>0</v>
      </c>
      <c r="K98" s="390">
        <v>75580</v>
      </c>
    </row>
    <row r="99" spans="1:11" ht="18" customHeight="1" thickBot="1" x14ac:dyDescent="0.25">
      <c r="A99" s="373"/>
      <c r="B99" s="375"/>
      <c r="C99" s="373"/>
      <c r="D99" s="373"/>
      <c r="E99" s="373"/>
      <c r="F99" s="396"/>
      <c r="G99" s="396"/>
      <c r="H99" s="396"/>
      <c r="I99" s="396"/>
      <c r="J99" s="396"/>
      <c r="K99" s="396"/>
    </row>
    <row r="100" spans="1:11" ht="42.75" customHeight="1" x14ac:dyDescent="0.2">
      <c r="A100" s="373"/>
      <c r="B100" s="373"/>
      <c r="C100" s="373"/>
      <c r="D100" s="373"/>
      <c r="E100" s="373"/>
      <c r="F100" s="381" t="s">
        <v>9</v>
      </c>
      <c r="G100" s="381" t="s">
        <v>37</v>
      </c>
      <c r="H100" s="381" t="s">
        <v>29</v>
      </c>
      <c r="I100" s="381" t="s">
        <v>30</v>
      </c>
      <c r="J100" s="381" t="s">
        <v>33</v>
      </c>
      <c r="K100" s="381" t="s">
        <v>34</v>
      </c>
    </row>
    <row r="101" spans="1:11" ht="18" customHeight="1" x14ac:dyDescent="0.2">
      <c r="A101" s="379" t="s">
        <v>130</v>
      </c>
      <c r="B101" s="375" t="s">
        <v>63</v>
      </c>
      <c r="C101" s="373"/>
      <c r="D101" s="373"/>
      <c r="E101" s="373"/>
      <c r="F101" s="373"/>
      <c r="G101" s="373"/>
      <c r="H101" s="373"/>
      <c r="I101" s="373"/>
      <c r="J101" s="373"/>
      <c r="K101" s="373"/>
    </row>
    <row r="102" spans="1:11" ht="18" customHeight="1" x14ac:dyDescent="0.2">
      <c r="A102" s="378" t="s">
        <v>131</v>
      </c>
      <c r="B102" s="374" t="s">
        <v>152</v>
      </c>
      <c r="C102" s="373"/>
      <c r="D102" s="373"/>
      <c r="E102" s="373"/>
      <c r="F102" s="386">
        <v>4430.5</v>
      </c>
      <c r="G102" s="386"/>
      <c r="H102" s="387">
        <v>337029</v>
      </c>
      <c r="I102" s="422">
        <v>117620</v>
      </c>
      <c r="J102" s="387">
        <v>0</v>
      </c>
      <c r="K102" s="388">
        <v>454649</v>
      </c>
    </row>
    <row r="103" spans="1:11" ht="18" customHeight="1" x14ac:dyDescent="0.2">
      <c r="A103" s="378" t="s">
        <v>132</v>
      </c>
      <c r="B103" s="3861" t="s">
        <v>62</v>
      </c>
      <c r="C103" s="3861"/>
      <c r="D103" s="373"/>
      <c r="E103" s="373"/>
      <c r="F103" s="386"/>
      <c r="G103" s="386">
        <v>52</v>
      </c>
      <c r="H103" s="387">
        <v>30596</v>
      </c>
      <c r="I103" s="422">
        <v>1953</v>
      </c>
      <c r="J103" s="387"/>
      <c r="K103" s="388">
        <v>32549</v>
      </c>
    </row>
    <row r="104" spans="1:11" ht="18" customHeight="1" x14ac:dyDescent="0.2">
      <c r="A104" s="378" t="s">
        <v>128</v>
      </c>
      <c r="B104" s="3877" t="s">
        <v>609</v>
      </c>
      <c r="C104" s="3878"/>
      <c r="D104" s="3879"/>
      <c r="E104" s="373"/>
      <c r="F104" s="386"/>
      <c r="G104" s="386"/>
      <c r="H104" s="387">
        <v>364824</v>
      </c>
      <c r="I104" s="422">
        <v>0</v>
      </c>
      <c r="J104" s="387"/>
      <c r="K104" s="388">
        <v>364824</v>
      </c>
    </row>
    <row r="105" spans="1:11" ht="18" customHeight="1" x14ac:dyDescent="0.2">
      <c r="A105" s="378" t="s">
        <v>127</v>
      </c>
      <c r="B105" s="3877"/>
      <c r="C105" s="3878"/>
      <c r="D105" s="3879"/>
      <c r="E105" s="373"/>
      <c r="F105" s="386"/>
      <c r="G105" s="386"/>
      <c r="H105" s="387"/>
      <c r="I105" s="422">
        <v>0</v>
      </c>
      <c r="J105" s="387"/>
      <c r="K105" s="388">
        <v>0</v>
      </c>
    </row>
    <row r="106" spans="1:11" ht="18" customHeight="1" x14ac:dyDescent="0.2">
      <c r="A106" s="378" t="s">
        <v>129</v>
      </c>
      <c r="B106" s="3877"/>
      <c r="C106" s="3878"/>
      <c r="D106" s="3879"/>
      <c r="E106" s="373"/>
      <c r="F106" s="386"/>
      <c r="G106" s="386"/>
      <c r="H106" s="387"/>
      <c r="I106" s="422">
        <v>0</v>
      </c>
      <c r="J106" s="387"/>
      <c r="K106" s="388">
        <v>0</v>
      </c>
    </row>
    <row r="107" spans="1:11" ht="18" customHeight="1" x14ac:dyDescent="0.2">
      <c r="A107" s="373"/>
      <c r="B107" s="375"/>
      <c r="C107" s="373"/>
      <c r="D107" s="373"/>
      <c r="E107" s="373"/>
      <c r="F107" s="373"/>
      <c r="G107" s="373"/>
      <c r="H107" s="373"/>
      <c r="I107" s="373"/>
      <c r="J107" s="373"/>
      <c r="K107" s="373"/>
    </row>
    <row r="108" spans="1:11" s="38" customFormat="1" ht="18" customHeight="1" x14ac:dyDescent="0.2">
      <c r="A108" s="379" t="s">
        <v>153</v>
      </c>
      <c r="B108" s="435" t="s">
        <v>154</v>
      </c>
      <c r="C108" s="373"/>
      <c r="D108" s="373"/>
      <c r="E108" s="375" t="s">
        <v>7</v>
      </c>
      <c r="F108" s="390">
        <v>4430.5</v>
      </c>
      <c r="G108" s="390">
        <v>52</v>
      </c>
      <c r="H108" s="388">
        <v>732449</v>
      </c>
      <c r="I108" s="388">
        <v>119573</v>
      </c>
      <c r="J108" s="388">
        <v>0</v>
      </c>
      <c r="K108" s="388">
        <v>852022</v>
      </c>
    </row>
    <row r="109" spans="1:11" s="38" customFormat="1" ht="18" customHeight="1" thickBot="1" x14ac:dyDescent="0.25">
      <c r="A109" s="383"/>
      <c r="B109" s="384"/>
      <c r="C109" s="385"/>
      <c r="D109" s="385"/>
      <c r="E109" s="385"/>
      <c r="F109" s="396"/>
      <c r="G109" s="396"/>
      <c r="H109" s="396"/>
      <c r="I109" s="396"/>
      <c r="J109" s="396"/>
      <c r="K109" s="396"/>
    </row>
    <row r="110" spans="1:11" s="38" customFormat="1" ht="18" customHeight="1" x14ac:dyDescent="0.2">
      <c r="A110" s="379" t="s">
        <v>156</v>
      </c>
      <c r="B110" s="375" t="s">
        <v>39</v>
      </c>
      <c r="C110" s="373"/>
      <c r="D110" s="373"/>
      <c r="E110" s="373"/>
      <c r="F110" s="373"/>
      <c r="G110" s="373"/>
      <c r="H110" s="373"/>
      <c r="I110" s="373"/>
      <c r="J110" s="373"/>
      <c r="K110" s="373"/>
    </row>
    <row r="111" spans="1:11" ht="18" customHeight="1" x14ac:dyDescent="0.2">
      <c r="A111" s="379" t="s">
        <v>155</v>
      </c>
      <c r="B111" s="375" t="s">
        <v>164</v>
      </c>
      <c r="C111" s="373"/>
      <c r="D111" s="373"/>
      <c r="E111" s="375" t="s">
        <v>7</v>
      </c>
      <c r="F111" s="387">
        <v>33462706.41</v>
      </c>
      <c r="G111" s="373"/>
      <c r="H111" s="373"/>
      <c r="I111" s="373"/>
      <c r="J111" s="373"/>
      <c r="K111" s="373"/>
    </row>
    <row r="112" spans="1:11" ht="18" customHeight="1" x14ac:dyDescent="0.2">
      <c r="A112" s="373"/>
      <c r="B112" s="375"/>
      <c r="C112" s="373"/>
      <c r="D112" s="373"/>
      <c r="E112" s="375"/>
      <c r="F112" s="394"/>
      <c r="G112" s="373"/>
      <c r="H112" s="373"/>
      <c r="I112" s="373"/>
      <c r="J112" s="373"/>
      <c r="K112" s="373"/>
    </row>
    <row r="113" spans="1:6" ht="18" customHeight="1" x14ac:dyDescent="0.2">
      <c r="A113" s="379"/>
      <c r="B113" s="375" t="s">
        <v>15</v>
      </c>
      <c r="C113" s="373"/>
      <c r="D113" s="373"/>
      <c r="E113" s="373"/>
      <c r="F113" s="373"/>
    </row>
    <row r="114" spans="1:6" ht="18" customHeight="1" x14ac:dyDescent="0.2">
      <c r="A114" s="378" t="s">
        <v>171</v>
      </c>
      <c r="B114" s="374" t="s">
        <v>35</v>
      </c>
      <c r="C114" s="373"/>
      <c r="D114" s="373"/>
      <c r="E114" s="373"/>
      <c r="F114" s="397">
        <v>0.34899999999999998</v>
      </c>
    </row>
    <row r="115" spans="1:6" ht="18" customHeight="1" x14ac:dyDescent="0.2">
      <c r="A115" s="378"/>
      <c r="B115" s="375"/>
      <c r="C115" s="373"/>
      <c r="D115" s="373"/>
      <c r="E115" s="373"/>
      <c r="F115" s="373"/>
    </row>
    <row r="116" spans="1:6" ht="18" customHeight="1" x14ac:dyDescent="0.2">
      <c r="A116" s="378" t="s">
        <v>170</v>
      </c>
      <c r="B116" s="375" t="s">
        <v>16</v>
      </c>
      <c r="C116" s="373"/>
      <c r="D116" s="373"/>
      <c r="E116" s="373"/>
      <c r="F116" s="373"/>
    </row>
    <row r="117" spans="1:6" ht="18" customHeight="1" x14ac:dyDescent="0.2">
      <c r="A117" s="378" t="s">
        <v>172</v>
      </c>
      <c r="B117" s="374" t="s">
        <v>17</v>
      </c>
      <c r="C117" s="373"/>
      <c r="D117" s="373"/>
      <c r="E117" s="373"/>
      <c r="F117" s="387">
        <v>433349507.06</v>
      </c>
    </row>
    <row r="118" spans="1:6" ht="18" customHeight="1" x14ac:dyDescent="0.2">
      <c r="A118" s="378" t="s">
        <v>173</v>
      </c>
      <c r="B118" s="373" t="s">
        <v>18</v>
      </c>
      <c r="C118" s="373"/>
      <c r="D118" s="373"/>
      <c r="E118" s="373"/>
      <c r="F118" s="387">
        <v>13342963.539999999</v>
      </c>
    </row>
    <row r="119" spans="1:6" ht="18" customHeight="1" x14ac:dyDescent="0.2">
      <c r="A119" s="378" t="s">
        <v>174</v>
      </c>
      <c r="B119" s="375" t="s">
        <v>19</v>
      </c>
      <c r="C119" s="373"/>
      <c r="D119" s="373"/>
      <c r="E119" s="373"/>
      <c r="F119" s="389">
        <v>446692470.60000002</v>
      </c>
    </row>
    <row r="120" spans="1:6" ht="18" customHeight="1" x14ac:dyDescent="0.2">
      <c r="A120" s="378"/>
      <c r="B120" s="375"/>
      <c r="C120" s="373"/>
      <c r="D120" s="373"/>
      <c r="E120" s="373"/>
      <c r="F120" s="373"/>
    </row>
    <row r="121" spans="1:6" ht="18" customHeight="1" x14ac:dyDescent="0.2">
      <c r="A121" s="378" t="s">
        <v>167</v>
      </c>
      <c r="B121" s="375" t="s">
        <v>36</v>
      </c>
      <c r="C121" s="373"/>
      <c r="D121" s="373"/>
      <c r="E121" s="373"/>
      <c r="F121" s="387">
        <v>411176880.93000001</v>
      </c>
    </row>
    <row r="122" spans="1:6" ht="18" customHeight="1" x14ac:dyDescent="0.2">
      <c r="A122" s="378"/>
      <c r="B122" s="373"/>
      <c r="C122" s="373"/>
      <c r="D122" s="373"/>
      <c r="E122" s="373"/>
      <c r="F122" s="373"/>
    </row>
    <row r="123" spans="1:6" ht="18" customHeight="1" x14ac:dyDescent="0.2">
      <c r="A123" s="378" t="s">
        <v>175</v>
      </c>
      <c r="B123" s="375" t="s">
        <v>20</v>
      </c>
      <c r="C123" s="373"/>
      <c r="D123" s="373"/>
      <c r="E123" s="373"/>
      <c r="F123" s="387">
        <v>35515589.670000002</v>
      </c>
    </row>
    <row r="124" spans="1:6" ht="18" customHeight="1" x14ac:dyDescent="0.2">
      <c r="A124" s="378"/>
      <c r="B124" s="373"/>
      <c r="C124" s="373"/>
      <c r="D124" s="373"/>
      <c r="E124" s="373"/>
      <c r="F124" s="373"/>
    </row>
    <row r="125" spans="1:6" ht="18" customHeight="1" x14ac:dyDescent="0.2">
      <c r="A125" s="378" t="s">
        <v>176</v>
      </c>
      <c r="B125" s="375" t="s">
        <v>21</v>
      </c>
      <c r="C125" s="373"/>
      <c r="D125" s="373"/>
      <c r="E125" s="373"/>
      <c r="F125" s="387">
        <v>-6023515.9100000001</v>
      </c>
    </row>
    <row r="126" spans="1:6" ht="18" customHeight="1" x14ac:dyDescent="0.2">
      <c r="A126" s="378"/>
      <c r="B126" s="373"/>
      <c r="C126" s="373"/>
      <c r="D126" s="373"/>
      <c r="E126" s="373"/>
      <c r="F126" s="373"/>
    </row>
    <row r="127" spans="1:6" ht="18" customHeight="1" x14ac:dyDescent="0.2">
      <c r="A127" s="378" t="s">
        <v>177</v>
      </c>
      <c r="B127" s="375" t="s">
        <v>22</v>
      </c>
      <c r="C127" s="373"/>
      <c r="D127" s="373"/>
      <c r="E127" s="373"/>
      <c r="F127" s="387">
        <v>29492073.759999998</v>
      </c>
    </row>
    <row r="128" spans="1:6" ht="18" customHeight="1" x14ac:dyDescent="0.2">
      <c r="A128" s="378"/>
      <c r="B128" s="373"/>
      <c r="C128" s="373"/>
      <c r="D128" s="373"/>
      <c r="E128" s="373"/>
      <c r="F128" s="373"/>
    </row>
    <row r="129" spans="1:11" ht="42.75" customHeight="1" x14ac:dyDescent="0.2">
      <c r="A129" s="373"/>
      <c r="B129" s="373"/>
      <c r="C129" s="373"/>
      <c r="D129" s="373"/>
      <c r="E129" s="373"/>
      <c r="F129" s="381" t="s">
        <v>9</v>
      </c>
      <c r="G129" s="381" t="s">
        <v>37</v>
      </c>
      <c r="H129" s="381" t="s">
        <v>29</v>
      </c>
      <c r="I129" s="381" t="s">
        <v>30</v>
      </c>
      <c r="J129" s="381" t="s">
        <v>33</v>
      </c>
      <c r="K129" s="381" t="s">
        <v>34</v>
      </c>
    </row>
    <row r="130" spans="1:11" ht="18" customHeight="1" x14ac:dyDescent="0.2">
      <c r="A130" s="379" t="s">
        <v>157</v>
      </c>
      <c r="B130" s="375" t="s">
        <v>23</v>
      </c>
      <c r="C130" s="373"/>
      <c r="D130" s="373"/>
      <c r="E130" s="373"/>
      <c r="F130" s="373"/>
      <c r="G130" s="373"/>
      <c r="H130" s="373"/>
      <c r="I130" s="373"/>
      <c r="J130" s="373"/>
      <c r="K130" s="373"/>
    </row>
    <row r="131" spans="1:11" ht="18" customHeight="1" x14ac:dyDescent="0.2">
      <c r="A131" s="378" t="s">
        <v>158</v>
      </c>
      <c r="B131" s="373" t="s">
        <v>24</v>
      </c>
      <c r="C131" s="373"/>
      <c r="D131" s="373"/>
      <c r="E131" s="373"/>
      <c r="F131" s="386"/>
      <c r="G131" s="386"/>
      <c r="H131" s="387"/>
      <c r="I131" s="422">
        <v>0</v>
      </c>
      <c r="J131" s="387"/>
      <c r="K131" s="388">
        <v>0</v>
      </c>
    </row>
    <row r="132" spans="1:11" ht="18" customHeight="1" x14ac:dyDescent="0.2">
      <c r="A132" s="378" t="s">
        <v>159</v>
      </c>
      <c r="B132" s="373" t="s">
        <v>25</v>
      </c>
      <c r="C132" s="373"/>
      <c r="D132" s="373"/>
      <c r="E132" s="373"/>
      <c r="F132" s="386"/>
      <c r="G132" s="386"/>
      <c r="H132" s="387"/>
      <c r="I132" s="422">
        <v>0</v>
      </c>
      <c r="J132" s="387"/>
      <c r="K132" s="388">
        <v>0</v>
      </c>
    </row>
    <row r="133" spans="1:11" ht="18" customHeight="1" x14ac:dyDescent="0.2">
      <c r="A133" s="378" t="s">
        <v>160</v>
      </c>
      <c r="B133" s="3852"/>
      <c r="C133" s="3853"/>
      <c r="D133" s="3854"/>
      <c r="E133" s="373"/>
      <c r="F133" s="386"/>
      <c r="G133" s="386"/>
      <c r="H133" s="387"/>
      <c r="I133" s="422">
        <v>0</v>
      </c>
      <c r="J133" s="387"/>
      <c r="K133" s="388">
        <v>0</v>
      </c>
    </row>
    <row r="134" spans="1:11" ht="18" customHeight="1" x14ac:dyDescent="0.2">
      <c r="A134" s="378" t="s">
        <v>161</v>
      </c>
      <c r="B134" s="3852"/>
      <c r="C134" s="3853"/>
      <c r="D134" s="3854"/>
      <c r="E134" s="373"/>
      <c r="F134" s="386"/>
      <c r="G134" s="386"/>
      <c r="H134" s="387"/>
      <c r="I134" s="422">
        <v>0</v>
      </c>
      <c r="J134" s="387"/>
      <c r="K134" s="388">
        <v>0</v>
      </c>
    </row>
    <row r="135" spans="1:11" ht="18" customHeight="1" x14ac:dyDescent="0.2">
      <c r="A135" s="378" t="s">
        <v>162</v>
      </c>
      <c r="B135" s="3852"/>
      <c r="C135" s="3853"/>
      <c r="D135" s="3854"/>
      <c r="E135" s="373"/>
      <c r="F135" s="386"/>
      <c r="G135" s="386"/>
      <c r="H135" s="387"/>
      <c r="I135" s="422">
        <v>0</v>
      </c>
      <c r="J135" s="387"/>
      <c r="K135" s="388">
        <v>0</v>
      </c>
    </row>
    <row r="136" spans="1:11" ht="18" customHeight="1" x14ac:dyDescent="0.2">
      <c r="A136" s="379"/>
      <c r="B136" s="373"/>
      <c r="C136" s="373"/>
      <c r="D136" s="373"/>
      <c r="E136" s="373"/>
      <c r="F136" s="373"/>
      <c r="G136" s="373"/>
      <c r="H136" s="373"/>
      <c r="I136" s="373"/>
      <c r="J136" s="373"/>
      <c r="K136" s="373"/>
    </row>
    <row r="137" spans="1:11" ht="18" customHeight="1" x14ac:dyDescent="0.2">
      <c r="A137" s="379" t="s">
        <v>163</v>
      </c>
      <c r="B137" s="375" t="s">
        <v>27</v>
      </c>
      <c r="C137" s="373"/>
      <c r="D137" s="373"/>
      <c r="E137" s="373"/>
      <c r="F137" s="390">
        <v>0</v>
      </c>
      <c r="G137" s="390">
        <v>0</v>
      </c>
      <c r="H137" s="388">
        <v>0</v>
      </c>
      <c r="I137" s="388">
        <v>0</v>
      </c>
      <c r="J137" s="388">
        <v>0</v>
      </c>
      <c r="K137" s="388">
        <v>0</v>
      </c>
    </row>
    <row r="138" spans="1:11" ht="18" customHeight="1" x14ac:dyDescent="0.2">
      <c r="A138" s="373"/>
      <c r="B138" s="373"/>
      <c r="C138" s="373"/>
      <c r="D138" s="373"/>
      <c r="E138" s="373"/>
      <c r="F138" s="373"/>
      <c r="G138" s="373"/>
      <c r="H138" s="373"/>
      <c r="I138" s="373"/>
      <c r="J138" s="373"/>
      <c r="K138" s="373"/>
    </row>
    <row r="139" spans="1:11" ht="42.75" customHeight="1" x14ac:dyDescent="0.2">
      <c r="A139" s="373"/>
      <c r="B139" s="373"/>
      <c r="C139" s="373"/>
      <c r="D139" s="373"/>
      <c r="E139" s="373"/>
      <c r="F139" s="381" t="s">
        <v>9</v>
      </c>
      <c r="G139" s="381" t="s">
        <v>37</v>
      </c>
      <c r="H139" s="381" t="s">
        <v>29</v>
      </c>
      <c r="I139" s="381" t="s">
        <v>30</v>
      </c>
      <c r="J139" s="381" t="s">
        <v>33</v>
      </c>
      <c r="K139" s="381" t="s">
        <v>34</v>
      </c>
    </row>
    <row r="140" spans="1:11" ht="18" customHeight="1" x14ac:dyDescent="0.2">
      <c r="A140" s="379" t="s">
        <v>166</v>
      </c>
      <c r="B140" s="375" t="s">
        <v>26</v>
      </c>
      <c r="C140" s="373"/>
      <c r="D140" s="373"/>
      <c r="E140" s="373"/>
      <c r="F140" s="373"/>
      <c r="G140" s="373"/>
      <c r="H140" s="373"/>
      <c r="I140" s="373"/>
      <c r="J140" s="373"/>
      <c r="K140" s="373"/>
    </row>
    <row r="141" spans="1:11" ht="18" customHeight="1" x14ac:dyDescent="0.2">
      <c r="A141" s="378" t="s">
        <v>137</v>
      </c>
      <c r="B141" s="375" t="s">
        <v>64</v>
      </c>
      <c r="C141" s="373"/>
      <c r="D141" s="373"/>
      <c r="E141" s="373"/>
      <c r="F141" s="413">
        <v>132716.29999999999</v>
      </c>
      <c r="G141" s="413">
        <v>212961</v>
      </c>
      <c r="H141" s="413">
        <v>4064009</v>
      </c>
      <c r="I141" s="413">
        <v>899282</v>
      </c>
      <c r="J141" s="413">
        <v>371750</v>
      </c>
      <c r="K141" s="413">
        <v>4591541</v>
      </c>
    </row>
    <row r="142" spans="1:11" ht="18" customHeight="1" x14ac:dyDescent="0.2">
      <c r="A142" s="378" t="s">
        <v>142</v>
      </c>
      <c r="B142" s="375" t="s">
        <v>65</v>
      </c>
      <c r="C142" s="373"/>
      <c r="D142" s="373"/>
      <c r="E142" s="373"/>
      <c r="F142" s="413">
        <v>6585.3</v>
      </c>
      <c r="G142" s="413">
        <v>8800</v>
      </c>
      <c r="H142" s="413">
        <v>2274872</v>
      </c>
      <c r="I142" s="413">
        <v>793935</v>
      </c>
      <c r="J142" s="413">
        <v>0</v>
      </c>
      <c r="K142" s="413">
        <v>3068807</v>
      </c>
    </row>
    <row r="143" spans="1:11" ht="18" customHeight="1" x14ac:dyDescent="0.2">
      <c r="A143" s="378" t="s">
        <v>144</v>
      </c>
      <c r="B143" s="375" t="s">
        <v>66</v>
      </c>
      <c r="C143" s="373"/>
      <c r="D143" s="373"/>
      <c r="E143" s="373"/>
      <c r="F143" s="413">
        <v>138787</v>
      </c>
      <c r="G143" s="413">
        <v>103872</v>
      </c>
      <c r="H143" s="413">
        <v>5371845</v>
      </c>
      <c r="I143" s="413">
        <v>4401753</v>
      </c>
      <c r="J143" s="413">
        <v>839114</v>
      </c>
      <c r="K143" s="413">
        <v>8934484</v>
      </c>
    </row>
    <row r="144" spans="1:11" ht="18" customHeight="1" x14ac:dyDescent="0.2">
      <c r="A144" s="378" t="s">
        <v>146</v>
      </c>
      <c r="B144" s="375" t="s">
        <v>67</v>
      </c>
      <c r="C144" s="373"/>
      <c r="D144" s="373"/>
      <c r="E144" s="373"/>
      <c r="F144" s="413">
        <v>3991.6</v>
      </c>
      <c r="G144" s="413">
        <v>675</v>
      </c>
      <c r="H144" s="413">
        <v>164417</v>
      </c>
      <c r="I144" s="413">
        <v>56910</v>
      </c>
      <c r="J144" s="413">
        <v>16050</v>
      </c>
      <c r="K144" s="413">
        <v>205277</v>
      </c>
    </row>
    <row r="145" spans="1:11" ht="18" customHeight="1" x14ac:dyDescent="0.2">
      <c r="A145" s="378" t="s">
        <v>148</v>
      </c>
      <c r="B145" s="375" t="s">
        <v>68</v>
      </c>
      <c r="C145" s="373"/>
      <c r="D145" s="373"/>
      <c r="E145" s="373"/>
      <c r="F145" s="413">
        <v>0</v>
      </c>
      <c r="G145" s="413">
        <v>16800</v>
      </c>
      <c r="H145" s="413">
        <v>178364</v>
      </c>
      <c r="I145" s="413">
        <v>0</v>
      </c>
      <c r="J145" s="413">
        <v>0</v>
      </c>
      <c r="K145" s="413">
        <v>178364</v>
      </c>
    </row>
    <row r="146" spans="1:11" ht="18" customHeight="1" x14ac:dyDescent="0.2">
      <c r="A146" s="378" t="s">
        <v>150</v>
      </c>
      <c r="B146" s="375" t="s">
        <v>69</v>
      </c>
      <c r="C146" s="373"/>
      <c r="D146" s="373"/>
      <c r="E146" s="373"/>
      <c r="F146" s="413">
        <v>498.5</v>
      </c>
      <c r="G146" s="413">
        <v>166</v>
      </c>
      <c r="H146" s="413">
        <v>56030</v>
      </c>
      <c r="I146" s="413">
        <v>19550</v>
      </c>
      <c r="J146" s="413">
        <v>0</v>
      </c>
      <c r="K146" s="413">
        <v>75580</v>
      </c>
    </row>
    <row r="147" spans="1:11" ht="18" customHeight="1" x14ac:dyDescent="0.2">
      <c r="A147" s="378" t="s">
        <v>153</v>
      </c>
      <c r="B147" s="375" t="s">
        <v>61</v>
      </c>
      <c r="C147" s="373"/>
      <c r="D147" s="373"/>
      <c r="E147" s="373"/>
      <c r="F147" s="390">
        <v>4430.5</v>
      </c>
      <c r="G147" s="390">
        <v>52</v>
      </c>
      <c r="H147" s="390">
        <v>732449</v>
      </c>
      <c r="I147" s="390">
        <v>119573</v>
      </c>
      <c r="J147" s="390">
        <v>0</v>
      </c>
      <c r="K147" s="390">
        <v>852022</v>
      </c>
    </row>
    <row r="148" spans="1:11" ht="18" customHeight="1" x14ac:dyDescent="0.2">
      <c r="A148" s="378" t="s">
        <v>155</v>
      </c>
      <c r="B148" s="375" t="s">
        <v>70</v>
      </c>
      <c r="C148" s="373"/>
      <c r="D148" s="373"/>
      <c r="E148" s="373"/>
      <c r="F148" s="414" t="s">
        <v>73</v>
      </c>
      <c r="G148" s="414" t="s">
        <v>73</v>
      </c>
      <c r="H148" s="415" t="s">
        <v>73</v>
      </c>
      <c r="I148" s="415" t="s">
        <v>73</v>
      </c>
      <c r="J148" s="415" t="s">
        <v>73</v>
      </c>
      <c r="K148" s="409">
        <v>33462706.41</v>
      </c>
    </row>
    <row r="149" spans="1:11" ht="18" customHeight="1" x14ac:dyDescent="0.2">
      <c r="A149" s="378" t="s">
        <v>163</v>
      </c>
      <c r="B149" s="375" t="s">
        <v>71</v>
      </c>
      <c r="C149" s="373"/>
      <c r="D149" s="373"/>
      <c r="E149" s="373"/>
      <c r="F149" s="390">
        <v>0</v>
      </c>
      <c r="G149" s="390">
        <v>0</v>
      </c>
      <c r="H149" s="390">
        <v>0</v>
      </c>
      <c r="I149" s="390">
        <v>0</v>
      </c>
      <c r="J149" s="390">
        <v>0</v>
      </c>
      <c r="K149" s="390">
        <v>0</v>
      </c>
    </row>
    <row r="150" spans="1:11" ht="18" customHeight="1" x14ac:dyDescent="0.2">
      <c r="A150" s="378" t="s">
        <v>185</v>
      </c>
      <c r="B150" s="375" t="s">
        <v>186</v>
      </c>
      <c r="C150" s="373"/>
      <c r="D150" s="373"/>
      <c r="E150" s="373"/>
      <c r="F150" s="414" t="s">
        <v>73</v>
      </c>
      <c r="G150" s="414" t="s">
        <v>73</v>
      </c>
      <c r="H150" s="390">
        <v>11682539</v>
      </c>
      <c r="I150" s="390">
        <v>0</v>
      </c>
      <c r="J150" s="390">
        <v>9990031</v>
      </c>
      <c r="K150" s="390">
        <v>1692508</v>
      </c>
    </row>
    <row r="151" spans="1:11" ht="18" customHeight="1" x14ac:dyDescent="0.2">
      <c r="A151" s="373"/>
      <c r="B151" s="375"/>
      <c r="C151" s="373"/>
      <c r="D151" s="373"/>
      <c r="E151" s="373"/>
      <c r="F151" s="420"/>
      <c r="G151" s="420"/>
      <c r="H151" s="420"/>
      <c r="I151" s="420"/>
      <c r="J151" s="420"/>
      <c r="K151" s="420"/>
    </row>
    <row r="152" spans="1:11" ht="18" customHeight="1" x14ac:dyDescent="0.2">
      <c r="A152" s="379" t="s">
        <v>165</v>
      </c>
      <c r="B152" s="375" t="s">
        <v>26</v>
      </c>
      <c r="C152" s="373"/>
      <c r="D152" s="373"/>
      <c r="E152" s="373"/>
      <c r="F152" s="421">
        <v>287009.19999999995</v>
      </c>
      <c r="G152" s="421">
        <v>343326</v>
      </c>
      <c r="H152" s="421">
        <v>24524525</v>
      </c>
      <c r="I152" s="421">
        <v>6291003</v>
      </c>
      <c r="J152" s="421">
        <v>11216945</v>
      </c>
      <c r="K152" s="421">
        <v>53061289.409999996</v>
      </c>
    </row>
    <row r="154" spans="1:11" ht="18" customHeight="1" x14ac:dyDescent="0.2">
      <c r="A154" s="379" t="s">
        <v>168</v>
      </c>
      <c r="B154" s="375" t="s">
        <v>28</v>
      </c>
      <c r="C154" s="373"/>
      <c r="D154" s="373"/>
      <c r="E154" s="373"/>
      <c r="F154" s="436">
        <v>0.1290473561888644</v>
      </c>
      <c r="G154" s="373"/>
      <c r="H154" s="373"/>
      <c r="I154" s="373"/>
      <c r="J154" s="373"/>
      <c r="K154" s="373"/>
    </row>
    <row r="155" spans="1:11" ht="18" customHeight="1" x14ac:dyDescent="0.2">
      <c r="A155" s="379" t="s">
        <v>169</v>
      </c>
      <c r="B155" s="375" t="s">
        <v>72</v>
      </c>
      <c r="C155" s="373"/>
      <c r="D155" s="373"/>
      <c r="E155" s="373"/>
      <c r="F155" s="436">
        <v>1.7991711889031976</v>
      </c>
      <c r="G155" s="375"/>
      <c r="H155" s="373"/>
      <c r="I155" s="373"/>
      <c r="J155" s="373"/>
      <c r="K155" s="373"/>
    </row>
    <row r="156" spans="1:11" ht="18" customHeight="1" x14ac:dyDescent="0.2">
      <c r="A156" s="373"/>
      <c r="B156" s="373"/>
      <c r="C156" s="373"/>
      <c r="D156" s="373"/>
      <c r="E156" s="373"/>
      <c r="F156" s="373"/>
      <c r="G156" s="375"/>
      <c r="H156" s="373"/>
      <c r="I156" s="373"/>
      <c r="J156" s="373"/>
      <c r="K156" s="373"/>
    </row>
  </sheetData>
  <mergeCells count="34">
    <mergeCell ref="B134:D134"/>
    <mergeCell ref="B135:D135"/>
    <mergeCell ref="B133:D133"/>
    <mergeCell ref="B104:D104"/>
    <mergeCell ref="D2:H2"/>
    <mergeCell ref="B46:D46"/>
    <mergeCell ref="B47:D47"/>
    <mergeCell ref="B34:D34"/>
    <mergeCell ref="C11:G11"/>
    <mergeCell ref="B105:D105"/>
    <mergeCell ref="B106:D106"/>
    <mergeCell ref="B62:D62"/>
    <mergeCell ref="B31:D31"/>
    <mergeCell ref="B103:C103"/>
    <mergeCell ref="B96:D96"/>
    <mergeCell ref="B95:D95"/>
    <mergeCell ref="B57:D57"/>
    <mergeCell ref="B94:D94"/>
    <mergeCell ref="B52:C52"/>
    <mergeCell ref="B90:C90"/>
    <mergeCell ref="B53:D53"/>
    <mergeCell ref="B55:D55"/>
    <mergeCell ref="B56:D56"/>
    <mergeCell ref="B59:D59"/>
    <mergeCell ref="B45:D45"/>
    <mergeCell ref="B41:C41"/>
    <mergeCell ref="B44:D44"/>
    <mergeCell ref="B13:H13"/>
    <mergeCell ref="C5:G5"/>
    <mergeCell ref="C6:G6"/>
    <mergeCell ref="C7:G7"/>
    <mergeCell ref="C9:G9"/>
    <mergeCell ref="C10:G10"/>
    <mergeCell ref="B30:D30"/>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3" manualBreakCount="3">
    <brk id="37" max="16383" man="1"/>
    <brk id="74" max="16383" man="1"/>
    <brk id="10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56"/>
  <sheetViews>
    <sheetView showGridLines="0" zoomScale="70" zoomScaleNormal="70" zoomScaleSheetLayoutView="100" workbookViewId="0">
      <selection activeCell="C7" sqref="C7:G7"/>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437"/>
      <c r="B1" s="437"/>
      <c r="C1" s="441"/>
      <c r="D1" s="440"/>
      <c r="E1" s="441"/>
      <c r="F1" s="441"/>
      <c r="G1" s="441"/>
      <c r="H1" s="441"/>
      <c r="I1" s="441"/>
      <c r="J1" s="441"/>
      <c r="K1" s="441"/>
    </row>
    <row r="2" spans="1:11" ht="18" customHeight="1" x14ac:dyDescent="0.25">
      <c r="A2" s="437"/>
      <c r="B2" s="437"/>
      <c r="C2" s="437"/>
      <c r="D2" s="3857" t="s">
        <v>686</v>
      </c>
      <c r="E2" s="3858"/>
      <c r="F2" s="3858"/>
      <c r="G2" s="3858"/>
      <c r="H2" s="3858"/>
      <c r="I2" s="437"/>
      <c r="J2" s="437"/>
      <c r="K2" s="437"/>
    </row>
    <row r="3" spans="1:11" ht="18" customHeight="1" x14ac:dyDescent="0.2">
      <c r="A3" s="437"/>
      <c r="B3" s="439" t="s">
        <v>0</v>
      </c>
      <c r="C3" s="437"/>
      <c r="D3" s="437"/>
      <c r="E3" s="437"/>
      <c r="F3" s="437"/>
      <c r="G3" s="437"/>
      <c r="H3" s="437"/>
      <c r="I3" s="437"/>
      <c r="J3" s="437"/>
      <c r="K3" s="437"/>
    </row>
    <row r="5" spans="1:11" ht="18" customHeight="1" x14ac:dyDescent="0.2">
      <c r="A5" s="437"/>
      <c r="B5" s="442" t="s">
        <v>40</v>
      </c>
      <c r="C5" s="3859" t="s">
        <v>697</v>
      </c>
      <c r="D5" s="3866"/>
      <c r="E5" s="3866"/>
      <c r="F5" s="3866"/>
      <c r="G5" s="3867"/>
      <c r="H5" s="437"/>
      <c r="I5" s="437"/>
      <c r="J5" s="437"/>
      <c r="K5" s="437"/>
    </row>
    <row r="6" spans="1:11" ht="18" customHeight="1" x14ac:dyDescent="0.2">
      <c r="A6" s="437"/>
      <c r="B6" s="442" t="s">
        <v>3</v>
      </c>
      <c r="C6" s="3868" t="s">
        <v>698</v>
      </c>
      <c r="D6" s="3869"/>
      <c r="E6" s="3869"/>
      <c r="F6" s="3869"/>
      <c r="G6" s="3870"/>
      <c r="H6" s="437"/>
      <c r="I6" s="437"/>
      <c r="J6" s="437"/>
      <c r="K6" s="437"/>
    </row>
    <row r="7" spans="1:11" ht="18" customHeight="1" x14ac:dyDescent="0.2">
      <c r="A7" s="437"/>
      <c r="B7" s="442" t="s">
        <v>4</v>
      </c>
      <c r="C7" s="3889" t="s">
        <v>699</v>
      </c>
      <c r="D7" s="3872"/>
      <c r="E7" s="3872"/>
      <c r="F7" s="3872"/>
      <c r="G7" s="3873"/>
      <c r="H7" s="437"/>
      <c r="I7" s="437"/>
      <c r="J7" s="437"/>
      <c r="K7" s="437"/>
    </row>
    <row r="9" spans="1:11" ht="18" customHeight="1" x14ac:dyDescent="0.2">
      <c r="A9" s="437"/>
      <c r="B9" s="442" t="s">
        <v>1</v>
      </c>
      <c r="C9" s="3859" t="s">
        <v>355</v>
      </c>
      <c r="D9" s="3866"/>
      <c r="E9" s="3866"/>
      <c r="F9" s="3866"/>
      <c r="G9" s="3867"/>
      <c r="H9" s="437"/>
      <c r="I9" s="437"/>
      <c r="J9" s="437"/>
      <c r="K9" s="437"/>
    </row>
    <row r="10" spans="1:11" ht="18" customHeight="1" x14ac:dyDescent="0.2">
      <c r="A10" s="437"/>
      <c r="B10" s="442" t="s">
        <v>2</v>
      </c>
      <c r="C10" s="3890" t="s">
        <v>356</v>
      </c>
      <c r="D10" s="3875"/>
      <c r="E10" s="3875"/>
      <c r="F10" s="3875"/>
      <c r="G10" s="3876"/>
      <c r="H10" s="437"/>
      <c r="I10" s="437"/>
      <c r="J10" s="437"/>
      <c r="K10" s="437"/>
    </row>
    <row r="11" spans="1:11" ht="18" customHeight="1" x14ac:dyDescent="0.2">
      <c r="A11" s="437"/>
      <c r="B11" s="442" t="s">
        <v>32</v>
      </c>
      <c r="C11" s="3859" t="s">
        <v>357</v>
      </c>
      <c r="D11" s="3860"/>
      <c r="E11" s="3860"/>
      <c r="F11" s="3860"/>
      <c r="G11" s="3860"/>
      <c r="H11" s="437"/>
      <c r="I11" s="437"/>
      <c r="J11" s="437"/>
      <c r="K11" s="437"/>
    </row>
    <row r="12" spans="1:11" ht="18" customHeight="1" x14ac:dyDescent="0.2">
      <c r="A12" s="437"/>
      <c r="B12" s="442"/>
      <c r="C12" s="442"/>
      <c r="D12" s="442"/>
      <c r="E12" s="442"/>
      <c r="F12" s="442"/>
      <c r="G12" s="442"/>
      <c r="H12" s="437"/>
      <c r="I12" s="437"/>
      <c r="J12" s="437"/>
      <c r="K12" s="437"/>
    </row>
    <row r="13" spans="1:11" ht="24.6" customHeight="1" x14ac:dyDescent="0.2">
      <c r="A13" s="437"/>
      <c r="B13" s="3863"/>
      <c r="C13" s="3864"/>
      <c r="D13" s="3864"/>
      <c r="E13" s="3864"/>
      <c r="F13" s="3864"/>
      <c r="G13" s="3864"/>
      <c r="H13" s="3865"/>
      <c r="I13" s="441"/>
      <c r="J13" s="437"/>
      <c r="K13" s="437"/>
    </row>
    <row r="14" spans="1:11" ht="18" customHeight="1" x14ac:dyDescent="0.2">
      <c r="A14" s="437"/>
      <c r="B14" s="444"/>
      <c r="C14" s="437"/>
      <c r="D14" s="437"/>
      <c r="E14" s="437"/>
      <c r="F14" s="437"/>
      <c r="G14" s="437"/>
      <c r="H14" s="437"/>
      <c r="I14" s="437"/>
      <c r="J14" s="437"/>
      <c r="K14" s="437"/>
    </row>
    <row r="15" spans="1:11" ht="18" customHeight="1" x14ac:dyDescent="0.2">
      <c r="A15" s="437"/>
      <c r="B15" s="444"/>
      <c r="C15" s="437"/>
      <c r="D15" s="437"/>
      <c r="E15" s="437"/>
      <c r="F15" s="437"/>
      <c r="G15" s="437"/>
      <c r="H15" s="437"/>
      <c r="I15" s="437"/>
      <c r="J15" s="437"/>
      <c r="K15" s="437"/>
    </row>
    <row r="16" spans="1:11" ht="45" customHeight="1" x14ac:dyDescent="0.2">
      <c r="A16" s="440" t="s">
        <v>181</v>
      </c>
      <c r="B16" s="441"/>
      <c r="C16" s="441"/>
      <c r="D16" s="441"/>
      <c r="E16" s="441"/>
      <c r="F16" s="445" t="s">
        <v>9</v>
      </c>
      <c r="G16" s="445" t="s">
        <v>37</v>
      </c>
      <c r="H16" s="445" t="s">
        <v>29</v>
      </c>
      <c r="I16" s="445" t="s">
        <v>30</v>
      </c>
      <c r="J16" s="445" t="s">
        <v>33</v>
      </c>
      <c r="K16" s="445" t="s">
        <v>34</v>
      </c>
    </row>
    <row r="17" spans="1:11" ht="18" customHeight="1" x14ac:dyDescent="0.2">
      <c r="A17" s="443" t="s">
        <v>184</v>
      </c>
      <c r="B17" s="439" t="s">
        <v>182</v>
      </c>
      <c r="C17" s="437"/>
      <c r="D17" s="437"/>
      <c r="E17" s="437"/>
      <c r="F17" s="437"/>
      <c r="G17" s="437"/>
      <c r="H17" s="437"/>
      <c r="I17" s="437"/>
      <c r="J17" s="437"/>
      <c r="K17" s="437"/>
    </row>
    <row r="18" spans="1:11" ht="18" customHeight="1" x14ac:dyDescent="0.2">
      <c r="A18" s="442" t="s">
        <v>185</v>
      </c>
      <c r="B18" s="438" t="s">
        <v>183</v>
      </c>
      <c r="C18" s="437"/>
      <c r="D18" s="437"/>
      <c r="E18" s="437"/>
      <c r="F18" s="450" t="s">
        <v>73</v>
      </c>
      <c r="G18" s="450" t="s">
        <v>73</v>
      </c>
      <c r="H18" s="451">
        <v>8332522</v>
      </c>
      <c r="I18" s="486">
        <v>0</v>
      </c>
      <c r="J18" s="451">
        <v>7125348</v>
      </c>
      <c r="K18" s="452">
        <v>1207174</v>
      </c>
    </row>
    <row r="19" spans="1:11" ht="45" customHeight="1" x14ac:dyDescent="0.2">
      <c r="A19" s="440" t="s">
        <v>8</v>
      </c>
      <c r="B19" s="441"/>
      <c r="C19" s="441"/>
      <c r="D19" s="441"/>
      <c r="E19" s="441"/>
      <c r="F19" s="445" t="s">
        <v>9</v>
      </c>
      <c r="G19" s="445" t="s">
        <v>37</v>
      </c>
      <c r="H19" s="445" t="s">
        <v>29</v>
      </c>
      <c r="I19" s="445" t="s">
        <v>30</v>
      </c>
      <c r="J19" s="445" t="s">
        <v>33</v>
      </c>
      <c r="K19" s="445" t="s">
        <v>34</v>
      </c>
    </row>
    <row r="20" spans="1:11" ht="18" customHeight="1" x14ac:dyDescent="0.2">
      <c r="A20" s="443" t="s">
        <v>74</v>
      </c>
      <c r="B20" s="439" t="s">
        <v>41</v>
      </c>
      <c r="C20" s="437"/>
      <c r="D20" s="437"/>
      <c r="E20" s="437"/>
      <c r="F20" s="437"/>
      <c r="G20" s="437"/>
      <c r="H20" s="437"/>
      <c r="I20" s="437"/>
      <c r="J20" s="437"/>
      <c r="K20" s="437"/>
    </row>
    <row r="21" spans="1:11" ht="18" customHeight="1" x14ac:dyDescent="0.2">
      <c r="A21" s="442" t="s">
        <v>75</v>
      </c>
      <c r="B21" s="438" t="s">
        <v>42</v>
      </c>
      <c r="C21" s="437"/>
      <c r="D21" s="437"/>
      <c r="E21" s="437"/>
      <c r="F21" s="450">
        <v>27436</v>
      </c>
      <c r="G21" s="450">
        <v>16723</v>
      </c>
      <c r="H21" s="451">
        <v>1748399</v>
      </c>
      <c r="I21" s="486">
        <v>1140480.6676999999</v>
      </c>
      <c r="J21" s="451">
        <v>65071</v>
      </c>
      <c r="K21" s="452">
        <v>2823808.6677000001</v>
      </c>
    </row>
    <row r="22" spans="1:11" ht="18" customHeight="1" x14ac:dyDescent="0.2">
      <c r="A22" s="442" t="s">
        <v>76</v>
      </c>
      <c r="B22" s="437" t="s">
        <v>6</v>
      </c>
      <c r="C22" s="437"/>
      <c r="D22" s="437"/>
      <c r="E22" s="437"/>
      <c r="F22" s="450"/>
      <c r="G22" s="450"/>
      <c r="H22" s="451"/>
      <c r="I22" s="486">
        <v>0</v>
      </c>
      <c r="J22" s="451"/>
      <c r="K22" s="452">
        <v>0</v>
      </c>
    </row>
    <row r="23" spans="1:11" ht="18" customHeight="1" x14ac:dyDescent="0.2">
      <c r="A23" s="442" t="s">
        <v>77</v>
      </c>
      <c r="B23" s="437" t="s">
        <v>43</v>
      </c>
      <c r="C23" s="437"/>
      <c r="D23" s="437"/>
      <c r="E23" s="437"/>
      <c r="F23" s="450"/>
      <c r="G23" s="450"/>
      <c r="H23" s="451"/>
      <c r="I23" s="486">
        <v>0</v>
      </c>
      <c r="J23" s="451"/>
      <c r="K23" s="452">
        <v>0</v>
      </c>
    </row>
    <row r="24" spans="1:11" ht="18" customHeight="1" x14ac:dyDescent="0.2">
      <c r="A24" s="442" t="s">
        <v>78</v>
      </c>
      <c r="B24" s="437" t="s">
        <v>44</v>
      </c>
      <c r="C24" s="437"/>
      <c r="D24" s="437"/>
      <c r="E24" s="437"/>
      <c r="F24" s="450">
        <v>108813</v>
      </c>
      <c r="G24" s="450">
        <v>4966</v>
      </c>
      <c r="H24" s="451">
        <v>650013</v>
      </c>
      <c r="I24" s="486">
        <v>424003.47989999998</v>
      </c>
      <c r="J24" s="451">
        <v>301634</v>
      </c>
      <c r="K24" s="452">
        <v>772382.47989999992</v>
      </c>
    </row>
    <row r="25" spans="1:11" ht="18" customHeight="1" x14ac:dyDescent="0.2">
      <c r="A25" s="442" t="s">
        <v>79</v>
      </c>
      <c r="B25" s="437" t="s">
        <v>5</v>
      </c>
      <c r="C25" s="437"/>
      <c r="D25" s="437"/>
      <c r="E25" s="437"/>
      <c r="F25" s="450">
        <v>405</v>
      </c>
      <c r="G25" s="450">
        <v>1000</v>
      </c>
      <c r="H25" s="451">
        <v>37712</v>
      </c>
      <c r="I25" s="486">
        <v>24599.5376</v>
      </c>
      <c r="J25" s="451"/>
      <c r="K25" s="452">
        <v>62311.537599999996</v>
      </c>
    </row>
    <row r="26" spans="1:11" ht="18" customHeight="1" x14ac:dyDescent="0.2">
      <c r="A26" s="442" t="s">
        <v>80</v>
      </c>
      <c r="B26" s="437" t="s">
        <v>45</v>
      </c>
      <c r="C26" s="437"/>
      <c r="D26" s="437"/>
      <c r="E26" s="437"/>
      <c r="F26" s="450"/>
      <c r="G26" s="450"/>
      <c r="H26" s="451"/>
      <c r="I26" s="486">
        <v>0</v>
      </c>
      <c r="J26" s="451"/>
      <c r="K26" s="452">
        <v>0</v>
      </c>
    </row>
    <row r="27" spans="1:11" ht="18" customHeight="1" x14ac:dyDescent="0.2">
      <c r="A27" s="442" t="s">
        <v>81</v>
      </c>
      <c r="B27" s="437" t="s">
        <v>46</v>
      </c>
      <c r="C27" s="437"/>
      <c r="D27" s="437"/>
      <c r="E27" s="437"/>
      <c r="F27" s="450"/>
      <c r="G27" s="450"/>
      <c r="H27" s="451"/>
      <c r="I27" s="486">
        <v>0</v>
      </c>
      <c r="J27" s="451"/>
      <c r="K27" s="452">
        <v>0</v>
      </c>
    </row>
    <row r="28" spans="1:11" ht="18" customHeight="1" x14ac:dyDescent="0.2">
      <c r="A28" s="442" t="s">
        <v>82</v>
      </c>
      <c r="B28" s="437" t="s">
        <v>47</v>
      </c>
      <c r="C28" s="437"/>
      <c r="D28" s="437"/>
      <c r="E28" s="437"/>
      <c r="F28" s="450"/>
      <c r="G28" s="450"/>
      <c r="H28" s="451"/>
      <c r="I28" s="486">
        <v>0</v>
      </c>
      <c r="J28" s="451"/>
      <c r="K28" s="452">
        <v>0</v>
      </c>
    </row>
    <row r="29" spans="1:11" ht="18" customHeight="1" x14ac:dyDescent="0.2">
      <c r="A29" s="442" t="s">
        <v>83</v>
      </c>
      <c r="B29" s="437" t="s">
        <v>48</v>
      </c>
      <c r="C29" s="437"/>
      <c r="D29" s="437"/>
      <c r="E29" s="437"/>
      <c r="F29" s="450">
        <v>12687</v>
      </c>
      <c r="G29" s="450">
        <v>4647</v>
      </c>
      <c r="H29" s="451">
        <v>662857</v>
      </c>
      <c r="I29" s="486">
        <v>432381.62109999999</v>
      </c>
      <c r="J29" s="451">
        <v>654423</v>
      </c>
      <c r="K29" s="452">
        <v>440815.62110000011</v>
      </c>
    </row>
    <row r="30" spans="1:11" ht="18" customHeight="1" x14ac:dyDescent="0.2">
      <c r="A30" s="442" t="s">
        <v>84</v>
      </c>
      <c r="B30" s="3852"/>
      <c r="C30" s="3853"/>
      <c r="D30" s="3854"/>
      <c r="E30" s="437"/>
      <c r="F30" s="450"/>
      <c r="G30" s="450"/>
      <c r="H30" s="451"/>
      <c r="I30" s="486">
        <v>0</v>
      </c>
      <c r="J30" s="451"/>
      <c r="K30" s="452">
        <v>0</v>
      </c>
    </row>
    <row r="31" spans="1:11" ht="18" customHeight="1" x14ac:dyDescent="0.2">
      <c r="A31" s="442" t="s">
        <v>133</v>
      </c>
      <c r="B31" s="3852"/>
      <c r="C31" s="3853"/>
      <c r="D31" s="3854"/>
      <c r="E31" s="437"/>
      <c r="F31" s="450"/>
      <c r="G31" s="450"/>
      <c r="H31" s="451"/>
      <c r="I31" s="486">
        <v>0</v>
      </c>
      <c r="J31" s="451"/>
      <c r="K31" s="452">
        <v>0</v>
      </c>
    </row>
    <row r="32" spans="1:11" ht="18" customHeight="1" x14ac:dyDescent="0.2">
      <c r="A32" s="442" t="s">
        <v>134</v>
      </c>
      <c r="B32" s="465"/>
      <c r="C32" s="466"/>
      <c r="D32" s="467"/>
      <c r="E32" s="437"/>
      <c r="F32" s="450"/>
      <c r="G32" s="488" t="s">
        <v>85</v>
      </c>
      <c r="H32" s="451"/>
      <c r="I32" s="486">
        <v>0</v>
      </c>
      <c r="J32" s="451"/>
      <c r="K32" s="452">
        <v>0</v>
      </c>
    </row>
    <row r="33" spans="1:11" ht="18" customHeight="1" x14ac:dyDescent="0.2">
      <c r="A33" s="442" t="s">
        <v>135</v>
      </c>
      <c r="B33" s="465"/>
      <c r="C33" s="466"/>
      <c r="D33" s="467"/>
      <c r="E33" s="437"/>
      <c r="F33" s="450"/>
      <c r="G33" s="488" t="s">
        <v>85</v>
      </c>
      <c r="H33" s="451"/>
      <c r="I33" s="486">
        <v>0</v>
      </c>
      <c r="J33" s="451"/>
      <c r="K33" s="452">
        <v>0</v>
      </c>
    </row>
    <row r="34" spans="1:11" ht="18" customHeight="1" x14ac:dyDescent="0.2">
      <c r="A34" s="442" t="s">
        <v>136</v>
      </c>
      <c r="B34" s="3852"/>
      <c r="C34" s="3853"/>
      <c r="D34" s="3854"/>
      <c r="E34" s="437"/>
      <c r="F34" s="450"/>
      <c r="G34" s="488" t="s">
        <v>85</v>
      </c>
      <c r="H34" s="451"/>
      <c r="I34" s="486">
        <v>0</v>
      </c>
      <c r="J34" s="451"/>
      <c r="K34" s="452">
        <v>0</v>
      </c>
    </row>
    <row r="35" spans="1:11" ht="18" customHeight="1" x14ac:dyDescent="0.2">
      <c r="A35" s="437"/>
      <c r="B35" s="437"/>
      <c r="C35" s="437"/>
      <c r="D35" s="437"/>
      <c r="E35" s="437"/>
      <c r="F35" s="437"/>
      <c r="G35" s="437"/>
      <c r="H35" s="437"/>
      <c r="I35" s="437"/>
      <c r="J35" s="437"/>
      <c r="K35" s="480"/>
    </row>
    <row r="36" spans="1:11" ht="18" customHeight="1" x14ac:dyDescent="0.2">
      <c r="A36" s="443" t="s">
        <v>137</v>
      </c>
      <c r="B36" s="439" t="s">
        <v>138</v>
      </c>
      <c r="C36" s="437"/>
      <c r="D36" s="437"/>
      <c r="E36" s="439" t="s">
        <v>7</v>
      </c>
      <c r="F36" s="454">
        <v>149341</v>
      </c>
      <c r="G36" s="454">
        <v>27336</v>
      </c>
      <c r="H36" s="454">
        <v>3098981</v>
      </c>
      <c r="I36" s="452">
        <v>2021465.3062999998</v>
      </c>
      <c r="J36" s="452">
        <v>1021128</v>
      </c>
      <c r="K36" s="452">
        <v>4099318.3062999998</v>
      </c>
    </row>
    <row r="37" spans="1:11" ht="18" customHeight="1" thickBot="1" x14ac:dyDescent="0.25">
      <c r="A37" s="437"/>
      <c r="B37" s="439"/>
      <c r="C37" s="437"/>
      <c r="D37" s="437"/>
      <c r="E37" s="437"/>
      <c r="F37" s="455"/>
      <c r="G37" s="455"/>
      <c r="H37" s="456"/>
      <c r="I37" s="456"/>
      <c r="J37" s="456"/>
      <c r="K37" s="481"/>
    </row>
    <row r="38" spans="1:11" ht="42.75" customHeight="1" x14ac:dyDescent="0.2">
      <c r="A38" s="437"/>
      <c r="B38" s="437"/>
      <c r="C38" s="437"/>
      <c r="D38" s="437"/>
      <c r="E38" s="437"/>
      <c r="F38" s="445" t="s">
        <v>9</v>
      </c>
      <c r="G38" s="445" t="s">
        <v>37</v>
      </c>
      <c r="H38" s="445" t="s">
        <v>29</v>
      </c>
      <c r="I38" s="445" t="s">
        <v>30</v>
      </c>
      <c r="J38" s="445" t="s">
        <v>33</v>
      </c>
      <c r="K38" s="445" t="s">
        <v>34</v>
      </c>
    </row>
    <row r="39" spans="1:11" ht="18.75" customHeight="1" x14ac:dyDescent="0.2">
      <c r="A39" s="443" t="s">
        <v>86</v>
      </c>
      <c r="B39" s="439" t="s">
        <v>49</v>
      </c>
      <c r="C39" s="437"/>
      <c r="D39" s="437"/>
      <c r="E39" s="437"/>
      <c r="F39" s="437"/>
      <c r="G39" s="437"/>
      <c r="H39" s="437"/>
      <c r="I39" s="437"/>
      <c r="J39" s="437"/>
      <c r="K39" s="437"/>
    </row>
    <row r="40" spans="1:11" ht="18" customHeight="1" x14ac:dyDescent="0.2">
      <c r="A40" s="442" t="s">
        <v>87</v>
      </c>
      <c r="B40" s="437" t="s">
        <v>31</v>
      </c>
      <c r="C40" s="437"/>
      <c r="D40" s="437"/>
      <c r="E40" s="437"/>
      <c r="F40" s="450"/>
      <c r="G40" s="450"/>
      <c r="H40" s="451">
        <v>62503</v>
      </c>
      <c r="I40" s="486">
        <v>0</v>
      </c>
      <c r="J40" s="451"/>
      <c r="K40" s="452">
        <v>62503</v>
      </c>
    </row>
    <row r="41" spans="1:11" ht="18" customHeight="1" x14ac:dyDescent="0.2">
      <c r="A41" s="442" t="s">
        <v>88</v>
      </c>
      <c r="B41" s="3861" t="s">
        <v>50</v>
      </c>
      <c r="C41" s="3862"/>
      <c r="D41" s="437"/>
      <c r="E41" s="437"/>
      <c r="F41" s="450"/>
      <c r="G41" s="450"/>
      <c r="H41" s="451"/>
      <c r="I41" s="486">
        <v>0</v>
      </c>
      <c r="J41" s="451"/>
      <c r="K41" s="452">
        <v>0</v>
      </c>
    </row>
    <row r="42" spans="1:11" ht="18" customHeight="1" x14ac:dyDescent="0.2">
      <c r="A42" s="442" t="s">
        <v>89</v>
      </c>
      <c r="B42" s="438" t="s">
        <v>11</v>
      </c>
      <c r="C42" s="437"/>
      <c r="D42" s="437"/>
      <c r="E42" s="437"/>
      <c r="F42" s="450"/>
      <c r="G42" s="450"/>
      <c r="H42" s="451"/>
      <c r="I42" s="486">
        <v>0</v>
      </c>
      <c r="J42" s="451"/>
      <c r="K42" s="452">
        <v>0</v>
      </c>
    </row>
    <row r="43" spans="1:11" ht="18" customHeight="1" x14ac:dyDescent="0.2">
      <c r="A43" s="442" t="s">
        <v>90</v>
      </c>
      <c r="B43" s="483" t="s">
        <v>10</v>
      </c>
      <c r="C43" s="446"/>
      <c r="D43" s="446"/>
      <c r="E43" s="437"/>
      <c r="F43" s="450"/>
      <c r="G43" s="450"/>
      <c r="H43" s="451"/>
      <c r="I43" s="486">
        <v>0</v>
      </c>
      <c r="J43" s="451"/>
      <c r="K43" s="452">
        <v>0</v>
      </c>
    </row>
    <row r="44" spans="1:11" ht="18" customHeight="1" x14ac:dyDescent="0.2">
      <c r="A44" s="442" t="s">
        <v>91</v>
      </c>
      <c r="B44" s="3852"/>
      <c r="C44" s="3853"/>
      <c r="D44" s="3854"/>
      <c r="E44" s="437"/>
      <c r="F44" s="490"/>
      <c r="G44" s="490"/>
      <c r="H44" s="490"/>
      <c r="I44" s="491">
        <v>0</v>
      </c>
      <c r="J44" s="490"/>
      <c r="K44" s="492">
        <v>0</v>
      </c>
    </row>
    <row r="45" spans="1:11" ht="18" customHeight="1" x14ac:dyDescent="0.2">
      <c r="A45" s="442" t="s">
        <v>139</v>
      </c>
      <c r="B45" s="3852"/>
      <c r="C45" s="3853"/>
      <c r="D45" s="3854"/>
      <c r="E45" s="437"/>
      <c r="F45" s="450"/>
      <c r="G45" s="450"/>
      <c r="H45" s="451"/>
      <c r="I45" s="486">
        <v>0</v>
      </c>
      <c r="J45" s="451"/>
      <c r="K45" s="452">
        <v>0</v>
      </c>
    </row>
    <row r="46" spans="1:11" ht="18" customHeight="1" x14ac:dyDescent="0.2">
      <c r="A46" s="442" t="s">
        <v>140</v>
      </c>
      <c r="B46" s="3852"/>
      <c r="C46" s="3853"/>
      <c r="D46" s="3854"/>
      <c r="E46" s="437"/>
      <c r="F46" s="450"/>
      <c r="G46" s="450"/>
      <c r="H46" s="451"/>
      <c r="I46" s="486">
        <v>0</v>
      </c>
      <c r="J46" s="451"/>
      <c r="K46" s="452">
        <v>0</v>
      </c>
    </row>
    <row r="47" spans="1:11" ht="18" customHeight="1" x14ac:dyDescent="0.2">
      <c r="A47" s="442" t="s">
        <v>141</v>
      </c>
      <c r="B47" s="3852"/>
      <c r="C47" s="3853"/>
      <c r="D47" s="3854"/>
      <c r="E47" s="437"/>
      <c r="F47" s="450"/>
      <c r="G47" s="450"/>
      <c r="H47" s="451"/>
      <c r="I47" s="486">
        <v>0</v>
      </c>
      <c r="J47" s="451"/>
      <c r="K47" s="452">
        <v>0</v>
      </c>
    </row>
    <row r="49" spans="1:11" ht="18" customHeight="1" x14ac:dyDescent="0.2">
      <c r="A49" s="443" t="s">
        <v>142</v>
      </c>
      <c r="B49" s="439" t="s">
        <v>143</v>
      </c>
      <c r="C49" s="437"/>
      <c r="D49" s="437"/>
      <c r="E49" s="439" t="s">
        <v>7</v>
      </c>
      <c r="F49" s="459">
        <v>0</v>
      </c>
      <c r="G49" s="459">
        <v>0</v>
      </c>
      <c r="H49" s="452">
        <v>62503</v>
      </c>
      <c r="I49" s="452">
        <v>0</v>
      </c>
      <c r="J49" s="452">
        <v>0</v>
      </c>
      <c r="K49" s="452">
        <v>62503</v>
      </c>
    </row>
    <row r="50" spans="1:11" ht="18" customHeight="1" thickBot="1" x14ac:dyDescent="0.25">
      <c r="A50" s="437"/>
      <c r="B50" s="437"/>
      <c r="C50" s="437"/>
      <c r="D50" s="437"/>
      <c r="E50" s="437"/>
      <c r="F50" s="437"/>
      <c r="G50" s="460"/>
      <c r="H50" s="460"/>
      <c r="I50" s="460"/>
      <c r="J50" s="460"/>
      <c r="K50" s="460"/>
    </row>
    <row r="51" spans="1:11" ht="42.75" customHeight="1" x14ac:dyDescent="0.2">
      <c r="A51" s="437"/>
      <c r="B51" s="437"/>
      <c r="C51" s="437"/>
      <c r="D51" s="437"/>
      <c r="E51" s="437"/>
      <c r="F51" s="445" t="s">
        <v>9</v>
      </c>
      <c r="G51" s="445" t="s">
        <v>37</v>
      </c>
      <c r="H51" s="445" t="s">
        <v>29</v>
      </c>
      <c r="I51" s="445" t="s">
        <v>30</v>
      </c>
      <c r="J51" s="445" t="s">
        <v>33</v>
      </c>
      <c r="K51" s="445" t="s">
        <v>34</v>
      </c>
    </row>
    <row r="52" spans="1:11" ht="18" customHeight="1" x14ac:dyDescent="0.2">
      <c r="A52" s="443" t="s">
        <v>92</v>
      </c>
      <c r="B52" s="3880" t="s">
        <v>38</v>
      </c>
      <c r="C52" s="3881"/>
      <c r="D52" s="437"/>
      <c r="E52" s="437"/>
      <c r="F52" s="437"/>
      <c r="G52" s="437"/>
      <c r="H52" s="437"/>
      <c r="I52" s="437"/>
      <c r="J52" s="437"/>
      <c r="K52" s="437"/>
    </row>
    <row r="53" spans="1:11" ht="18" customHeight="1" x14ac:dyDescent="0.2">
      <c r="A53" s="442" t="s">
        <v>51</v>
      </c>
      <c r="B53" s="3882" t="s">
        <v>700</v>
      </c>
      <c r="C53" s="3883"/>
      <c r="D53" s="3879"/>
      <c r="E53" s="437"/>
      <c r="F53" s="450">
        <v>49920</v>
      </c>
      <c r="G53" s="450">
        <v>10729</v>
      </c>
      <c r="H53" s="451">
        <v>3264570</v>
      </c>
      <c r="I53" s="486">
        <v>2129479.0109999999</v>
      </c>
      <c r="J53" s="451"/>
      <c r="K53" s="452">
        <v>5394049.0109999999</v>
      </c>
    </row>
    <row r="54" spans="1:11" ht="18" customHeight="1" x14ac:dyDescent="0.2">
      <c r="A54" s="442" t="s">
        <v>93</v>
      </c>
      <c r="B54" s="462" t="s">
        <v>701</v>
      </c>
      <c r="C54" s="463"/>
      <c r="D54" s="464"/>
      <c r="E54" s="437"/>
      <c r="F54" s="450">
        <v>8760</v>
      </c>
      <c r="G54" s="450">
        <v>2404</v>
      </c>
      <c r="H54" s="451">
        <v>732000</v>
      </c>
      <c r="I54" s="486">
        <v>477483.6</v>
      </c>
      <c r="J54" s="451"/>
      <c r="K54" s="452">
        <v>1209483.6000000001</v>
      </c>
    </row>
    <row r="55" spans="1:11" ht="18" customHeight="1" x14ac:dyDescent="0.2">
      <c r="A55" s="442" t="s">
        <v>94</v>
      </c>
      <c r="B55" s="3877" t="s">
        <v>702</v>
      </c>
      <c r="C55" s="3878"/>
      <c r="D55" s="3879"/>
      <c r="E55" s="437"/>
      <c r="F55" s="450">
        <v>148920</v>
      </c>
      <c r="G55" s="450">
        <v>30675</v>
      </c>
      <c r="H55" s="451">
        <v>1991337</v>
      </c>
      <c r="I55" s="486">
        <v>1298949.1251000001</v>
      </c>
      <c r="J55" s="451"/>
      <c r="K55" s="452">
        <v>3290286.1250999998</v>
      </c>
    </row>
    <row r="56" spans="1:11" ht="18" customHeight="1" x14ac:dyDescent="0.2">
      <c r="A56" s="442" t="s">
        <v>95</v>
      </c>
      <c r="B56" s="3877" t="s">
        <v>703</v>
      </c>
      <c r="C56" s="3878"/>
      <c r="D56" s="3879"/>
      <c r="E56" s="437"/>
      <c r="F56" s="450">
        <v>17520</v>
      </c>
      <c r="G56" s="450">
        <v>5795</v>
      </c>
      <c r="H56" s="451">
        <v>950000</v>
      </c>
      <c r="I56" s="486">
        <v>619685</v>
      </c>
      <c r="J56" s="451"/>
      <c r="K56" s="452">
        <v>1569685</v>
      </c>
    </row>
    <row r="57" spans="1:11" ht="18" customHeight="1" x14ac:dyDescent="0.2">
      <c r="A57" s="442" t="s">
        <v>96</v>
      </c>
      <c r="B57" s="3877" t="s">
        <v>704</v>
      </c>
      <c r="C57" s="3878"/>
      <c r="D57" s="3879"/>
      <c r="E57" s="437"/>
      <c r="F57" s="450">
        <v>8760</v>
      </c>
      <c r="G57" s="450">
        <v>891</v>
      </c>
      <c r="H57" s="451">
        <v>936996</v>
      </c>
      <c r="I57" s="486">
        <v>611202.49080000003</v>
      </c>
      <c r="J57" s="451"/>
      <c r="K57" s="452">
        <v>1548198.4908</v>
      </c>
    </row>
    <row r="58" spans="1:11" ht="18" customHeight="1" x14ac:dyDescent="0.2">
      <c r="A58" s="442" t="s">
        <v>97</v>
      </c>
      <c r="B58" s="462" t="s">
        <v>705</v>
      </c>
      <c r="C58" s="463"/>
      <c r="D58" s="464"/>
      <c r="E58" s="437"/>
      <c r="F58" s="450">
        <v>10448</v>
      </c>
      <c r="G58" s="450">
        <v>1733</v>
      </c>
      <c r="H58" s="451">
        <v>546575</v>
      </c>
      <c r="I58" s="486">
        <v>356530.8725</v>
      </c>
      <c r="J58" s="451"/>
      <c r="K58" s="452">
        <v>903105.87250000006</v>
      </c>
    </row>
    <row r="59" spans="1:11" ht="18" customHeight="1" x14ac:dyDescent="0.2">
      <c r="A59" s="442" t="s">
        <v>98</v>
      </c>
      <c r="B59" s="3877" t="s">
        <v>706</v>
      </c>
      <c r="C59" s="3878"/>
      <c r="D59" s="3879"/>
      <c r="E59" s="437"/>
      <c r="F59" s="450">
        <v>4716</v>
      </c>
      <c r="G59" s="450">
        <v>2740</v>
      </c>
      <c r="H59" s="451">
        <v>160019</v>
      </c>
      <c r="I59" s="486">
        <v>104380.3937</v>
      </c>
      <c r="J59" s="451">
        <v>164883</v>
      </c>
      <c r="K59" s="452">
        <v>99516.393700000015</v>
      </c>
    </row>
    <row r="60" spans="1:11" ht="18" customHeight="1" x14ac:dyDescent="0.2">
      <c r="A60" s="442" t="s">
        <v>99</v>
      </c>
      <c r="B60" s="462" t="s">
        <v>707</v>
      </c>
      <c r="C60" s="463"/>
      <c r="D60" s="464"/>
      <c r="E60" s="437"/>
      <c r="F60" s="450">
        <v>0</v>
      </c>
      <c r="G60" s="450">
        <v>0</v>
      </c>
      <c r="H60" s="451">
        <v>232604</v>
      </c>
      <c r="I60" s="486">
        <v>0</v>
      </c>
      <c r="J60" s="451"/>
      <c r="K60" s="452">
        <v>232604</v>
      </c>
    </row>
    <row r="61" spans="1:11" ht="18" customHeight="1" x14ac:dyDescent="0.2">
      <c r="A61" s="442" t="s">
        <v>100</v>
      </c>
      <c r="B61" s="462"/>
      <c r="C61" s="463"/>
      <c r="D61" s="464"/>
      <c r="E61" s="437"/>
      <c r="F61" s="450"/>
      <c r="G61" s="450"/>
      <c r="H61" s="451"/>
      <c r="I61" s="486">
        <v>0</v>
      </c>
      <c r="J61" s="451"/>
      <c r="K61" s="452">
        <v>0</v>
      </c>
    </row>
    <row r="62" spans="1:11" ht="18" customHeight="1" x14ac:dyDescent="0.2">
      <c r="A62" s="442" t="s">
        <v>101</v>
      </c>
      <c r="B62" s="3877"/>
      <c r="C62" s="3878"/>
      <c r="D62" s="3879"/>
      <c r="E62" s="437"/>
      <c r="F62" s="450"/>
      <c r="G62" s="450"/>
      <c r="H62" s="451"/>
      <c r="I62" s="486">
        <v>0</v>
      </c>
      <c r="J62" s="451"/>
      <c r="K62" s="452">
        <v>0</v>
      </c>
    </row>
    <row r="63" spans="1:11" ht="18" customHeight="1" x14ac:dyDescent="0.2">
      <c r="A63" s="442"/>
      <c r="B63" s="437"/>
      <c r="C63" s="437"/>
      <c r="D63" s="437"/>
      <c r="E63" s="437"/>
      <c r="F63" s="437"/>
      <c r="G63" s="437"/>
      <c r="H63" s="437"/>
      <c r="I63" s="482"/>
      <c r="J63" s="437"/>
      <c r="K63" s="437"/>
    </row>
    <row r="64" spans="1:11" ht="18" customHeight="1" x14ac:dyDescent="0.2">
      <c r="A64" s="442" t="s">
        <v>144</v>
      </c>
      <c r="B64" s="439" t="s">
        <v>145</v>
      </c>
      <c r="C64" s="437"/>
      <c r="D64" s="437"/>
      <c r="E64" s="439" t="s">
        <v>7</v>
      </c>
      <c r="F64" s="454">
        <v>249044</v>
      </c>
      <c r="G64" s="454">
        <v>54967</v>
      </c>
      <c r="H64" s="452">
        <v>8814101</v>
      </c>
      <c r="I64" s="452">
        <v>5597710.4930999996</v>
      </c>
      <c r="J64" s="452">
        <v>164883</v>
      </c>
      <c r="K64" s="452">
        <v>14246928.493100001</v>
      </c>
    </row>
    <row r="65" spans="1:11" ht="18" customHeight="1" x14ac:dyDescent="0.2">
      <c r="A65" s="437"/>
      <c r="B65" s="437"/>
      <c r="C65" s="437"/>
      <c r="D65" s="437"/>
      <c r="E65" s="437"/>
      <c r="F65" s="484"/>
      <c r="G65" s="484"/>
      <c r="H65" s="484"/>
      <c r="I65" s="484"/>
      <c r="J65" s="484"/>
      <c r="K65" s="484"/>
    </row>
    <row r="66" spans="1:11" ht="42.75" customHeight="1" x14ac:dyDescent="0.2">
      <c r="A66" s="437"/>
      <c r="B66" s="437"/>
      <c r="C66" s="437"/>
      <c r="D66" s="437"/>
      <c r="E66" s="437"/>
      <c r="F66" s="493" t="s">
        <v>9</v>
      </c>
      <c r="G66" s="493" t="s">
        <v>37</v>
      </c>
      <c r="H66" s="493" t="s">
        <v>29</v>
      </c>
      <c r="I66" s="493" t="s">
        <v>30</v>
      </c>
      <c r="J66" s="493" t="s">
        <v>33</v>
      </c>
      <c r="K66" s="493" t="s">
        <v>34</v>
      </c>
    </row>
    <row r="67" spans="1:11" ht="18" customHeight="1" x14ac:dyDescent="0.2">
      <c r="A67" s="443" t="s">
        <v>102</v>
      </c>
      <c r="B67" s="439" t="s">
        <v>12</v>
      </c>
      <c r="C67" s="437"/>
      <c r="D67" s="437"/>
      <c r="E67" s="437"/>
      <c r="F67" s="494"/>
      <c r="G67" s="494"/>
      <c r="H67" s="494"/>
      <c r="I67" s="495"/>
      <c r="J67" s="494"/>
      <c r="K67" s="496"/>
    </row>
    <row r="68" spans="1:11" ht="18" customHeight="1" x14ac:dyDescent="0.2">
      <c r="A68" s="442" t="s">
        <v>103</v>
      </c>
      <c r="B68" s="437" t="s">
        <v>52</v>
      </c>
      <c r="C68" s="437"/>
      <c r="D68" s="437"/>
      <c r="E68" s="437"/>
      <c r="F68" s="487">
        <v>6066</v>
      </c>
      <c r="G68" s="487">
        <v>30</v>
      </c>
      <c r="H68" s="487">
        <v>262399</v>
      </c>
      <c r="I68" s="486">
        <v>171162.8677</v>
      </c>
      <c r="J68" s="487">
        <v>80695</v>
      </c>
      <c r="K68" s="452">
        <v>352866.8677</v>
      </c>
    </row>
    <row r="69" spans="1:11" ht="18" customHeight="1" x14ac:dyDescent="0.2">
      <c r="A69" s="442" t="s">
        <v>104</v>
      </c>
      <c r="B69" s="438" t="s">
        <v>53</v>
      </c>
      <c r="C69" s="437"/>
      <c r="D69" s="437"/>
      <c r="E69" s="437"/>
      <c r="F69" s="487"/>
      <c r="G69" s="487"/>
      <c r="H69" s="487"/>
      <c r="I69" s="486">
        <v>0</v>
      </c>
      <c r="J69" s="487"/>
      <c r="K69" s="452">
        <v>0</v>
      </c>
    </row>
    <row r="70" spans="1:11" ht="18" customHeight="1" x14ac:dyDescent="0.2">
      <c r="A70" s="442" t="s">
        <v>178</v>
      </c>
      <c r="B70" s="462"/>
      <c r="C70" s="463"/>
      <c r="D70" s="464"/>
      <c r="E70" s="439"/>
      <c r="F70" s="471"/>
      <c r="G70" s="471"/>
      <c r="H70" s="472"/>
      <c r="I70" s="486">
        <v>0</v>
      </c>
      <c r="J70" s="472"/>
      <c r="K70" s="452">
        <v>0</v>
      </c>
    </row>
    <row r="71" spans="1:11" ht="18" customHeight="1" x14ac:dyDescent="0.2">
      <c r="A71" s="442" t="s">
        <v>179</v>
      </c>
      <c r="B71" s="462"/>
      <c r="C71" s="463"/>
      <c r="D71" s="464"/>
      <c r="E71" s="439"/>
      <c r="F71" s="471"/>
      <c r="G71" s="471"/>
      <c r="H71" s="472"/>
      <c r="I71" s="486">
        <v>0</v>
      </c>
      <c r="J71" s="472"/>
      <c r="K71" s="452">
        <v>0</v>
      </c>
    </row>
    <row r="72" spans="1:11" ht="18" customHeight="1" x14ac:dyDescent="0.2">
      <c r="A72" s="442" t="s">
        <v>180</v>
      </c>
      <c r="B72" s="468"/>
      <c r="C72" s="469"/>
      <c r="D72" s="470"/>
      <c r="E72" s="439"/>
      <c r="F72" s="450"/>
      <c r="G72" s="450"/>
      <c r="H72" s="451"/>
      <c r="I72" s="486">
        <v>0</v>
      </c>
      <c r="J72" s="451"/>
      <c r="K72" s="452">
        <v>0</v>
      </c>
    </row>
    <row r="73" spans="1:11" ht="18" customHeight="1" x14ac:dyDescent="0.2">
      <c r="A73" s="442"/>
      <c r="B73" s="438"/>
      <c r="C73" s="437"/>
      <c r="D73" s="437"/>
      <c r="E73" s="439"/>
      <c r="F73" s="497"/>
      <c r="G73" s="497"/>
      <c r="H73" s="498"/>
      <c r="I73" s="495"/>
      <c r="J73" s="498"/>
      <c r="K73" s="496"/>
    </row>
    <row r="74" spans="1:11" ht="18" customHeight="1" x14ac:dyDescent="0.2">
      <c r="A74" s="443" t="s">
        <v>146</v>
      </c>
      <c r="B74" s="439" t="s">
        <v>147</v>
      </c>
      <c r="C74" s="437"/>
      <c r="D74" s="437"/>
      <c r="E74" s="439" t="s">
        <v>7</v>
      </c>
      <c r="F74" s="457">
        <v>6066</v>
      </c>
      <c r="G74" s="457">
        <v>30</v>
      </c>
      <c r="H74" s="457">
        <v>262399</v>
      </c>
      <c r="I74" s="489">
        <v>171162.8677</v>
      </c>
      <c r="J74" s="457">
        <v>80695</v>
      </c>
      <c r="K74" s="453">
        <v>352866.8677</v>
      </c>
    </row>
    <row r="75" spans="1:11" ht="42.75" customHeight="1" x14ac:dyDescent="0.2">
      <c r="A75" s="437"/>
      <c r="B75" s="437"/>
      <c r="C75" s="437"/>
      <c r="D75" s="437"/>
      <c r="E75" s="437"/>
      <c r="F75" s="445" t="s">
        <v>9</v>
      </c>
      <c r="G75" s="445" t="s">
        <v>37</v>
      </c>
      <c r="H75" s="445" t="s">
        <v>29</v>
      </c>
      <c r="I75" s="445" t="s">
        <v>30</v>
      </c>
      <c r="J75" s="445" t="s">
        <v>33</v>
      </c>
      <c r="K75" s="445" t="s">
        <v>34</v>
      </c>
    </row>
    <row r="76" spans="1:11" ht="18" customHeight="1" x14ac:dyDescent="0.2">
      <c r="A76" s="443" t="s">
        <v>105</v>
      </c>
      <c r="B76" s="439" t="s">
        <v>106</v>
      </c>
      <c r="C76" s="437"/>
      <c r="D76" s="437"/>
      <c r="E76" s="437"/>
      <c r="F76" s="437"/>
      <c r="G76" s="437"/>
      <c r="H76" s="437"/>
      <c r="I76" s="437"/>
      <c r="J76" s="437"/>
      <c r="K76" s="437"/>
    </row>
    <row r="77" spans="1:11" ht="18" customHeight="1" x14ac:dyDescent="0.2">
      <c r="A77" s="442" t="s">
        <v>107</v>
      </c>
      <c r="B77" s="438" t="s">
        <v>54</v>
      </c>
      <c r="C77" s="437"/>
      <c r="D77" s="437"/>
      <c r="E77" s="437"/>
      <c r="F77" s="450"/>
      <c r="G77" s="450"/>
      <c r="H77" s="451">
        <v>91786</v>
      </c>
      <c r="I77" s="486">
        <v>0</v>
      </c>
      <c r="J77" s="451"/>
      <c r="K77" s="452">
        <v>91786</v>
      </c>
    </row>
    <row r="78" spans="1:11" ht="18" customHeight="1" x14ac:dyDescent="0.2">
      <c r="A78" s="442" t="s">
        <v>108</v>
      </c>
      <c r="B78" s="438" t="s">
        <v>55</v>
      </c>
      <c r="C78" s="437"/>
      <c r="D78" s="437"/>
      <c r="E78" s="437"/>
      <c r="F78" s="450"/>
      <c r="G78" s="450"/>
      <c r="H78" s="451"/>
      <c r="I78" s="486">
        <v>0</v>
      </c>
      <c r="J78" s="451"/>
      <c r="K78" s="452">
        <v>0</v>
      </c>
    </row>
    <row r="79" spans="1:11" ht="18" customHeight="1" x14ac:dyDescent="0.2">
      <c r="A79" s="442" t="s">
        <v>109</v>
      </c>
      <c r="B79" s="438" t="s">
        <v>13</v>
      </c>
      <c r="C79" s="437"/>
      <c r="D79" s="437"/>
      <c r="E79" s="437"/>
      <c r="F79" s="450"/>
      <c r="G79" s="450"/>
      <c r="H79" s="451"/>
      <c r="I79" s="486">
        <v>0</v>
      </c>
      <c r="J79" s="451"/>
      <c r="K79" s="452">
        <v>0</v>
      </c>
    </row>
    <row r="80" spans="1:11" ht="18" customHeight="1" x14ac:dyDescent="0.2">
      <c r="A80" s="442" t="s">
        <v>110</v>
      </c>
      <c r="B80" s="438" t="s">
        <v>56</v>
      </c>
      <c r="C80" s="437"/>
      <c r="D80" s="437"/>
      <c r="E80" s="437"/>
      <c r="F80" s="450"/>
      <c r="G80" s="450"/>
      <c r="H80" s="451"/>
      <c r="I80" s="486">
        <v>0</v>
      </c>
      <c r="J80" s="451"/>
      <c r="K80" s="452">
        <v>0</v>
      </c>
    </row>
    <row r="81" spans="1:11" ht="18" customHeight="1" x14ac:dyDescent="0.2">
      <c r="A81" s="442"/>
      <c r="B81" s="437"/>
      <c r="C81" s="437"/>
      <c r="D81" s="437"/>
      <c r="E81" s="437"/>
      <c r="F81" s="437"/>
      <c r="G81" s="437"/>
      <c r="H81" s="437"/>
      <c r="I81" s="437"/>
      <c r="J81" s="437"/>
      <c r="K81" s="476"/>
    </row>
    <row r="82" spans="1:11" ht="18" customHeight="1" x14ac:dyDescent="0.2">
      <c r="A82" s="442" t="s">
        <v>148</v>
      </c>
      <c r="B82" s="439" t="s">
        <v>149</v>
      </c>
      <c r="C82" s="437"/>
      <c r="D82" s="437"/>
      <c r="E82" s="439" t="s">
        <v>7</v>
      </c>
      <c r="F82" s="457">
        <v>0</v>
      </c>
      <c r="G82" s="457">
        <v>0</v>
      </c>
      <c r="H82" s="453">
        <v>91786</v>
      </c>
      <c r="I82" s="453">
        <v>0</v>
      </c>
      <c r="J82" s="453">
        <v>0</v>
      </c>
      <c r="K82" s="453">
        <v>91786</v>
      </c>
    </row>
    <row r="83" spans="1:11" ht="18" customHeight="1" thickBot="1" x14ac:dyDescent="0.25">
      <c r="A83" s="442"/>
      <c r="B83" s="437"/>
      <c r="C83" s="437"/>
      <c r="D83" s="437"/>
      <c r="E83" s="437"/>
      <c r="F83" s="460"/>
      <c r="G83" s="460"/>
      <c r="H83" s="460"/>
      <c r="I83" s="460"/>
      <c r="J83" s="460"/>
      <c r="K83" s="460"/>
    </row>
    <row r="84" spans="1:11" ht="42.75" customHeight="1" x14ac:dyDescent="0.2">
      <c r="A84" s="437"/>
      <c r="B84" s="437"/>
      <c r="C84" s="437"/>
      <c r="D84" s="437"/>
      <c r="E84" s="437"/>
      <c r="F84" s="445" t="s">
        <v>9</v>
      </c>
      <c r="G84" s="445" t="s">
        <v>37</v>
      </c>
      <c r="H84" s="445" t="s">
        <v>29</v>
      </c>
      <c r="I84" s="445" t="s">
        <v>30</v>
      </c>
      <c r="J84" s="445" t="s">
        <v>33</v>
      </c>
      <c r="K84" s="445" t="s">
        <v>34</v>
      </c>
    </row>
    <row r="85" spans="1:11" ht="18" customHeight="1" x14ac:dyDescent="0.2">
      <c r="A85" s="443" t="s">
        <v>111</v>
      </c>
      <c r="B85" s="439" t="s">
        <v>57</v>
      </c>
      <c r="C85" s="437"/>
      <c r="D85" s="437"/>
      <c r="E85" s="437"/>
      <c r="F85" s="437"/>
      <c r="G85" s="437"/>
      <c r="H85" s="437"/>
      <c r="I85" s="437"/>
      <c r="J85" s="437"/>
      <c r="K85" s="437"/>
    </row>
    <row r="86" spans="1:11" ht="18" customHeight="1" x14ac:dyDescent="0.2">
      <c r="A86" s="442" t="s">
        <v>112</v>
      </c>
      <c r="B86" s="438" t="s">
        <v>113</v>
      </c>
      <c r="C86" s="437"/>
      <c r="D86" s="437"/>
      <c r="E86" s="437"/>
      <c r="F86" s="450"/>
      <c r="G86" s="450"/>
      <c r="H86" s="451"/>
      <c r="I86" s="486">
        <v>0</v>
      </c>
      <c r="J86" s="451"/>
      <c r="K86" s="452">
        <v>0</v>
      </c>
    </row>
    <row r="87" spans="1:11" ht="18" customHeight="1" x14ac:dyDescent="0.2">
      <c r="A87" s="442" t="s">
        <v>114</v>
      </c>
      <c r="B87" s="438" t="s">
        <v>14</v>
      </c>
      <c r="C87" s="437"/>
      <c r="D87" s="437"/>
      <c r="E87" s="437"/>
      <c r="F87" s="450"/>
      <c r="G87" s="450"/>
      <c r="H87" s="451"/>
      <c r="I87" s="486">
        <v>0</v>
      </c>
      <c r="J87" s="451"/>
      <c r="K87" s="452">
        <v>0</v>
      </c>
    </row>
    <row r="88" spans="1:11" ht="18" customHeight="1" x14ac:dyDescent="0.2">
      <c r="A88" s="442" t="s">
        <v>115</v>
      </c>
      <c r="B88" s="438" t="s">
        <v>116</v>
      </c>
      <c r="C88" s="437"/>
      <c r="D88" s="437"/>
      <c r="E88" s="437"/>
      <c r="F88" s="450"/>
      <c r="G88" s="450"/>
      <c r="H88" s="451"/>
      <c r="I88" s="486">
        <v>0</v>
      </c>
      <c r="J88" s="451"/>
      <c r="K88" s="452">
        <v>0</v>
      </c>
    </row>
    <row r="89" spans="1:11" ht="18" customHeight="1" x14ac:dyDescent="0.2">
      <c r="A89" s="442" t="s">
        <v>117</v>
      </c>
      <c r="B89" s="438" t="s">
        <v>58</v>
      </c>
      <c r="C89" s="437"/>
      <c r="D89" s="437"/>
      <c r="E89" s="437"/>
      <c r="F89" s="450"/>
      <c r="G89" s="450"/>
      <c r="H89" s="451"/>
      <c r="I89" s="486">
        <v>0</v>
      </c>
      <c r="J89" s="451"/>
      <c r="K89" s="452">
        <v>0</v>
      </c>
    </row>
    <row r="90" spans="1:11" ht="18" customHeight="1" x14ac:dyDescent="0.2">
      <c r="A90" s="442" t="s">
        <v>118</v>
      </c>
      <c r="B90" s="3861" t="s">
        <v>59</v>
      </c>
      <c r="C90" s="3862"/>
      <c r="D90" s="437"/>
      <c r="E90" s="437"/>
      <c r="F90" s="450"/>
      <c r="G90" s="450"/>
      <c r="H90" s="451"/>
      <c r="I90" s="486">
        <v>0</v>
      </c>
      <c r="J90" s="451"/>
      <c r="K90" s="452">
        <v>0</v>
      </c>
    </row>
    <row r="91" spans="1:11" ht="18" customHeight="1" x14ac:dyDescent="0.2">
      <c r="A91" s="442" t="s">
        <v>119</v>
      </c>
      <c r="B91" s="438" t="s">
        <v>60</v>
      </c>
      <c r="C91" s="437"/>
      <c r="D91" s="437"/>
      <c r="E91" s="437"/>
      <c r="F91" s="450"/>
      <c r="G91" s="450"/>
      <c r="H91" s="451"/>
      <c r="I91" s="486">
        <v>0</v>
      </c>
      <c r="J91" s="451"/>
      <c r="K91" s="452">
        <v>0</v>
      </c>
    </row>
    <row r="92" spans="1:11" ht="18" customHeight="1" x14ac:dyDescent="0.2">
      <c r="A92" s="442" t="s">
        <v>120</v>
      </c>
      <c r="B92" s="438" t="s">
        <v>121</v>
      </c>
      <c r="C92" s="437"/>
      <c r="D92" s="437"/>
      <c r="E92" s="437"/>
      <c r="F92" s="474"/>
      <c r="G92" s="474"/>
      <c r="H92" s="475"/>
      <c r="I92" s="486">
        <v>0</v>
      </c>
      <c r="J92" s="475"/>
      <c r="K92" s="452">
        <v>0</v>
      </c>
    </row>
    <row r="93" spans="1:11" ht="18" customHeight="1" x14ac:dyDescent="0.2">
      <c r="A93" s="442" t="s">
        <v>122</v>
      </c>
      <c r="B93" s="438" t="s">
        <v>123</v>
      </c>
      <c r="C93" s="437"/>
      <c r="D93" s="437"/>
      <c r="E93" s="437"/>
      <c r="F93" s="450"/>
      <c r="G93" s="450"/>
      <c r="H93" s="451"/>
      <c r="I93" s="486">
        <v>0</v>
      </c>
      <c r="J93" s="451"/>
      <c r="K93" s="452">
        <v>0</v>
      </c>
    </row>
    <row r="94" spans="1:11" ht="18" customHeight="1" x14ac:dyDescent="0.2">
      <c r="A94" s="442" t="s">
        <v>124</v>
      </c>
      <c r="B94" s="3877"/>
      <c r="C94" s="3878"/>
      <c r="D94" s="3879"/>
      <c r="E94" s="437"/>
      <c r="F94" s="450"/>
      <c r="G94" s="450"/>
      <c r="H94" s="451"/>
      <c r="I94" s="486">
        <v>0</v>
      </c>
      <c r="J94" s="451"/>
      <c r="K94" s="452">
        <v>0</v>
      </c>
    </row>
    <row r="95" spans="1:11" ht="18" customHeight="1" x14ac:dyDescent="0.2">
      <c r="A95" s="442" t="s">
        <v>125</v>
      </c>
      <c r="B95" s="3877"/>
      <c r="C95" s="3878"/>
      <c r="D95" s="3879"/>
      <c r="E95" s="437"/>
      <c r="F95" s="450"/>
      <c r="G95" s="450"/>
      <c r="H95" s="451"/>
      <c r="I95" s="486">
        <v>0</v>
      </c>
      <c r="J95" s="451"/>
      <c r="K95" s="452">
        <v>0</v>
      </c>
    </row>
    <row r="96" spans="1:11" ht="18" customHeight="1" x14ac:dyDescent="0.2">
      <c r="A96" s="442" t="s">
        <v>126</v>
      </c>
      <c r="B96" s="3877"/>
      <c r="C96" s="3878"/>
      <c r="D96" s="3879"/>
      <c r="E96" s="437"/>
      <c r="F96" s="450"/>
      <c r="G96" s="450"/>
      <c r="H96" s="451"/>
      <c r="I96" s="486">
        <v>0</v>
      </c>
      <c r="J96" s="451"/>
      <c r="K96" s="452">
        <v>0</v>
      </c>
    </row>
    <row r="97" spans="1:11" ht="18" customHeight="1" x14ac:dyDescent="0.2">
      <c r="A97" s="442"/>
      <c r="B97" s="438"/>
      <c r="C97" s="437"/>
      <c r="D97" s="437"/>
      <c r="E97" s="437"/>
      <c r="F97" s="437"/>
      <c r="G97" s="437"/>
      <c r="H97" s="437"/>
      <c r="I97" s="437"/>
      <c r="J97" s="437"/>
      <c r="K97" s="437"/>
    </row>
    <row r="98" spans="1:11" ht="18" customHeight="1" x14ac:dyDescent="0.2">
      <c r="A98" s="443" t="s">
        <v>150</v>
      </c>
      <c r="B98" s="439" t="s">
        <v>151</v>
      </c>
      <c r="C98" s="437"/>
      <c r="D98" s="437"/>
      <c r="E98" s="439" t="s">
        <v>7</v>
      </c>
      <c r="F98" s="454">
        <v>0</v>
      </c>
      <c r="G98" s="454">
        <v>0</v>
      </c>
      <c r="H98" s="454">
        <v>0</v>
      </c>
      <c r="I98" s="454">
        <v>0</v>
      </c>
      <c r="J98" s="454">
        <v>0</v>
      </c>
      <c r="K98" s="454">
        <v>0</v>
      </c>
    </row>
    <row r="99" spans="1:11" ht="18" customHeight="1" thickBot="1" x14ac:dyDescent="0.25">
      <c r="A99" s="437"/>
      <c r="B99" s="439"/>
      <c r="C99" s="437"/>
      <c r="D99" s="437"/>
      <c r="E99" s="437"/>
      <c r="F99" s="460"/>
      <c r="G99" s="460"/>
      <c r="H99" s="460"/>
      <c r="I99" s="460"/>
      <c r="J99" s="460"/>
      <c r="K99" s="460"/>
    </row>
    <row r="100" spans="1:11" ht="42.75" customHeight="1" x14ac:dyDescent="0.2">
      <c r="A100" s="437"/>
      <c r="B100" s="437"/>
      <c r="C100" s="437"/>
      <c r="D100" s="437"/>
      <c r="E100" s="437"/>
      <c r="F100" s="445" t="s">
        <v>9</v>
      </c>
      <c r="G100" s="445" t="s">
        <v>37</v>
      </c>
      <c r="H100" s="445" t="s">
        <v>29</v>
      </c>
      <c r="I100" s="445" t="s">
        <v>30</v>
      </c>
      <c r="J100" s="445" t="s">
        <v>33</v>
      </c>
      <c r="K100" s="445" t="s">
        <v>34</v>
      </c>
    </row>
    <row r="101" spans="1:11" ht="18" customHeight="1" x14ac:dyDescent="0.2">
      <c r="A101" s="443" t="s">
        <v>130</v>
      </c>
      <c r="B101" s="439" t="s">
        <v>63</v>
      </c>
      <c r="C101" s="437"/>
      <c r="D101" s="437"/>
      <c r="E101" s="437"/>
      <c r="F101" s="437"/>
      <c r="G101" s="437"/>
      <c r="H101" s="437"/>
      <c r="I101" s="437"/>
      <c r="J101" s="437"/>
      <c r="K101" s="437"/>
    </row>
    <row r="102" spans="1:11" ht="18" customHeight="1" x14ac:dyDescent="0.2">
      <c r="A102" s="442" t="s">
        <v>131</v>
      </c>
      <c r="B102" s="438" t="s">
        <v>152</v>
      </c>
      <c r="C102" s="437"/>
      <c r="D102" s="437"/>
      <c r="E102" s="437"/>
      <c r="F102" s="450">
        <v>40</v>
      </c>
      <c r="G102" s="450"/>
      <c r="H102" s="451">
        <v>9119</v>
      </c>
      <c r="I102" s="486">
        <v>5948.3236999999999</v>
      </c>
      <c r="J102" s="451"/>
      <c r="K102" s="452">
        <v>15067.323700000001</v>
      </c>
    </row>
    <row r="103" spans="1:11" ht="18" customHeight="1" x14ac:dyDescent="0.2">
      <c r="A103" s="442" t="s">
        <v>132</v>
      </c>
      <c r="B103" s="3861" t="s">
        <v>62</v>
      </c>
      <c r="C103" s="3861"/>
      <c r="D103" s="437"/>
      <c r="E103" s="437"/>
      <c r="F103" s="450">
        <v>1040</v>
      </c>
      <c r="G103" s="450"/>
      <c r="H103" s="451">
        <v>243002</v>
      </c>
      <c r="I103" s="486">
        <v>82139</v>
      </c>
      <c r="J103" s="451"/>
      <c r="K103" s="452">
        <v>325141</v>
      </c>
    </row>
    <row r="104" spans="1:11" ht="18" customHeight="1" x14ac:dyDescent="0.2">
      <c r="A104" s="442" t="s">
        <v>128</v>
      </c>
      <c r="B104" s="3877"/>
      <c r="C104" s="3878"/>
      <c r="D104" s="3879"/>
      <c r="E104" s="437"/>
      <c r="F104" s="450"/>
      <c r="G104" s="450"/>
      <c r="H104" s="451"/>
      <c r="I104" s="486">
        <v>0</v>
      </c>
      <c r="J104" s="451"/>
      <c r="K104" s="452">
        <v>0</v>
      </c>
    </row>
    <row r="105" spans="1:11" ht="18" customHeight="1" x14ac:dyDescent="0.2">
      <c r="A105" s="442" t="s">
        <v>127</v>
      </c>
      <c r="B105" s="3877"/>
      <c r="C105" s="3878"/>
      <c r="D105" s="3879"/>
      <c r="E105" s="437"/>
      <c r="F105" s="450"/>
      <c r="G105" s="450"/>
      <c r="H105" s="451"/>
      <c r="I105" s="486">
        <v>0</v>
      </c>
      <c r="J105" s="451"/>
      <c r="K105" s="452">
        <v>0</v>
      </c>
    </row>
    <row r="106" spans="1:11" ht="18" customHeight="1" x14ac:dyDescent="0.2">
      <c r="A106" s="442" t="s">
        <v>129</v>
      </c>
      <c r="B106" s="3877"/>
      <c r="C106" s="3878"/>
      <c r="D106" s="3879"/>
      <c r="E106" s="437"/>
      <c r="F106" s="450"/>
      <c r="G106" s="450"/>
      <c r="H106" s="451"/>
      <c r="I106" s="486">
        <v>0</v>
      </c>
      <c r="J106" s="451"/>
      <c r="K106" s="452">
        <v>0</v>
      </c>
    </row>
    <row r="107" spans="1:11" ht="18" customHeight="1" x14ac:dyDescent="0.2">
      <c r="A107" s="437"/>
      <c r="B107" s="439"/>
      <c r="C107" s="437"/>
      <c r="D107" s="437"/>
      <c r="E107" s="437"/>
      <c r="F107" s="437"/>
      <c r="G107" s="437"/>
      <c r="H107" s="437"/>
      <c r="I107" s="437"/>
      <c r="J107" s="437"/>
      <c r="K107" s="437"/>
    </row>
    <row r="108" spans="1:11" s="38" customFormat="1" ht="18" customHeight="1" x14ac:dyDescent="0.2">
      <c r="A108" s="443" t="s">
        <v>153</v>
      </c>
      <c r="B108" s="499" t="s">
        <v>154</v>
      </c>
      <c r="C108" s="437"/>
      <c r="D108" s="437"/>
      <c r="E108" s="439" t="s">
        <v>7</v>
      </c>
      <c r="F108" s="454">
        <v>1080</v>
      </c>
      <c r="G108" s="454">
        <v>0</v>
      </c>
      <c r="H108" s="452">
        <v>252121</v>
      </c>
      <c r="I108" s="452">
        <v>88087.323699999994</v>
      </c>
      <c r="J108" s="452">
        <v>0</v>
      </c>
      <c r="K108" s="452">
        <v>340208.32370000001</v>
      </c>
    </row>
    <row r="109" spans="1:11" s="38" customFormat="1" ht="18" customHeight="1" thickBot="1" x14ac:dyDescent="0.25">
      <c r="A109" s="447"/>
      <c r="B109" s="448"/>
      <c r="C109" s="449"/>
      <c r="D109" s="449"/>
      <c r="E109" s="449"/>
      <c r="F109" s="460"/>
      <c r="G109" s="460"/>
      <c r="H109" s="460"/>
      <c r="I109" s="460"/>
      <c r="J109" s="460"/>
      <c r="K109" s="460"/>
    </row>
    <row r="110" spans="1:11" s="38" customFormat="1" ht="18" customHeight="1" x14ac:dyDescent="0.2">
      <c r="A110" s="443" t="s">
        <v>156</v>
      </c>
      <c r="B110" s="439" t="s">
        <v>39</v>
      </c>
      <c r="C110" s="437"/>
      <c r="D110" s="437"/>
      <c r="E110" s="437"/>
      <c r="F110" s="437"/>
      <c r="G110" s="437"/>
      <c r="H110" s="437"/>
      <c r="I110" s="437"/>
      <c r="J110" s="437"/>
      <c r="K110" s="437"/>
    </row>
    <row r="111" spans="1:11" ht="18" customHeight="1" x14ac:dyDescent="0.2">
      <c r="A111" s="443" t="s">
        <v>155</v>
      </c>
      <c r="B111" s="439" t="s">
        <v>164</v>
      </c>
      <c r="C111" s="437"/>
      <c r="D111" s="437"/>
      <c r="E111" s="439" t="s">
        <v>7</v>
      </c>
      <c r="F111" s="451">
        <v>11277000</v>
      </c>
      <c r="G111" s="437"/>
      <c r="H111" s="437"/>
      <c r="I111" s="437"/>
      <c r="J111" s="437"/>
      <c r="K111" s="437"/>
    </row>
    <row r="112" spans="1:11" ht="18" customHeight="1" x14ac:dyDescent="0.2">
      <c r="A112" s="437"/>
      <c r="B112" s="439"/>
      <c r="C112" s="437"/>
      <c r="D112" s="437"/>
      <c r="E112" s="439"/>
      <c r="F112" s="458"/>
      <c r="G112" s="437"/>
      <c r="H112" s="437"/>
      <c r="I112" s="437"/>
      <c r="J112" s="437"/>
      <c r="K112" s="437"/>
    </row>
    <row r="113" spans="1:6" ht="18" customHeight="1" x14ac:dyDescent="0.2">
      <c r="A113" s="443"/>
      <c r="B113" s="439" t="s">
        <v>15</v>
      </c>
      <c r="C113" s="437"/>
      <c r="D113" s="437"/>
      <c r="E113" s="437"/>
      <c r="F113" s="437"/>
    </row>
    <row r="114" spans="1:6" ht="18" customHeight="1" x14ac:dyDescent="0.2">
      <c r="A114" s="442" t="s">
        <v>171</v>
      </c>
      <c r="B114" s="438" t="s">
        <v>35</v>
      </c>
      <c r="C114" s="437"/>
      <c r="D114" s="437"/>
      <c r="E114" s="437"/>
      <c r="F114" s="461">
        <v>0.65229999999999999</v>
      </c>
    </row>
    <row r="115" spans="1:6" ht="18" customHeight="1" x14ac:dyDescent="0.2">
      <c r="A115" s="442"/>
      <c r="B115" s="439"/>
      <c r="C115" s="437"/>
      <c r="D115" s="437"/>
      <c r="E115" s="437"/>
      <c r="F115" s="437"/>
    </row>
    <row r="116" spans="1:6" ht="18" customHeight="1" x14ac:dyDescent="0.2">
      <c r="A116" s="442" t="s">
        <v>170</v>
      </c>
      <c r="B116" s="439" t="s">
        <v>16</v>
      </c>
      <c r="C116" s="437"/>
      <c r="D116" s="437"/>
      <c r="E116" s="437"/>
      <c r="F116" s="437"/>
    </row>
    <row r="117" spans="1:6" ht="18" customHeight="1" x14ac:dyDescent="0.2">
      <c r="A117" s="442" t="s">
        <v>172</v>
      </c>
      <c r="B117" s="438" t="s">
        <v>17</v>
      </c>
      <c r="C117" s="437"/>
      <c r="D117" s="437"/>
      <c r="E117" s="437"/>
      <c r="F117" s="451">
        <v>341755000</v>
      </c>
    </row>
    <row r="118" spans="1:6" ht="18" customHeight="1" x14ac:dyDescent="0.2">
      <c r="A118" s="442" t="s">
        <v>173</v>
      </c>
      <c r="B118" s="437" t="s">
        <v>18</v>
      </c>
      <c r="C118" s="437"/>
      <c r="D118" s="437"/>
      <c r="E118" s="437"/>
      <c r="F118" s="451">
        <v>7185000</v>
      </c>
    </row>
    <row r="119" spans="1:6" ht="18" customHeight="1" x14ac:dyDescent="0.2">
      <c r="A119" s="442" t="s">
        <v>174</v>
      </c>
      <c r="B119" s="439" t="s">
        <v>19</v>
      </c>
      <c r="C119" s="437"/>
      <c r="D119" s="437"/>
      <c r="E119" s="437"/>
      <c r="F119" s="453">
        <v>348940000</v>
      </c>
    </row>
    <row r="120" spans="1:6" ht="18" customHeight="1" x14ac:dyDescent="0.2">
      <c r="A120" s="442"/>
      <c r="B120" s="439"/>
      <c r="C120" s="437"/>
      <c r="D120" s="437"/>
      <c r="E120" s="437"/>
      <c r="F120" s="437"/>
    </row>
    <row r="121" spans="1:6" ht="18" customHeight="1" x14ac:dyDescent="0.2">
      <c r="A121" s="442" t="s">
        <v>167</v>
      </c>
      <c r="B121" s="439" t="s">
        <v>36</v>
      </c>
      <c r="C121" s="437"/>
      <c r="D121" s="437"/>
      <c r="E121" s="437"/>
      <c r="F121" s="451">
        <v>330320000</v>
      </c>
    </row>
    <row r="122" spans="1:6" ht="18" customHeight="1" x14ac:dyDescent="0.2">
      <c r="A122" s="442"/>
      <c r="B122" s="437"/>
      <c r="C122" s="437"/>
      <c r="D122" s="437"/>
      <c r="E122" s="437"/>
      <c r="F122" s="437"/>
    </row>
    <row r="123" spans="1:6" ht="18" customHeight="1" x14ac:dyDescent="0.2">
      <c r="A123" s="442" t="s">
        <v>175</v>
      </c>
      <c r="B123" s="439" t="s">
        <v>20</v>
      </c>
      <c r="C123" s="437"/>
      <c r="D123" s="437"/>
      <c r="E123" s="437"/>
      <c r="F123" s="451">
        <v>18620000</v>
      </c>
    </row>
    <row r="124" spans="1:6" ht="18" customHeight="1" x14ac:dyDescent="0.2">
      <c r="A124" s="442"/>
      <c r="B124" s="437"/>
      <c r="C124" s="437"/>
      <c r="D124" s="437"/>
      <c r="E124" s="437"/>
      <c r="F124" s="437"/>
    </row>
    <row r="125" spans="1:6" ht="18" customHeight="1" x14ac:dyDescent="0.2">
      <c r="A125" s="442" t="s">
        <v>176</v>
      </c>
      <c r="B125" s="439" t="s">
        <v>21</v>
      </c>
      <c r="C125" s="437"/>
      <c r="D125" s="437"/>
      <c r="E125" s="437"/>
      <c r="F125" s="451">
        <v>-6555000</v>
      </c>
    </row>
    <row r="126" spans="1:6" ht="18" customHeight="1" x14ac:dyDescent="0.2">
      <c r="A126" s="442"/>
      <c r="B126" s="437"/>
      <c r="C126" s="437"/>
      <c r="D126" s="437"/>
      <c r="E126" s="437"/>
      <c r="F126" s="437"/>
    </row>
    <row r="127" spans="1:6" ht="18" customHeight="1" x14ac:dyDescent="0.2">
      <c r="A127" s="442" t="s">
        <v>177</v>
      </c>
      <c r="B127" s="439" t="s">
        <v>22</v>
      </c>
      <c r="C127" s="437"/>
      <c r="D127" s="437"/>
      <c r="E127" s="437"/>
      <c r="F127" s="451">
        <v>12065000</v>
      </c>
    </row>
    <row r="128" spans="1:6" ht="18" customHeight="1" x14ac:dyDescent="0.2">
      <c r="A128" s="442"/>
      <c r="B128" s="437"/>
      <c r="C128" s="437"/>
      <c r="D128" s="437"/>
      <c r="E128" s="437"/>
      <c r="F128" s="437"/>
    </row>
    <row r="129" spans="1:11" ht="42.75" customHeight="1" x14ac:dyDescent="0.2">
      <c r="A129" s="437"/>
      <c r="B129" s="437"/>
      <c r="C129" s="437"/>
      <c r="D129" s="437"/>
      <c r="E129" s="437"/>
      <c r="F129" s="445" t="s">
        <v>9</v>
      </c>
      <c r="G129" s="445" t="s">
        <v>37</v>
      </c>
      <c r="H129" s="445" t="s">
        <v>29</v>
      </c>
      <c r="I129" s="445" t="s">
        <v>30</v>
      </c>
      <c r="J129" s="445" t="s">
        <v>33</v>
      </c>
      <c r="K129" s="445" t="s">
        <v>34</v>
      </c>
    </row>
    <row r="130" spans="1:11" ht="18" customHeight="1" x14ac:dyDescent="0.2">
      <c r="A130" s="443" t="s">
        <v>157</v>
      </c>
      <c r="B130" s="439" t="s">
        <v>23</v>
      </c>
      <c r="C130" s="437"/>
      <c r="D130" s="437"/>
      <c r="E130" s="437"/>
      <c r="F130" s="437"/>
      <c r="G130" s="437"/>
      <c r="H130" s="437"/>
      <c r="I130" s="437"/>
      <c r="J130" s="437"/>
      <c r="K130" s="437"/>
    </row>
    <row r="131" spans="1:11" ht="18" customHeight="1" x14ac:dyDescent="0.2">
      <c r="A131" s="442" t="s">
        <v>158</v>
      </c>
      <c r="B131" s="437" t="s">
        <v>24</v>
      </c>
      <c r="C131" s="437"/>
      <c r="D131" s="437"/>
      <c r="E131" s="437"/>
      <c r="F131" s="450"/>
      <c r="G131" s="450"/>
      <c r="H131" s="451"/>
      <c r="I131" s="486">
        <v>0</v>
      </c>
      <c r="J131" s="451"/>
      <c r="K131" s="452">
        <v>0</v>
      </c>
    </row>
    <row r="132" spans="1:11" ht="18" customHeight="1" x14ac:dyDescent="0.2">
      <c r="A132" s="442" t="s">
        <v>159</v>
      </c>
      <c r="B132" s="437" t="s">
        <v>25</v>
      </c>
      <c r="C132" s="437"/>
      <c r="D132" s="437"/>
      <c r="E132" s="437"/>
      <c r="F132" s="450"/>
      <c r="G132" s="450"/>
      <c r="H132" s="451"/>
      <c r="I132" s="486">
        <v>0</v>
      </c>
      <c r="J132" s="451"/>
      <c r="K132" s="452">
        <v>0</v>
      </c>
    </row>
    <row r="133" spans="1:11" ht="18" customHeight="1" x14ac:dyDescent="0.2">
      <c r="A133" s="442" t="s">
        <v>160</v>
      </c>
      <c r="B133" s="3852"/>
      <c r="C133" s="3853"/>
      <c r="D133" s="3854"/>
      <c r="E133" s="437"/>
      <c r="F133" s="450"/>
      <c r="G133" s="450"/>
      <c r="H133" s="451"/>
      <c r="I133" s="486">
        <v>0</v>
      </c>
      <c r="J133" s="451"/>
      <c r="K133" s="452">
        <v>0</v>
      </c>
    </row>
    <row r="134" spans="1:11" ht="18" customHeight="1" x14ac:dyDescent="0.2">
      <c r="A134" s="442" t="s">
        <v>161</v>
      </c>
      <c r="B134" s="3852"/>
      <c r="C134" s="3853"/>
      <c r="D134" s="3854"/>
      <c r="E134" s="437"/>
      <c r="F134" s="450"/>
      <c r="G134" s="450"/>
      <c r="H134" s="451"/>
      <c r="I134" s="486">
        <v>0</v>
      </c>
      <c r="J134" s="451"/>
      <c r="K134" s="452">
        <v>0</v>
      </c>
    </row>
    <row r="135" spans="1:11" ht="18" customHeight="1" x14ac:dyDescent="0.2">
      <c r="A135" s="442" t="s">
        <v>162</v>
      </c>
      <c r="B135" s="3852"/>
      <c r="C135" s="3853"/>
      <c r="D135" s="3854"/>
      <c r="E135" s="437"/>
      <c r="F135" s="450"/>
      <c r="G135" s="450"/>
      <c r="H135" s="451"/>
      <c r="I135" s="486">
        <v>0</v>
      </c>
      <c r="J135" s="451"/>
      <c r="K135" s="452">
        <v>0</v>
      </c>
    </row>
    <row r="136" spans="1:11" ht="18" customHeight="1" x14ac:dyDescent="0.2">
      <c r="A136" s="443"/>
      <c r="B136" s="437"/>
      <c r="C136" s="437"/>
      <c r="D136" s="437"/>
      <c r="E136" s="437"/>
      <c r="F136" s="437"/>
      <c r="G136" s="437"/>
      <c r="H136" s="437"/>
      <c r="I136" s="437"/>
      <c r="J136" s="437"/>
      <c r="K136" s="437"/>
    </row>
    <row r="137" spans="1:11" ht="18" customHeight="1" x14ac:dyDescent="0.2">
      <c r="A137" s="443" t="s">
        <v>163</v>
      </c>
      <c r="B137" s="439" t="s">
        <v>27</v>
      </c>
      <c r="C137" s="437"/>
      <c r="D137" s="437"/>
      <c r="E137" s="437"/>
      <c r="F137" s="454">
        <v>0</v>
      </c>
      <c r="G137" s="454">
        <v>0</v>
      </c>
      <c r="H137" s="452">
        <v>0</v>
      </c>
      <c r="I137" s="452">
        <v>0</v>
      </c>
      <c r="J137" s="452">
        <v>0</v>
      </c>
      <c r="K137" s="452">
        <v>0</v>
      </c>
    </row>
    <row r="138" spans="1:11" ht="18" customHeight="1" x14ac:dyDescent="0.2">
      <c r="A138" s="437"/>
      <c r="B138" s="437"/>
      <c r="C138" s="437"/>
      <c r="D138" s="437"/>
      <c r="E138" s="437"/>
      <c r="F138" s="437"/>
      <c r="G138" s="437"/>
      <c r="H138" s="437"/>
      <c r="I138" s="437"/>
      <c r="J138" s="437"/>
      <c r="K138" s="437"/>
    </row>
    <row r="139" spans="1:11" ht="42.75" customHeight="1" x14ac:dyDescent="0.2">
      <c r="A139" s="437"/>
      <c r="B139" s="437"/>
      <c r="C139" s="437"/>
      <c r="D139" s="437"/>
      <c r="E139" s="437"/>
      <c r="F139" s="445" t="s">
        <v>9</v>
      </c>
      <c r="G139" s="445" t="s">
        <v>37</v>
      </c>
      <c r="H139" s="445" t="s">
        <v>29</v>
      </c>
      <c r="I139" s="445" t="s">
        <v>30</v>
      </c>
      <c r="J139" s="445" t="s">
        <v>33</v>
      </c>
      <c r="K139" s="445" t="s">
        <v>34</v>
      </c>
    </row>
    <row r="140" spans="1:11" ht="18" customHeight="1" x14ac:dyDescent="0.2">
      <c r="A140" s="443" t="s">
        <v>166</v>
      </c>
      <c r="B140" s="439" t="s">
        <v>26</v>
      </c>
      <c r="C140" s="437"/>
      <c r="D140" s="437"/>
      <c r="E140" s="437"/>
      <c r="F140" s="437"/>
      <c r="G140" s="437"/>
      <c r="H140" s="437"/>
      <c r="I140" s="437"/>
      <c r="J140" s="437"/>
      <c r="K140" s="437"/>
    </row>
    <row r="141" spans="1:11" ht="18" customHeight="1" x14ac:dyDescent="0.2">
      <c r="A141" s="442" t="s">
        <v>137</v>
      </c>
      <c r="B141" s="439" t="s">
        <v>64</v>
      </c>
      <c r="C141" s="437"/>
      <c r="D141" s="437"/>
      <c r="E141" s="437"/>
      <c r="F141" s="477">
        <v>149341</v>
      </c>
      <c r="G141" s="477">
        <v>27336</v>
      </c>
      <c r="H141" s="477">
        <v>3098981</v>
      </c>
      <c r="I141" s="477">
        <v>2021465.3062999998</v>
      </c>
      <c r="J141" s="477">
        <v>1021128</v>
      </c>
      <c r="K141" s="477">
        <v>4099318.3062999998</v>
      </c>
    </row>
    <row r="142" spans="1:11" ht="18" customHeight="1" x14ac:dyDescent="0.2">
      <c r="A142" s="442" t="s">
        <v>142</v>
      </c>
      <c r="B142" s="439" t="s">
        <v>65</v>
      </c>
      <c r="C142" s="437"/>
      <c r="D142" s="437"/>
      <c r="E142" s="437"/>
      <c r="F142" s="477">
        <v>0</v>
      </c>
      <c r="G142" s="477">
        <v>0</v>
      </c>
      <c r="H142" s="477">
        <v>62503</v>
      </c>
      <c r="I142" s="477">
        <v>0</v>
      </c>
      <c r="J142" s="477">
        <v>0</v>
      </c>
      <c r="K142" s="477">
        <v>62503</v>
      </c>
    </row>
    <row r="143" spans="1:11" ht="18" customHeight="1" x14ac:dyDescent="0.2">
      <c r="A143" s="442" t="s">
        <v>144</v>
      </c>
      <c r="B143" s="439" t="s">
        <v>66</v>
      </c>
      <c r="C143" s="437"/>
      <c r="D143" s="437"/>
      <c r="E143" s="437"/>
      <c r="F143" s="477">
        <v>249044</v>
      </c>
      <c r="G143" s="477">
        <v>54967</v>
      </c>
      <c r="H143" s="477">
        <v>8814101</v>
      </c>
      <c r="I143" s="477">
        <v>5597710.4930999996</v>
      </c>
      <c r="J143" s="477">
        <v>164883</v>
      </c>
      <c r="K143" s="477">
        <v>14246928.493100001</v>
      </c>
    </row>
    <row r="144" spans="1:11" ht="18" customHeight="1" x14ac:dyDescent="0.2">
      <c r="A144" s="442" t="s">
        <v>146</v>
      </c>
      <c r="B144" s="439" t="s">
        <v>67</v>
      </c>
      <c r="C144" s="437"/>
      <c r="D144" s="437"/>
      <c r="E144" s="437"/>
      <c r="F144" s="477">
        <v>6066</v>
      </c>
      <c r="G144" s="477">
        <v>30</v>
      </c>
      <c r="H144" s="477">
        <v>262399</v>
      </c>
      <c r="I144" s="477">
        <v>171162.8677</v>
      </c>
      <c r="J144" s="477">
        <v>80695</v>
      </c>
      <c r="K144" s="477">
        <v>352866.8677</v>
      </c>
    </row>
    <row r="145" spans="1:11" ht="18" customHeight="1" x14ac:dyDescent="0.2">
      <c r="A145" s="442" t="s">
        <v>148</v>
      </c>
      <c r="B145" s="439" t="s">
        <v>68</v>
      </c>
      <c r="C145" s="437"/>
      <c r="D145" s="437"/>
      <c r="E145" s="437"/>
      <c r="F145" s="477">
        <v>0</v>
      </c>
      <c r="G145" s="477">
        <v>0</v>
      </c>
      <c r="H145" s="477">
        <v>91786</v>
      </c>
      <c r="I145" s="477">
        <v>0</v>
      </c>
      <c r="J145" s="477">
        <v>0</v>
      </c>
      <c r="K145" s="477">
        <v>91786</v>
      </c>
    </row>
    <row r="146" spans="1:11" ht="18" customHeight="1" x14ac:dyDescent="0.2">
      <c r="A146" s="442" t="s">
        <v>150</v>
      </c>
      <c r="B146" s="439" t="s">
        <v>69</v>
      </c>
      <c r="C146" s="437"/>
      <c r="D146" s="437"/>
      <c r="E146" s="437"/>
      <c r="F146" s="477">
        <v>0</v>
      </c>
      <c r="G146" s="477">
        <v>0</v>
      </c>
      <c r="H146" s="477">
        <v>0</v>
      </c>
      <c r="I146" s="477">
        <v>0</v>
      </c>
      <c r="J146" s="477">
        <v>0</v>
      </c>
      <c r="K146" s="477">
        <v>0</v>
      </c>
    </row>
    <row r="147" spans="1:11" ht="18" customHeight="1" x14ac:dyDescent="0.2">
      <c r="A147" s="442" t="s">
        <v>153</v>
      </c>
      <c r="B147" s="439" t="s">
        <v>61</v>
      </c>
      <c r="C147" s="437"/>
      <c r="D147" s="437"/>
      <c r="E147" s="437"/>
      <c r="F147" s="454">
        <v>1080</v>
      </c>
      <c r="G147" s="454">
        <v>0</v>
      </c>
      <c r="H147" s="454">
        <v>252121</v>
      </c>
      <c r="I147" s="454">
        <v>88087.323699999994</v>
      </c>
      <c r="J147" s="454">
        <v>0</v>
      </c>
      <c r="K147" s="454">
        <v>340208.32370000001</v>
      </c>
    </row>
    <row r="148" spans="1:11" ht="18" customHeight="1" x14ac:dyDescent="0.2">
      <c r="A148" s="442" t="s">
        <v>155</v>
      </c>
      <c r="B148" s="439" t="s">
        <v>70</v>
      </c>
      <c r="C148" s="437"/>
      <c r="D148" s="437"/>
      <c r="E148" s="437"/>
      <c r="F148" s="478" t="s">
        <v>73</v>
      </c>
      <c r="G148" s="478" t="s">
        <v>73</v>
      </c>
      <c r="H148" s="479" t="s">
        <v>73</v>
      </c>
      <c r="I148" s="479" t="s">
        <v>73</v>
      </c>
      <c r="J148" s="479" t="s">
        <v>73</v>
      </c>
      <c r="K148" s="473">
        <v>11277000</v>
      </c>
    </row>
    <row r="149" spans="1:11" ht="18" customHeight="1" x14ac:dyDescent="0.2">
      <c r="A149" s="442" t="s">
        <v>163</v>
      </c>
      <c r="B149" s="439" t="s">
        <v>71</v>
      </c>
      <c r="C149" s="437"/>
      <c r="D149" s="437"/>
      <c r="E149" s="437"/>
      <c r="F149" s="454">
        <v>0</v>
      </c>
      <c r="G149" s="454">
        <v>0</v>
      </c>
      <c r="H149" s="454">
        <v>0</v>
      </c>
      <c r="I149" s="454">
        <v>0</v>
      </c>
      <c r="J149" s="454">
        <v>0</v>
      </c>
      <c r="K149" s="454">
        <v>0</v>
      </c>
    </row>
    <row r="150" spans="1:11" ht="18" customHeight="1" x14ac:dyDescent="0.2">
      <c r="A150" s="442" t="s">
        <v>185</v>
      </c>
      <c r="B150" s="439" t="s">
        <v>186</v>
      </c>
      <c r="C150" s="437"/>
      <c r="D150" s="437"/>
      <c r="E150" s="437"/>
      <c r="F150" s="478" t="s">
        <v>73</v>
      </c>
      <c r="G150" s="478" t="s">
        <v>73</v>
      </c>
      <c r="H150" s="454">
        <v>8332522</v>
      </c>
      <c r="I150" s="454">
        <v>0</v>
      </c>
      <c r="J150" s="454">
        <v>7125348</v>
      </c>
      <c r="K150" s="454">
        <v>1207174</v>
      </c>
    </row>
    <row r="151" spans="1:11" ht="18" customHeight="1" x14ac:dyDescent="0.2">
      <c r="A151" s="437"/>
      <c r="B151" s="439"/>
      <c r="C151" s="437"/>
      <c r="D151" s="437"/>
      <c r="E151" s="437"/>
      <c r="F151" s="484"/>
      <c r="G151" s="484"/>
      <c r="H151" s="484"/>
      <c r="I151" s="484"/>
      <c r="J151" s="484"/>
      <c r="K151" s="484"/>
    </row>
    <row r="152" spans="1:11" ht="18" customHeight="1" x14ac:dyDescent="0.2">
      <c r="A152" s="443" t="s">
        <v>165</v>
      </c>
      <c r="B152" s="439" t="s">
        <v>26</v>
      </c>
      <c r="C152" s="437"/>
      <c r="D152" s="437"/>
      <c r="E152" s="437"/>
      <c r="F152" s="485">
        <v>405531</v>
      </c>
      <c r="G152" s="485">
        <v>82333</v>
      </c>
      <c r="H152" s="485">
        <v>20914413</v>
      </c>
      <c r="I152" s="485">
        <v>7878425.9907999998</v>
      </c>
      <c r="J152" s="485">
        <v>8392054</v>
      </c>
      <c r="K152" s="485">
        <v>31677784.990800001</v>
      </c>
    </row>
    <row r="154" spans="1:11" ht="18" customHeight="1" x14ac:dyDescent="0.2">
      <c r="A154" s="443" t="s">
        <v>168</v>
      </c>
      <c r="B154" s="439" t="s">
        <v>28</v>
      </c>
      <c r="C154" s="437"/>
      <c r="D154" s="437"/>
      <c r="E154" s="437"/>
      <c r="F154" s="500">
        <v>9.5900293626786148E-2</v>
      </c>
      <c r="G154" s="437"/>
      <c r="H154" s="437"/>
      <c r="I154" s="437"/>
      <c r="J154" s="437"/>
      <c r="K154" s="437"/>
    </row>
    <row r="155" spans="1:11" ht="18" customHeight="1" x14ac:dyDescent="0.2">
      <c r="A155" s="443" t="s">
        <v>169</v>
      </c>
      <c r="B155" s="439" t="s">
        <v>72</v>
      </c>
      <c r="C155" s="437"/>
      <c r="D155" s="437"/>
      <c r="E155" s="437"/>
      <c r="F155" s="500">
        <v>2.6255934513717363</v>
      </c>
      <c r="G155" s="439"/>
      <c r="H155" s="437"/>
      <c r="I155" s="437"/>
      <c r="J155" s="437"/>
      <c r="K155" s="437"/>
    </row>
    <row r="156" spans="1:11" ht="18" customHeight="1" x14ac:dyDescent="0.2">
      <c r="A156" s="437"/>
      <c r="B156" s="437"/>
      <c r="C156" s="437"/>
      <c r="D156" s="437"/>
      <c r="E156" s="437"/>
      <c r="F156" s="437"/>
      <c r="G156" s="439"/>
      <c r="H156" s="437"/>
      <c r="I156" s="437"/>
      <c r="J156" s="437"/>
      <c r="K156" s="437"/>
    </row>
  </sheetData>
  <mergeCells count="34">
    <mergeCell ref="B103:C103"/>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 ref="B96:D96"/>
    <mergeCell ref="B95:D95"/>
    <mergeCell ref="B57:D57"/>
    <mergeCell ref="B94:D94"/>
    <mergeCell ref="B52:C52"/>
    <mergeCell ref="B90:C90"/>
    <mergeCell ref="B53:D53"/>
    <mergeCell ref="B55:D55"/>
    <mergeCell ref="B56:D56"/>
    <mergeCell ref="B59:D59"/>
    <mergeCell ref="B62:D62"/>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57"/>
  <sheetViews>
    <sheetView showGridLines="0" topLeftCell="A118" zoomScale="70" zoomScaleNormal="70" zoomScaleSheetLayoutView="50" workbookViewId="0">
      <selection activeCell="E154" sqref="E154:E156"/>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501"/>
      <c r="B1" s="501"/>
      <c r="C1" s="505"/>
      <c r="D1" s="504"/>
      <c r="E1" s="505"/>
      <c r="F1" s="505"/>
      <c r="G1" s="505"/>
      <c r="H1" s="505"/>
      <c r="I1" s="505"/>
      <c r="J1" s="505"/>
      <c r="K1" s="505"/>
    </row>
    <row r="2" spans="1:11" ht="18" customHeight="1" x14ac:dyDescent="0.25">
      <c r="A2" s="501"/>
      <c r="B2" s="501"/>
      <c r="C2" s="501"/>
      <c r="D2" s="3857" t="s">
        <v>686</v>
      </c>
      <c r="E2" s="3858"/>
      <c r="F2" s="3858"/>
      <c r="G2" s="3858"/>
      <c r="H2" s="3858"/>
      <c r="I2" s="501"/>
      <c r="J2" s="501"/>
      <c r="K2" s="501"/>
    </row>
    <row r="3" spans="1:11" ht="18" customHeight="1" x14ac:dyDescent="0.2">
      <c r="A3" s="501"/>
      <c r="B3" s="503" t="s">
        <v>0</v>
      </c>
      <c r="C3" s="501"/>
      <c r="D3" s="501"/>
      <c r="E3" s="501"/>
      <c r="F3" s="501"/>
      <c r="G3" s="501"/>
      <c r="H3" s="501"/>
      <c r="I3" s="501"/>
      <c r="J3" s="501"/>
      <c r="K3" s="501"/>
    </row>
    <row r="5" spans="1:11" ht="18" customHeight="1" x14ac:dyDescent="0.2">
      <c r="A5" s="501"/>
      <c r="B5" s="506" t="s">
        <v>40</v>
      </c>
      <c r="C5" s="3891" t="s">
        <v>601</v>
      </c>
      <c r="D5" s="3866"/>
      <c r="E5" s="3866"/>
      <c r="F5" s="3866"/>
      <c r="G5" s="3867"/>
      <c r="H5" s="501"/>
      <c r="I5" s="501"/>
      <c r="J5" s="501"/>
      <c r="K5" s="501"/>
    </row>
    <row r="6" spans="1:11" ht="18" customHeight="1" x14ac:dyDescent="0.2">
      <c r="A6" s="501"/>
      <c r="B6" s="506" t="s">
        <v>3</v>
      </c>
      <c r="C6" s="3868">
        <v>210006</v>
      </c>
      <c r="D6" s="3869"/>
      <c r="E6" s="3869"/>
      <c r="F6" s="3869"/>
      <c r="G6" s="3870"/>
      <c r="H6" s="501"/>
      <c r="I6" s="501"/>
      <c r="J6" s="501"/>
      <c r="K6" s="501"/>
    </row>
    <row r="7" spans="1:11" ht="18" customHeight="1" x14ac:dyDescent="0.2">
      <c r="A7" s="501"/>
      <c r="B7" s="506" t="s">
        <v>4</v>
      </c>
      <c r="C7" s="3871"/>
      <c r="D7" s="3872"/>
      <c r="E7" s="3872"/>
      <c r="F7" s="3872"/>
      <c r="G7" s="3873"/>
      <c r="H7" s="501"/>
      <c r="I7" s="501"/>
      <c r="J7" s="501"/>
      <c r="K7" s="501"/>
    </row>
    <row r="9" spans="1:11" ht="18" customHeight="1" x14ac:dyDescent="0.2">
      <c r="A9" s="501"/>
      <c r="B9" s="506" t="s">
        <v>1</v>
      </c>
      <c r="C9" s="3891" t="s">
        <v>602</v>
      </c>
      <c r="D9" s="3866"/>
      <c r="E9" s="3866"/>
      <c r="F9" s="3866"/>
      <c r="G9" s="3867"/>
      <c r="H9" s="501"/>
      <c r="I9" s="501"/>
      <c r="J9" s="501"/>
      <c r="K9" s="501"/>
    </row>
    <row r="10" spans="1:11" ht="18" customHeight="1" x14ac:dyDescent="0.2">
      <c r="A10" s="501"/>
      <c r="B10" s="506" t="s">
        <v>2</v>
      </c>
      <c r="C10" s="3892" t="s">
        <v>603</v>
      </c>
      <c r="D10" s="3875"/>
      <c r="E10" s="3875"/>
      <c r="F10" s="3875"/>
      <c r="G10" s="3876"/>
      <c r="H10" s="501"/>
      <c r="I10" s="501"/>
      <c r="J10" s="501"/>
      <c r="K10" s="501"/>
    </row>
    <row r="11" spans="1:11" ht="18" customHeight="1" x14ac:dyDescent="0.2">
      <c r="A11" s="501"/>
      <c r="B11" s="506" t="s">
        <v>32</v>
      </c>
      <c r="C11" s="3891" t="s">
        <v>604</v>
      </c>
      <c r="D11" s="3860"/>
      <c r="E11" s="3860"/>
      <c r="F11" s="3860"/>
      <c r="G11" s="3860"/>
      <c r="H11" s="501"/>
      <c r="I11" s="501"/>
      <c r="J11" s="501"/>
      <c r="K11" s="501"/>
    </row>
    <row r="12" spans="1:11" ht="18" customHeight="1" x14ac:dyDescent="0.2">
      <c r="A12" s="501"/>
      <c r="B12" s="506"/>
      <c r="C12" s="506"/>
      <c r="D12" s="506"/>
      <c r="E12" s="506"/>
      <c r="F12" s="506"/>
      <c r="G12" s="506"/>
      <c r="H12" s="501"/>
      <c r="I12" s="501"/>
      <c r="J12" s="501"/>
      <c r="K12" s="501"/>
    </row>
    <row r="13" spans="1:11" ht="24.6" customHeight="1" x14ac:dyDescent="0.2">
      <c r="A13" s="501"/>
      <c r="B13" s="3863"/>
      <c r="C13" s="3864"/>
      <c r="D13" s="3864"/>
      <c r="E13" s="3864"/>
      <c r="F13" s="3864"/>
      <c r="G13" s="3864"/>
      <c r="H13" s="3865"/>
      <c r="I13" s="505"/>
      <c r="J13" s="501"/>
      <c r="K13" s="501"/>
    </row>
    <row r="14" spans="1:11" ht="18" customHeight="1" x14ac:dyDescent="0.2">
      <c r="A14" s="501"/>
      <c r="B14" s="508"/>
      <c r="C14" s="501"/>
      <c r="D14" s="501"/>
      <c r="E14" s="501"/>
      <c r="F14" s="501"/>
      <c r="G14" s="501"/>
      <c r="H14" s="501"/>
      <c r="I14" s="501"/>
      <c r="J14" s="501"/>
      <c r="K14" s="501"/>
    </row>
    <row r="15" spans="1:11" ht="18" customHeight="1" x14ac:dyDescent="0.2">
      <c r="A15" s="501"/>
      <c r="B15" s="508"/>
      <c r="C15" s="501"/>
      <c r="D15" s="501"/>
      <c r="E15" s="501"/>
      <c r="F15" s="501"/>
      <c r="G15" s="501"/>
      <c r="H15" s="501"/>
      <c r="I15" s="501"/>
      <c r="J15" s="501"/>
      <c r="K15" s="501"/>
    </row>
    <row r="16" spans="1:11" ht="45.4" customHeight="1" x14ac:dyDescent="0.2">
      <c r="A16" s="504" t="s">
        <v>181</v>
      </c>
      <c r="B16" s="505"/>
      <c r="C16" s="505"/>
      <c r="D16" s="505"/>
      <c r="E16" s="505"/>
      <c r="F16" s="509" t="s">
        <v>9</v>
      </c>
      <c r="G16" s="509" t="s">
        <v>37</v>
      </c>
      <c r="H16" s="509" t="s">
        <v>29</v>
      </c>
      <c r="I16" s="509" t="s">
        <v>30</v>
      </c>
      <c r="J16" s="509" t="s">
        <v>33</v>
      </c>
      <c r="K16" s="509" t="s">
        <v>34</v>
      </c>
    </row>
    <row r="17" spans="1:11" ht="18" customHeight="1" x14ac:dyDescent="0.2">
      <c r="A17" s="507" t="s">
        <v>184</v>
      </c>
      <c r="B17" s="503" t="s">
        <v>182</v>
      </c>
      <c r="C17" s="501"/>
      <c r="D17" s="501"/>
      <c r="E17" s="501"/>
      <c r="F17" s="501"/>
      <c r="G17" s="501"/>
      <c r="H17" s="501"/>
      <c r="I17" s="501"/>
      <c r="J17" s="501"/>
      <c r="K17" s="501"/>
    </row>
    <row r="18" spans="1:11" ht="18" customHeight="1" x14ac:dyDescent="0.2">
      <c r="A18" s="506" t="s">
        <v>185</v>
      </c>
      <c r="B18" s="502" t="s">
        <v>183</v>
      </c>
      <c r="C18" s="501"/>
      <c r="D18" s="501"/>
      <c r="E18" s="501"/>
      <c r="F18" s="514" t="s">
        <v>73</v>
      </c>
      <c r="G18" s="514" t="s">
        <v>73</v>
      </c>
      <c r="H18" s="515">
        <v>2562561</v>
      </c>
      <c r="I18" s="550"/>
      <c r="J18" s="515">
        <v>2191310</v>
      </c>
      <c r="K18" s="516">
        <v>371251</v>
      </c>
    </row>
    <row r="19" spans="1:11" ht="45.4" customHeight="1" x14ac:dyDescent="0.2">
      <c r="A19" s="504" t="s">
        <v>8</v>
      </c>
      <c r="B19" s="505"/>
      <c r="C19" s="505"/>
      <c r="D19" s="505"/>
      <c r="E19" s="505"/>
      <c r="F19" s="509" t="s">
        <v>9</v>
      </c>
      <c r="G19" s="509" t="s">
        <v>37</v>
      </c>
      <c r="H19" s="509" t="s">
        <v>29</v>
      </c>
      <c r="I19" s="509" t="s">
        <v>30</v>
      </c>
      <c r="J19" s="509" t="s">
        <v>33</v>
      </c>
      <c r="K19" s="509" t="s">
        <v>34</v>
      </c>
    </row>
    <row r="20" spans="1:11" ht="18" customHeight="1" x14ac:dyDescent="0.2">
      <c r="A20" s="507" t="s">
        <v>74</v>
      </c>
      <c r="B20" s="503" t="s">
        <v>41</v>
      </c>
      <c r="C20" s="501"/>
      <c r="D20" s="501"/>
      <c r="E20" s="501"/>
      <c r="F20" s="501"/>
      <c r="G20" s="501"/>
      <c r="H20" s="501"/>
      <c r="I20" s="501"/>
      <c r="J20" s="501"/>
      <c r="K20" s="501"/>
    </row>
    <row r="21" spans="1:11" ht="18" customHeight="1" x14ac:dyDescent="0.2">
      <c r="A21" s="506" t="s">
        <v>75</v>
      </c>
      <c r="B21" s="502" t="s">
        <v>42</v>
      </c>
      <c r="C21" s="501"/>
      <c r="D21" s="501"/>
      <c r="E21" s="501"/>
      <c r="F21" s="514">
        <v>1876</v>
      </c>
      <c r="G21" s="514">
        <v>81293</v>
      </c>
      <c r="H21" s="515">
        <v>82385</v>
      </c>
      <c r="I21" s="550">
        <v>62892.708999999995</v>
      </c>
      <c r="J21" s="515">
        <v>0</v>
      </c>
      <c r="K21" s="516">
        <v>145277.709</v>
      </c>
    </row>
    <row r="22" spans="1:11" ht="18" customHeight="1" x14ac:dyDescent="0.2">
      <c r="A22" s="506" t="s">
        <v>76</v>
      </c>
      <c r="B22" s="501" t="s">
        <v>6</v>
      </c>
      <c r="C22" s="501"/>
      <c r="D22" s="501"/>
      <c r="E22" s="501"/>
      <c r="F22" s="514">
        <v>232</v>
      </c>
      <c r="G22" s="514">
        <v>1260</v>
      </c>
      <c r="H22" s="515">
        <v>14450</v>
      </c>
      <c r="I22" s="550">
        <v>11031.13</v>
      </c>
      <c r="J22" s="515">
        <v>1221</v>
      </c>
      <c r="K22" s="516">
        <v>24260.129999999997</v>
      </c>
    </row>
    <row r="23" spans="1:11" ht="18" customHeight="1" x14ac:dyDescent="0.2">
      <c r="A23" s="506" t="s">
        <v>77</v>
      </c>
      <c r="B23" s="501" t="s">
        <v>43</v>
      </c>
      <c r="C23" s="501"/>
      <c r="D23" s="501"/>
      <c r="E23" s="501"/>
      <c r="F23" s="514">
        <v>212</v>
      </c>
      <c r="G23" s="514">
        <v>537</v>
      </c>
      <c r="H23" s="515">
        <v>11696</v>
      </c>
      <c r="I23" s="550">
        <v>8928.7263999999996</v>
      </c>
      <c r="J23" s="515">
        <v>3</v>
      </c>
      <c r="K23" s="516">
        <v>20621.7264</v>
      </c>
    </row>
    <row r="24" spans="1:11" ht="18" customHeight="1" x14ac:dyDescent="0.2">
      <c r="A24" s="506" t="s">
        <v>78</v>
      </c>
      <c r="B24" s="501" t="s">
        <v>44</v>
      </c>
      <c r="C24" s="501"/>
      <c r="D24" s="501"/>
      <c r="E24" s="501"/>
      <c r="F24" s="514">
        <v>1256</v>
      </c>
      <c r="G24" s="514">
        <v>1048</v>
      </c>
      <c r="H24" s="515">
        <v>251039</v>
      </c>
      <c r="I24" s="550">
        <v>191643.17259999999</v>
      </c>
      <c r="J24" s="515">
        <v>8300</v>
      </c>
      <c r="K24" s="516">
        <v>434382.17259999999</v>
      </c>
    </row>
    <row r="25" spans="1:11" ht="18" customHeight="1" x14ac:dyDescent="0.2">
      <c r="A25" s="506" t="s">
        <v>79</v>
      </c>
      <c r="B25" s="501" t="s">
        <v>5</v>
      </c>
      <c r="C25" s="501"/>
      <c r="D25" s="501"/>
      <c r="E25" s="501"/>
      <c r="F25" s="514">
        <v>310</v>
      </c>
      <c r="G25" s="514">
        <v>1581</v>
      </c>
      <c r="H25" s="515">
        <v>12057</v>
      </c>
      <c r="I25" s="550">
        <v>9204.3137999999999</v>
      </c>
      <c r="J25" s="515">
        <v>0</v>
      </c>
      <c r="K25" s="516">
        <v>21261.3138</v>
      </c>
    </row>
    <row r="26" spans="1:11" ht="18" customHeight="1" x14ac:dyDescent="0.2">
      <c r="A26" s="506" t="s">
        <v>80</v>
      </c>
      <c r="B26" s="501" t="s">
        <v>45</v>
      </c>
      <c r="C26" s="501"/>
      <c r="D26" s="501"/>
      <c r="E26" s="501"/>
      <c r="F26" s="514">
        <v>0</v>
      </c>
      <c r="G26" s="514">
        <v>0</v>
      </c>
      <c r="H26" s="515">
        <v>0</v>
      </c>
      <c r="I26" s="550">
        <v>0</v>
      </c>
      <c r="J26" s="515">
        <v>0</v>
      </c>
      <c r="K26" s="516">
        <v>0</v>
      </c>
    </row>
    <row r="27" spans="1:11" ht="18" customHeight="1" x14ac:dyDescent="0.2">
      <c r="A27" s="506" t="s">
        <v>81</v>
      </c>
      <c r="B27" s="501" t="s">
        <v>46</v>
      </c>
      <c r="C27" s="501"/>
      <c r="D27" s="501"/>
      <c r="E27" s="501"/>
      <c r="F27" s="514">
        <v>0</v>
      </c>
      <c r="G27" s="514">
        <v>0</v>
      </c>
      <c r="H27" s="515">
        <v>0</v>
      </c>
      <c r="I27" s="550">
        <v>0</v>
      </c>
      <c r="J27" s="515">
        <v>0</v>
      </c>
      <c r="K27" s="516">
        <v>0</v>
      </c>
    </row>
    <row r="28" spans="1:11" ht="18" customHeight="1" x14ac:dyDescent="0.2">
      <c r="A28" s="506" t="s">
        <v>82</v>
      </c>
      <c r="B28" s="501" t="s">
        <v>47</v>
      </c>
      <c r="C28" s="501"/>
      <c r="D28" s="501"/>
      <c r="E28" s="501"/>
      <c r="F28" s="514">
        <v>643</v>
      </c>
      <c r="G28" s="514">
        <v>28</v>
      </c>
      <c r="H28" s="515">
        <v>15237</v>
      </c>
      <c r="I28" s="550">
        <v>11631.925799999999</v>
      </c>
      <c r="J28" s="515">
        <v>27</v>
      </c>
      <c r="K28" s="516">
        <v>26841.925799999997</v>
      </c>
    </row>
    <row r="29" spans="1:11" ht="18" customHeight="1" x14ac:dyDescent="0.2">
      <c r="A29" s="506" t="s">
        <v>83</v>
      </c>
      <c r="B29" s="501" t="s">
        <v>48</v>
      </c>
      <c r="C29" s="501"/>
      <c r="D29" s="501"/>
      <c r="E29" s="501"/>
      <c r="F29" s="514">
        <v>25</v>
      </c>
      <c r="G29" s="514">
        <v>1374</v>
      </c>
      <c r="H29" s="515">
        <v>168332</v>
      </c>
      <c r="I29" s="550">
        <v>128504.6488</v>
      </c>
      <c r="J29" s="515"/>
      <c r="K29" s="516">
        <v>296836.64879999997</v>
      </c>
    </row>
    <row r="30" spans="1:11" ht="18" customHeight="1" x14ac:dyDescent="0.2">
      <c r="A30" s="506" t="s">
        <v>84</v>
      </c>
      <c r="B30" s="3852"/>
      <c r="C30" s="3853"/>
      <c r="D30" s="3854"/>
      <c r="E30" s="501"/>
      <c r="F30" s="514"/>
      <c r="G30" s="514"/>
      <c r="H30" s="515"/>
      <c r="I30" s="550">
        <v>0</v>
      </c>
      <c r="J30" s="515"/>
      <c r="K30" s="516">
        <v>0</v>
      </c>
    </row>
    <row r="31" spans="1:11" ht="18" customHeight="1" x14ac:dyDescent="0.2">
      <c r="A31" s="506" t="s">
        <v>133</v>
      </c>
      <c r="B31" s="3852"/>
      <c r="C31" s="3853"/>
      <c r="D31" s="3854"/>
      <c r="E31" s="501"/>
      <c r="F31" s="514"/>
      <c r="G31" s="514"/>
      <c r="H31" s="515"/>
      <c r="I31" s="550">
        <v>0</v>
      </c>
      <c r="J31" s="515"/>
      <c r="K31" s="516">
        <v>0</v>
      </c>
    </row>
    <row r="32" spans="1:11" ht="18" customHeight="1" x14ac:dyDescent="0.2">
      <c r="A32" s="506" t="s">
        <v>134</v>
      </c>
      <c r="B32" s="529"/>
      <c r="C32" s="530"/>
      <c r="D32" s="531"/>
      <c r="E32" s="501"/>
      <c r="F32" s="514"/>
      <c r="G32" s="552" t="s">
        <v>85</v>
      </c>
      <c r="H32" s="515"/>
      <c r="I32" s="550">
        <v>0</v>
      </c>
      <c r="J32" s="515"/>
      <c r="K32" s="516">
        <v>0</v>
      </c>
    </row>
    <row r="33" spans="1:11" ht="18" customHeight="1" x14ac:dyDescent="0.2">
      <c r="A33" s="506" t="s">
        <v>135</v>
      </c>
      <c r="B33" s="529"/>
      <c r="C33" s="530"/>
      <c r="D33" s="531"/>
      <c r="E33" s="501"/>
      <c r="F33" s="514"/>
      <c r="G33" s="552" t="s">
        <v>85</v>
      </c>
      <c r="H33" s="515"/>
      <c r="I33" s="550">
        <v>0</v>
      </c>
      <c r="J33" s="515"/>
      <c r="K33" s="516">
        <v>0</v>
      </c>
    </row>
    <row r="34" spans="1:11" ht="18" customHeight="1" x14ac:dyDescent="0.2">
      <c r="A34" s="506" t="s">
        <v>136</v>
      </c>
      <c r="B34" s="3852"/>
      <c r="C34" s="3853"/>
      <c r="D34" s="3854"/>
      <c r="E34" s="501"/>
      <c r="F34" s="514"/>
      <c r="G34" s="552" t="s">
        <v>85</v>
      </c>
      <c r="H34" s="515"/>
      <c r="I34" s="550">
        <v>0</v>
      </c>
      <c r="J34" s="515"/>
      <c r="K34" s="516">
        <v>0</v>
      </c>
    </row>
    <row r="35" spans="1:11" ht="18" customHeight="1" x14ac:dyDescent="0.2">
      <c r="A35" s="501"/>
      <c r="B35" s="501"/>
      <c r="C35" s="501"/>
      <c r="D35" s="501"/>
      <c r="E35" s="501"/>
      <c r="F35" s="501"/>
      <c r="G35" s="501"/>
      <c r="H35" s="501"/>
      <c r="I35" s="501"/>
      <c r="J35" s="501"/>
      <c r="K35" s="544"/>
    </row>
    <row r="36" spans="1:11" ht="18" customHeight="1" x14ac:dyDescent="0.2">
      <c r="A36" s="507" t="s">
        <v>137</v>
      </c>
      <c r="B36" s="503" t="s">
        <v>138</v>
      </c>
      <c r="C36" s="501"/>
      <c r="D36" s="501"/>
      <c r="E36" s="503" t="s">
        <v>7</v>
      </c>
      <c r="F36" s="518">
        <v>4554</v>
      </c>
      <c r="G36" s="518">
        <v>87121</v>
      </c>
      <c r="H36" s="518">
        <v>555196</v>
      </c>
      <c r="I36" s="516">
        <v>423836.62640000007</v>
      </c>
      <c r="J36" s="516">
        <v>9551</v>
      </c>
      <c r="K36" s="516">
        <v>969481.62639999995</v>
      </c>
    </row>
    <row r="37" spans="1:11" ht="18" customHeight="1" thickBot="1" x14ac:dyDescent="0.25">
      <c r="A37" s="501"/>
      <c r="B37" s="503"/>
      <c r="C37" s="501"/>
      <c r="D37" s="501"/>
      <c r="E37" s="501"/>
      <c r="F37" s="519"/>
      <c r="G37" s="519"/>
      <c r="H37" s="520"/>
      <c r="I37" s="520"/>
      <c r="J37" s="520"/>
      <c r="K37" s="545"/>
    </row>
    <row r="38" spans="1:11" ht="42.75" customHeight="1" x14ac:dyDescent="0.2">
      <c r="A38" s="501"/>
      <c r="B38" s="501"/>
      <c r="C38" s="501"/>
      <c r="D38" s="501"/>
      <c r="E38" s="501"/>
      <c r="F38" s="509" t="s">
        <v>9</v>
      </c>
      <c r="G38" s="509" t="s">
        <v>37</v>
      </c>
      <c r="H38" s="509" t="s">
        <v>29</v>
      </c>
      <c r="I38" s="509" t="s">
        <v>30</v>
      </c>
      <c r="J38" s="509" t="s">
        <v>33</v>
      </c>
      <c r="K38" s="509" t="s">
        <v>34</v>
      </c>
    </row>
    <row r="39" spans="1:11" ht="18.75" customHeight="1" x14ac:dyDescent="0.2">
      <c r="A39" s="507" t="s">
        <v>86</v>
      </c>
      <c r="B39" s="503" t="s">
        <v>49</v>
      </c>
      <c r="C39" s="501"/>
      <c r="D39" s="501"/>
      <c r="E39" s="501"/>
      <c r="F39" s="501"/>
      <c r="G39" s="501"/>
      <c r="H39" s="501"/>
      <c r="I39" s="501"/>
      <c r="J39" s="501"/>
      <c r="K39" s="501"/>
    </row>
    <row r="40" spans="1:11" ht="18" customHeight="1" x14ac:dyDescent="0.2">
      <c r="A40" s="506" t="s">
        <v>87</v>
      </c>
      <c r="B40" s="501" t="s">
        <v>31</v>
      </c>
      <c r="C40" s="501"/>
      <c r="D40" s="501"/>
      <c r="E40" s="501"/>
      <c r="F40" s="514">
        <v>1938</v>
      </c>
      <c r="G40" s="514">
        <v>0</v>
      </c>
      <c r="H40" s="515">
        <v>207258</v>
      </c>
      <c r="I40" s="550">
        <v>0</v>
      </c>
      <c r="J40" s="515">
        <v>0</v>
      </c>
      <c r="K40" s="516">
        <v>207258</v>
      </c>
    </row>
    <row r="41" spans="1:11" ht="18" customHeight="1" x14ac:dyDescent="0.2">
      <c r="A41" s="506" t="s">
        <v>88</v>
      </c>
      <c r="B41" s="3861" t="s">
        <v>50</v>
      </c>
      <c r="C41" s="3862"/>
      <c r="D41" s="501"/>
      <c r="E41" s="501"/>
      <c r="F41" s="514">
        <v>2872</v>
      </c>
      <c r="G41" s="514">
        <v>0</v>
      </c>
      <c r="H41" s="515">
        <v>116341</v>
      </c>
      <c r="I41" s="550">
        <v>0</v>
      </c>
      <c r="J41" s="515">
        <v>0</v>
      </c>
      <c r="K41" s="516">
        <v>116341</v>
      </c>
    </row>
    <row r="42" spans="1:11" ht="18" customHeight="1" x14ac:dyDescent="0.2">
      <c r="A42" s="506" t="s">
        <v>89</v>
      </c>
      <c r="B42" s="502" t="s">
        <v>11</v>
      </c>
      <c r="C42" s="501"/>
      <c r="D42" s="501"/>
      <c r="E42" s="501"/>
      <c r="F42" s="514">
        <v>5912</v>
      </c>
      <c r="G42" s="514">
        <v>14</v>
      </c>
      <c r="H42" s="515">
        <v>236911</v>
      </c>
      <c r="I42" s="550">
        <v>0</v>
      </c>
      <c r="J42" s="515">
        <v>0</v>
      </c>
      <c r="K42" s="516">
        <v>236911</v>
      </c>
    </row>
    <row r="43" spans="1:11" ht="18" customHeight="1" x14ac:dyDescent="0.2">
      <c r="A43" s="506" t="s">
        <v>90</v>
      </c>
      <c r="B43" s="547" t="s">
        <v>10</v>
      </c>
      <c r="C43" s="510"/>
      <c r="D43" s="510"/>
      <c r="E43" s="501"/>
      <c r="F43" s="514"/>
      <c r="G43" s="514"/>
      <c r="H43" s="515"/>
      <c r="I43" s="550">
        <v>0</v>
      </c>
      <c r="J43" s="515">
        <v>0</v>
      </c>
      <c r="K43" s="516">
        <v>0</v>
      </c>
    </row>
    <row r="44" spans="1:11" ht="18" customHeight="1" x14ac:dyDescent="0.2">
      <c r="A44" s="506" t="s">
        <v>91</v>
      </c>
      <c r="B44" s="3852"/>
      <c r="C44" s="3853"/>
      <c r="D44" s="3854"/>
      <c r="E44" s="501"/>
      <c r="F44" s="554"/>
      <c r="G44" s="554"/>
      <c r="H44" s="554"/>
      <c r="I44" s="555">
        <v>0</v>
      </c>
      <c r="J44" s="554"/>
      <c r="K44" s="556">
        <v>0</v>
      </c>
    </row>
    <row r="45" spans="1:11" ht="18" customHeight="1" x14ac:dyDescent="0.2">
      <c r="A45" s="506" t="s">
        <v>139</v>
      </c>
      <c r="B45" s="3852"/>
      <c r="C45" s="3853"/>
      <c r="D45" s="3854"/>
      <c r="E45" s="501"/>
      <c r="F45" s="514"/>
      <c r="G45" s="514"/>
      <c r="H45" s="515"/>
      <c r="I45" s="550">
        <v>0</v>
      </c>
      <c r="J45" s="515"/>
      <c r="K45" s="516">
        <v>0</v>
      </c>
    </row>
    <row r="46" spans="1:11" ht="18" customHeight="1" x14ac:dyDescent="0.2">
      <c r="A46" s="506" t="s">
        <v>140</v>
      </c>
      <c r="B46" s="3852"/>
      <c r="C46" s="3853"/>
      <c r="D46" s="3854"/>
      <c r="E46" s="501"/>
      <c r="F46" s="514"/>
      <c r="G46" s="514"/>
      <c r="H46" s="515"/>
      <c r="I46" s="550">
        <v>0</v>
      </c>
      <c r="J46" s="515"/>
      <c r="K46" s="516">
        <v>0</v>
      </c>
    </row>
    <row r="47" spans="1:11" ht="18" customHeight="1" x14ac:dyDescent="0.2">
      <c r="A47" s="506" t="s">
        <v>141</v>
      </c>
      <c r="B47" s="3852"/>
      <c r="C47" s="3853"/>
      <c r="D47" s="3854"/>
      <c r="E47" s="501"/>
      <c r="F47" s="514"/>
      <c r="G47" s="514"/>
      <c r="H47" s="515"/>
      <c r="I47" s="550">
        <v>0</v>
      </c>
      <c r="J47" s="515"/>
      <c r="K47" s="516">
        <v>0</v>
      </c>
    </row>
    <row r="49" spans="1:11" ht="18" customHeight="1" x14ac:dyDescent="0.2">
      <c r="A49" s="507" t="s">
        <v>142</v>
      </c>
      <c r="B49" s="503" t="s">
        <v>143</v>
      </c>
      <c r="C49" s="501"/>
      <c r="D49" s="501"/>
      <c r="E49" s="503" t="s">
        <v>7</v>
      </c>
      <c r="F49" s="523">
        <v>10722</v>
      </c>
      <c r="G49" s="523">
        <v>14</v>
      </c>
      <c r="H49" s="516">
        <v>560510</v>
      </c>
      <c r="I49" s="516">
        <v>0</v>
      </c>
      <c r="J49" s="516">
        <v>0</v>
      </c>
      <c r="K49" s="516">
        <v>560510</v>
      </c>
    </row>
    <row r="50" spans="1:11" ht="18" customHeight="1" thickBot="1" x14ac:dyDescent="0.25">
      <c r="A50" s="501"/>
      <c r="B50" s="501"/>
      <c r="C50" s="501"/>
      <c r="D50" s="501"/>
      <c r="E50" s="501"/>
      <c r="F50" s="501"/>
      <c r="G50" s="524"/>
      <c r="H50" s="524"/>
      <c r="I50" s="524"/>
      <c r="J50" s="524"/>
      <c r="K50" s="524"/>
    </row>
    <row r="51" spans="1:11" ht="42.75" customHeight="1" x14ac:dyDescent="0.2">
      <c r="A51" s="501"/>
      <c r="B51" s="501"/>
      <c r="C51" s="501"/>
      <c r="D51" s="501"/>
      <c r="E51" s="501"/>
      <c r="F51" s="509" t="s">
        <v>9</v>
      </c>
      <c r="G51" s="509" t="s">
        <v>37</v>
      </c>
      <c r="H51" s="509" t="s">
        <v>29</v>
      </c>
      <c r="I51" s="509" t="s">
        <v>30</v>
      </c>
      <c r="J51" s="509" t="s">
        <v>33</v>
      </c>
      <c r="K51" s="509" t="s">
        <v>34</v>
      </c>
    </row>
    <row r="52" spans="1:11" ht="18" customHeight="1" x14ac:dyDescent="0.2">
      <c r="A52" s="507" t="s">
        <v>92</v>
      </c>
      <c r="B52" s="3880" t="s">
        <v>38</v>
      </c>
      <c r="C52" s="3881"/>
      <c r="D52" s="501"/>
      <c r="E52" s="501"/>
      <c r="F52" s="501"/>
      <c r="G52" s="501"/>
      <c r="H52" s="501"/>
      <c r="I52" s="501"/>
      <c r="J52" s="501"/>
      <c r="K52" s="501"/>
    </row>
    <row r="53" spans="1:11" ht="18" customHeight="1" x14ac:dyDescent="0.2">
      <c r="A53" s="506" t="s">
        <v>51</v>
      </c>
      <c r="B53" s="3882" t="s">
        <v>708</v>
      </c>
      <c r="C53" s="3883"/>
      <c r="D53" s="3879"/>
      <c r="E53" s="501"/>
      <c r="F53" s="514"/>
      <c r="G53" s="514"/>
      <c r="H53" s="515">
        <v>951370</v>
      </c>
      <c r="I53" s="550">
        <v>0</v>
      </c>
      <c r="J53" s="515"/>
      <c r="K53" s="516">
        <v>951370</v>
      </c>
    </row>
    <row r="54" spans="1:11" ht="18" customHeight="1" x14ac:dyDescent="0.2">
      <c r="A54" s="506" t="s">
        <v>93</v>
      </c>
      <c r="B54" s="526" t="s">
        <v>605</v>
      </c>
      <c r="C54" s="527"/>
      <c r="D54" s="528"/>
      <c r="E54" s="501"/>
      <c r="F54" s="514"/>
      <c r="G54" s="514"/>
      <c r="H54" s="515">
        <v>607183</v>
      </c>
      <c r="I54" s="550">
        <v>0</v>
      </c>
      <c r="J54" s="515"/>
      <c r="K54" s="516">
        <v>607183</v>
      </c>
    </row>
    <row r="55" spans="1:11" ht="18" customHeight="1" x14ac:dyDescent="0.2">
      <c r="A55" s="506" t="s">
        <v>94</v>
      </c>
      <c r="B55" s="3877"/>
      <c r="C55" s="3878"/>
      <c r="D55" s="3879"/>
      <c r="E55" s="501"/>
      <c r="F55" s="514"/>
      <c r="G55" s="514"/>
      <c r="H55" s="515"/>
      <c r="I55" s="550">
        <v>0</v>
      </c>
      <c r="J55" s="515"/>
      <c r="K55" s="516">
        <v>0</v>
      </c>
    </row>
    <row r="56" spans="1:11" ht="18" customHeight="1" x14ac:dyDescent="0.2">
      <c r="A56" s="506" t="s">
        <v>95</v>
      </c>
      <c r="B56" s="3877"/>
      <c r="C56" s="3878"/>
      <c r="D56" s="3879"/>
      <c r="E56" s="501"/>
      <c r="F56" s="514"/>
      <c r="G56" s="514"/>
      <c r="H56" s="515"/>
      <c r="I56" s="550">
        <v>0</v>
      </c>
      <c r="J56" s="515"/>
      <c r="K56" s="516">
        <v>0</v>
      </c>
    </row>
    <row r="57" spans="1:11" ht="18" customHeight="1" x14ac:dyDescent="0.2">
      <c r="A57" s="506" t="s">
        <v>96</v>
      </c>
      <c r="B57" s="3877"/>
      <c r="C57" s="3878"/>
      <c r="D57" s="3879"/>
      <c r="E57" s="501"/>
      <c r="F57" s="514"/>
      <c r="G57" s="514"/>
      <c r="H57" s="515"/>
      <c r="I57" s="550">
        <v>0</v>
      </c>
      <c r="J57" s="515"/>
      <c r="K57" s="516">
        <v>0</v>
      </c>
    </row>
    <row r="58" spans="1:11" ht="18" customHeight="1" x14ac:dyDescent="0.2">
      <c r="A58" s="506" t="s">
        <v>97</v>
      </c>
      <c r="B58" s="526"/>
      <c r="C58" s="527"/>
      <c r="D58" s="528"/>
      <c r="E58" s="501"/>
      <c r="F58" s="514"/>
      <c r="G58" s="514"/>
      <c r="H58" s="515"/>
      <c r="I58" s="550">
        <v>0</v>
      </c>
      <c r="J58" s="515"/>
      <c r="K58" s="516">
        <v>0</v>
      </c>
    </row>
    <row r="59" spans="1:11" ht="18" customHeight="1" x14ac:dyDescent="0.2">
      <c r="A59" s="506" t="s">
        <v>98</v>
      </c>
      <c r="B59" s="3877" t="s">
        <v>428</v>
      </c>
      <c r="C59" s="3878"/>
      <c r="D59" s="3879"/>
      <c r="E59" s="501"/>
      <c r="F59" s="514"/>
      <c r="G59" s="514"/>
      <c r="H59" s="515">
        <v>81000</v>
      </c>
      <c r="I59" s="550">
        <v>0</v>
      </c>
      <c r="J59" s="515"/>
      <c r="K59" s="516">
        <v>81000</v>
      </c>
    </row>
    <row r="60" spans="1:11" ht="18" customHeight="1" x14ac:dyDescent="0.2">
      <c r="A60" s="506" t="s">
        <v>99</v>
      </c>
      <c r="B60" s="526"/>
      <c r="C60" s="527"/>
      <c r="D60" s="528"/>
      <c r="E60" s="501"/>
      <c r="F60" s="514"/>
      <c r="G60" s="514"/>
      <c r="H60" s="515"/>
      <c r="I60" s="550">
        <v>0</v>
      </c>
      <c r="J60" s="515"/>
      <c r="K60" s="516">
        <v>0</v>
      </c>
    </row>
    <row r="61" spans="1:11" ht="18" customHeight="1" x14ac:dyDescent="0.2">
      <c r="A61" s="506" t="s">
        <v>100</v>
      </c>
      <c r="B61" s="526"/>
      <c r="C61" s="527"/>
      <c r="D61" s="528"/>
      <c r="E61" s="501"/>
      <c r="F61" s="514"/>
      <c r="G61" s="514"/>
      <c r="H61" s="515"/>
      <c r="I61" s="550">
        <v>0</v>
      </c>
      <c r="J61" s="515"/>
      <c r="K61" s="516">
        <v>0</v>
      </c>
    </row>
    <row r="62" spans="1:11" ht="18" customHeight="1" x14ac:dyDescent="0.2">
      <c r="A62" s="506" t="s">
        <v>101</v>
      </c>
      <c r="B62" s="3877"/>
      <c r="C62" s="3878"/>
      <c r="D62" s="3879"/>
      <c r="E62" s="501"/>
      <c r="F62" s="514"/>
      <c r="G62" s="514"/>
      <c r="H62" s="515"/>
      <c r="I62" s="550">
        <v>0</v>
      </c>
      <c r="J62" s="515"/>
      <c r="K62" s="516">
        <v>0</v>
      </c>
    </row>
    <row r="63" spans="1:11" ht="18" customHeight="1" x14ac:dyDescent="0.2">
      <c r="A63" s="506"/>
      <c r="B63" s="501"/>
      <c r="C63" s="501"/>
      <c r="D63" s="501"/>
      <c r="E63" s="501"/>
      <c r="F63" s="501"/>
      <c r="G63" s="501"/>
      <c r="H63" s="501"/>
      <c r="I63" s="546"/>
      <c r="J63" s="501"/>
      <c r="K63" s="501"/>
    </row>
    <row r="64" spans="1:11" ht="18" customHeight="1" x14ac:dyDescent="0.2">
      <c r="A64" s="506" t="s">
        <v>144</v>
      </c>
      <c r="B64" s="503" t="s">
        <v>145</v>
      </c>
      <c r="C64" s="501"/>
      <c r="D64" s="501"/>
      <c r="E64" s="503" t="s">
        <v>7</v>
      </c>
      <c r="F64" s="518">
        <v>0</v>
      </c>
      <c r="G64" s="518">
        <v>0</v>
      </c>
      <c r="H64" s="516">
        <v>1639553</v>
      </c>
      <c r="I64" s="516">
        <v>0</v>
      </c>
      <c r="J64" s="516">
        <v>0</v>
      </c>
      <c r="K64" s="516">
        <v>1639553</v>
      </c>
    </row>
    <row r="65" spans="1:11" ht="18" customHeight="1" x14ac:dyDescent="0.2">
      <c r="A65" s="501"/>
      <c r="B65" s="501"/>
      <c r="C65" s="501"/>
      <c r="D65" s="501"/>
      <c r="E65" s="501"/>
      <c r="F65" s="548"/>
      <c r="G65" s="548"/>
      <c r="H65" s="548"/>
      <c r="I65" s="548"/>
      <c r="J65" s="548"/>
      <c r="K65" s="548"/>
    </row>
    <row r="66" spans="1:11" ht="42.75" customHeight="1" x14ac:dyDescent="0.2">
      <c r="A66" s="501"/>
      <c r="B66" s="501"/>
      <c r="C66" s="501"/>
      <c r="D66" s="501"/>
      <c r="E66" s="501"/>
      <c r="F66" s="557" t="s">
        <v>9</v>
      </c>
      <c r="G66" s="557" t="s">
        <v>37</v>
      </c>
      <c r="H66" s="557" t="s">
        <v>29</v>
      </c>
      <c r="I66" s="557" t="s">
        <v>30</v>
      </c>
      <c r="J66" s="557" t="s">
        <v>33</v>
      </c>
      <c r="K66" s="557" t="s">
        <v>34</v>
      </c>
    </row>
    <row r="67" spans="1:11" ht="18" customHeight="1" x14ac:dyDescent="0.2">
      <c r="A67" s="507" t="s">
        <v>102</v>
      </c>
      <c r="B67" s="503" t="s">
        <v>12</v>
      </c>
      <c r="C67" s="501"/>
      <c r="D67" s="501"/>
      <c r="E67" s="501"/>
      <c r="F67" s="558"/>
      <c r="G67" s="558"/>
      <c r="H67" s="558"/>
      <c r="I67" s="559"/>
      <c r="J67" s="558"/>
      <c r="K67" s="560"/>
    </row>
    <row r="68" spans="1:11" ht="18" customHeight="1" x14ac:dyDescent="0.2">
      <c r="A68" s="506" t="s">
        <v>103</v>
      </c>
      <c r="B68" s="501" t="s">
        <v>52</v>
      </c>
      <c r="C68" s="501"/>
      <c r="D68" s="501"/>
      <c r="E68" s="501"/>
      <c r="F68" s="514">
        <v>3289</v>
      </c>
      <c r="G68" s="551">
        <v>3</v>
      </c>
      <c r="H68" s="515">
        <v>136666</v>
      </c>
      <c r="I68" s="550">
        <v>0</v>
      </c>
      <c r="J68" s="551"/>
      <c r="K68" s="516">
        <v>136666</v>
      </c>
    </row>
    <row r="69" spans="1:11" ht="18" customHeight="1" x14ac:dyDescent="0.2">
      <c r="A69" s="506" t="s">
        <v>104</v>
      </c>
      <c r="B69" s="502" t="s">
        <v>53</v>
      </c>
      <c r="C69" s="501"/>
      <c r="D69" s="501"/>
      <c r="E69" s="501"/>
      <c r="F69" s="514"/>
      <c r="G69" s="551"/>
      <c r="H69" s="551"/>
      <c r="I69" s="550">
        <v>0</v>
      </c>
      <c r="J69" s="551"/>
      <c r="K69" s="516">
        <v>0</v>
      </c>
    </row>
    <row r="70" spans="1:11" ht="18" customHeight="1" x14ac:dyDescent="0.2">
      <c r="A70" s="506" t="s">
        <v>178</v>
      </c>
      <c r="B70" s="526"/>
      <c r="C70" s="527"/>
      <c r="D70" s="528"/>
      <c r="E70" s="503"/>
      <c r="F70" s="535"/>
      <c r="G70" s="535"/>
      <c r="H70" s="536"/>
      <c r="I70" s="550">
        <v>0</v>
      </c>
      <c r="J70" s="536"/>
      <c r="K70" s="516">
        <v>0</v>
      </c>
    </row>
    <row r="71" spans="1:11" ht="18" customHeight="1" x14ac:dyDescent="0.2">
      <c r="A71" s="506" t="s">
        <v>179</v>
      </c>
      <c r="B71" s="526"/>
      <c r="C71" s="527"/>
      <c r="D71" s="528"/>
      <c r="E71" s="503"/>
      <c r="F71" s="535"/>
      <c r="G71" s="535"/>
      <c r="H71" s="536"/>
      <c r="I71" s="550">
        <v>0</v>
      </c>
      <c r="J71" s="536"/>
      <c r="K71" s="516">
        <v>0</v>
      </c>
    </row>
    <row r="72" spans="1:11" ht="18" customHeight="1" x14ac:dyDescent="0.2">
      <c r="A72" s="506" t="s">
        <v>180</v>
      </c>
      <c r="B72" s="532"/>
      <c r="C72" s="533"/>
      <c r="D72" s="534"/>
      <c r="E72" s="503"/>
      <c r="F72" s="514"/>
      <c r="G72" s="514"/>
      <c r="H72" s="515"/>
      <c r="I72" s="550">
        <v>0</v>
      </c>
      <c r="J72" s="515"/>
      <c r="K72" s="516">
        <v>0</v>
      </c>
    </row>
    <row r="73" spans="1:11" ht="18" customHeight="1" x14ac:dyDescent="0.2">
      <c r="A73" s="506"/>
      <c r="B73" s="502"/>
      <c r="C73" s="501"/>
      <c r="D73" s="501"/>
      <c r="E73" s="503"/>
      <c r="F73" s="561"/>
      <c r="G73" s="561"/>
      <c r="H73" s="562"/>
      <c r="I73" s="559"/>
      <c r="J73" s="562"/>
      <c r="K73" s="560"/>
    </row>
    <row r="74" spans="1:11" ht="18" customHeight="1" x14ac:dyDescent="0.2">
      <c r="A74" s="507" t="s">
        <v>146</v>
      </c>
      <c r="B74" s="503" t="s">
        <v>147</v>
      </c>
      <c r="C74" s="501"/>
      <c r="D74" s="501"/>
      <c r="E74" s="503" t="s">
        <v>7</v>
      </c>
      <c r="F74" s="521">
        <v>3289</v>
      </c>
      <c r="G74" s="521">
        <v>3</v>
      </c>
      <c r="H74" s="521">
        <v>136666</v>
      </c>
      <c r="I74" s="553">
        <v>0</v>
      </c>
      <c r="J74" s="521">
        <v>0</v>
      </c>
      <c r="K74" s="517">
        <v>136666</v>
      </c>
    </row>
    <row r="75" spans="1:11" ht="42.75" customHeight="1" x14ac:dyDescent="0.2">
      <c r="A75" s="501"/>
      <c r="B75" s="501"/>
      <c r="C75" s="501"/>
      <c r="D75" s="501"/>
      <c r="E75" s="501"/>
      <c r="F75" s="509" t="s">
        <v>9</v>
      </c>
      <c r="G75" s="509" t="s">
        <v>37</v>
      </c>
      <c r="H75" s="509" t="s">
        <v>29</v>
      </c>
      <c r="I75" s="509" t="s">
        <v>30</v>
      </c>
      <c r="J75" s="509" t="s">
        <v>33</v>
      </c>
      <c r="K75" s="509" t="s">
        <v>34</v>
      </c>
    </row>
    <row r="76" spans="1:11" ht="18" customHeight="1" x14ac:dyDescent="0.2">
      <c r="A76" s="507" t="s">
        <v>105</v>
      </c>
      <c r="B76" s="503" t="s">
        <v>106</v>
      </c>
      <c r="C76" s="501"/>
      <c r="D76" s="501"/>
      <c r="E76" s="501"/>
      <c r="F76" s="501"/>
      <c r="G76" s="501"/>
      <c r="H76" s="501"/>
      <c r="I76" s="501"/>
      <c r="J76" s="501"/>
      <c r="K76" s="501"/>
    </row>
    <row r="77" spans="1:11" ht="18" customHeight="1" x14ac:dyDescent="0.2">
      <c r="A77" s="506" t="s">
        <v>107</v>
      </c>
      <c r="B77" s="502" t="s">
        <v>54</v>
      </c>
      <c r="C77" s="501"/>
      <c r="D77" s="501"/>
      <c r="E77" s="501"/>
      <c r="F77" s="514"/>
      <c r="G77" s="514"/>
      <c r="H77" s="515"/>
      <c r="I77" s="550">
        <v>0</v>
      </c>
      <c r="J77" s="515"/>
      <c r="K77" s="516">
        <v>0</v>
      </c>
    </row>
    <row r="78" spans="1:11" ht="18" customHeight="1" x14ac:dyDescent="0.2">
      <c r="A78" s="506" t="s">
        <v>108</v>
      </c>
      <c r="B78" s="502" t="s">
        <v>55</v>
      </c>
      <c r="C78" s="501"/>
      <c r="D78" s="501"/>
      <c r="E78" s="501"/>
      <c r="F78" s="514"/>
      <c r="G78" s="514"/>
      <c r="H78" s="515"/>
      <c r="I78" s="550">
        <v>0</v>
      </c>
      <c r="J78" s="515"/>
      <c r="K78" s="516">
        <v>0</v>
      </c>
    </row>
    <row r="79" spans="1:11" ht="18" customHeight="1" x14ac:dyDescent="0.2">
      <c r="A79" s="506" t="s">
        <v>109</v>
      </c>
      <c r="B79" s="502" t="s">
        <v>13</v>
      </c>
      <c r="C79" s="501"/>
      <c r="D79" s="501"/>
      <c r="E79" s="501"/>
      <c r="F79" s="514">
        <v>432</v>
      </c>
      <c r="G79" s="514">
        <v>288</v>
      </c>
      <c r="H79" s="515">
        <v>31582</v>
      </c>
      <c r="I79" s="550">
        <v>0</v>
      </c>
      <c r="J79" s="515"/>
      <c r="K79" s="516">
        <v>31582</v>
      </c>
    </row>
    <row r="80" spans="1:11" ht="18" customHeight="1" x14ac:dyDescent="0.2">
      <c r="A80" s="506" t="s">
        <v>110</v>
      </c>
      <c r="B80" s="502" t="s">
        <v>56</v>
      </c>
      <c r="C80" s="501"/>
      <c r="D80" s="501"/>
      <c r="E80" s="501"/>
      <c r="F80" s="514"/>
      <c r="G80" s="514"/>
      <c r="H80" s="515"/>
      <c r="I80" s="550">
        <v>0</v>
      </c>
      <c r="J80" s="515"/>
      <c r="K80" s="516">
        <v>0</v>
      </c>
    </row>
    <row r="81" spans="1:11" ht="18" customHeight="1" x14ac:dyDescent="0.2">
      <c r="A81" s="506"/>
      <c r="B81" s="501"/>
      <c r="C81" s="501"/>
      <c r="D81" s="501"/>
      <c r="E81" s="501"/>
      <c r="F81" s="501"/>
      <c r="G81" s="501"/>
      <c r="H81" s="501"/>
      <c r="I81" s="501"/>
      <c r="J81" s="501"/>
      <c r="K81" s="540"/>
    </row>
    <row r="82" spans="1:11" ht="18" customHeight="1" x14ac:dyDescent="0.2">
      <c r="A82" s="506" t="s">
        <v>148</v>
      </c>
      <c r="B82" s="503" t="s">
        <v>149</v>
      </c>
      <c r="C82" s="501"/>
      <c r="D82" s="501"/>
      <c r="E82" s="503" t="s">
        <v>7</v>
      </c>
      <c r="F82" s="521">
        <v>432</v>
      </c>
      <c r="G82" s="521">
        <v>288</v>
      </c>
      <c r="H82" s="517">
        <v>31582</v>
      </c>
      <c r="I82" s="517">
        <v>0</v>
      </c>
      <c r="J82" s="517">
        <v>0</v>
      </c>
      <c r="K82" s="517">
        <v>31582</v>
      </c>
    </row>
    <row r="83" spans="1:11" ht="18" customHeight="1" thickBot="1" x14ac:dyDescent="0.25">
      <c r="A83" s="506"/>
      <c r="B83" s="501"/>
      <c r="C83" s="501"/>
      <c r="D83" s="501"/>
      <c r="E83" s="501"/>
      <c r="F83" s="524"/>
      <c r="G83" s="524"/>
      <c r="H83" s="524"/>
      <c r="I83" s="524"/>
      <c r="J83" s="524"/>
      <c r="K83" s="524"/>
    </row>
    <row r="84" spans="1:11" ht="42.75" customHeight="1" x14ac:dyDescent="0.2">
      <c r="A84" s="501"/>
      <c r="B84" s="501"/>
      <c r="C84" s="501"/>
      <c r="D84" s="501"/>
      <c r="E84" s="501"/>
      <c r="F84" s="509" t="s">
        <v>9</v>
      </c>
      <c r="G84" s="509" t="s">
        <v>37</v>
      </c>
      <c r="H84" s="509" t="s">
        <v>29</v>
      </c>
      <c r="I84" s="509" t="s">
        <v>30</v>
      </c>
      <c r="J84" s="509" t="s">
        <v>33</v>
      </c>
      <c r="K84" s="509" t="s">
        <v>34</v>
      </c>
    </row>
    <row r="85" spans="1:11" ht="18" customHeight="1" x14ac:dyDescent="0.2">
      <c r="A85" s="507" t="s">
        <v>111</v>
      </c>
      <c r="B85" s="503" t="s">
        <v>57</v>
      </c>
      <c r="C85" s="501"/>
      <c r="D85" s="501"/>
      <c r="E85" s="501"/>
      <c r="F85" s="501"/>
      <c r="G85" s="501"/>
      <c r="H85" s="501"/>
      <c r="I85" s="501"/>
      <c r="J85" s="501"/>
      <c r="K85" s="501"/>
    </row>
    <row r="86" spans="1:11" ht="18" customHeight="1" x14ac:dyDescent="0.2">
      <c r="A86" s="506" t="s">
        <v>112</v>
      </c>
      <c r="B86" s="502" t="s">
        <v>113</v>
      </c>
      <c r="C86" s="501"/>
      <c r="D86" s="501"/>
      <c r="E86" s="501"/>
      <c r="F86" s="514"/>
      <c r="G86" s="514"/>
      <c r="H86" s="515"/>
      <c r="I86" s="550">
        <v>0</v>
      </c>
      <c r="J86" s="515"/>
      <c r="K86" s="516">
        <v>0</v>
      </c>
    </row>
    <row r="87" spans="1:11" ht="18" customHeight="1" x14ac:dyDescent="0.2">
      <c r="A87" s="506" t="s">
        <v>114</v>
      </c>
      <c r="B87" s="502" t="s">
        <v>14</v>
      </c>
      <c r="C87" s="501"/>
      <c r="D87" s="501"/>
      <c r="E87" s="501"/>
      <c r="F87" s="514">
        <v>20</v>
      </c>
      <c r="G87" s="514"/>
      <c r="H87" s="515">
        <v>1516</v>
      </c>
      <c r="I87" s="550">
        <v>1157.3144</v>
      </c>
      <c r="J87" s="515"/>
      <c r="K87" s="516">
        <v>2673.3144000000002</v>
      </c>
    </row>
    <row r="88" spans="1:11" ht="18" customHeight="1" x14ac:dyDescent="0.2">
      <c r="A88" s="506" t="s">
        <v>115</v>
      </c>
      <c r="B88" s="502" t="s">
        <v>116</v>
      </c>
      <c r="C88" s="501"/>
      <c r="D88" s="501"/>
      <c r="E88" s="501"/>
      <c r="F88" s="514">
        <v>12</v>
      </c>
      <c r="G88" s="514"/>
      <c r="H88" s="515">
        <v>562</v>
      </c>
      <c r="I88" s="550">
        <v>429.0308</v>
      </c>
      <c r="J88" s="515"/>
      <c r="K88" s="516">
        <v>991.0308</v>
      </c>
    </row>
    <row r="89" spans="1:11" ht="18" customHeight="1" x14ac:dyDescent="0.2">
      <c r="A89" s="506" t="s">
        <v>117</v>
      </c>
      <c r="B89" s="502" t="s">
        <v>58</v>
      </c>
      <c r="C89" s="501"/>
      <c r="D89" s="501"/>
      <c r="E89" s="501"/>
      <c r="F89" s="514"/>
      <c r="G89" s="514"/>
      <c r="H89" s="515">
        <v>0</v>
      </c>
      <c r="I89" s="550">
        <v>0</v>
      </c>
      <c r="J89" s="515"/>
      <c r="K89" s="516">
        <v>0</v>
      </c>
    </row>
    <row r="90" spans="1:11" ht="18" customHeight="1" x14ac:dyDescent="0.2">
      <c r="A90" s="506" t="s">
        <v>118</v>
      </c>
      <c r="B90" s="3861" t="s">
        <v>59</v>
      </c>
      <c r="C90" s="3862"/>
      <c r="D90" s="501"/>
      <c r="E90" s="501"/>
      <c r="F90" s="514">
        <v>43</v>
      </c>
      <c r="G90" s="514">
        <v>18</v>
      </c>
      <c r="H90" s="515">
        <v>3365</v>
      </c>
      <c r="I90" s="550">
        <v>2568.8409999999999</v>
      </c>
      <c r="J90" s="515"/>
      <c r="K90" s="516">
        <v>5933.8410000000003</v>
      </c>
    </row>
    <row r="91" spans="1:11" ht="18" customHeight="1" x14ac:dyDescent="0.2">
      <c r="A91" s="506" t="s">
        <v>119</v>
      </c>
      <c r="B91" s="502" t="s">
        <v>60</v>
      </c>
      <c r="C91" s="501"/>
      <c r="D91" s="501"/>
      <c r="E91" s="501"/>
      <c r="F91" s="514">
        <v>1485</v>
      </c>
      <c r="G91" s="514">
        <v>28</v>
      </c>
      <c r="H91" s="515">
        <v>70542</v>
      </c>
      <c r="I91" s="550">
        <v>53851.762799999997</v>
      </c>
      <c r="J91" s="515"/>
      <c r="K91" s="516">
        <v>124393.7628</v>
      </c>
    </row>
    <row r="92" spans="1:11" ht="18" customHeight="1" x14ac:dyDescent="0.2">
      <c r="A92" s="506" t="s">
        <v>120</v>
      </c>
      <c r="B92" s="502" t="s">
        <v>121</v>
      </c>
      <c r="C92" s="501"/>
      <c r="D92" s="501"/>
      <c r="E92" s="501"/>
      <c r="F92" s="538">
        <v>0</v>
      </c>
      <c r="G92" s="538">
        <v>161</v>
      </c>
      <c r="H92" s="539">
        <v>804</v>
      </c>
      <c r="I92" s="550">
        <v>613.77359999999999</v>
      </c>
      <c r="J92" s="539"/>
      <c r="K92" s="516">
        <v>1417.7736</v>
      </c>
    </row>
    <row r="93" spans="1:11" ht="18" customHeight="1" x14ac:dyDescent="0.2">
      <c r="A93" s="506" t="s">
        <v>122</v>
      </c>
      <c r="B93" s="502" t="s">
        <v>123</v>
      </c>
      <c r="C93" s="501"/>
      <c r="D93" s="501"/>
      <c r="E93" s="501"/>
      <c r="F93" s="514">
        <v>14</v>
      </c>
      <c r="G93" s="514"/>
      <c r="H93" s="515"/>
      <c r="I93" s="550">
        <v>0</v>
      </c>
      <c r="J93" s="515"/>
      <c r="K93" s="516">
        <v>0</v>
      </c>
    </row>
    <row r="94" spans="1:11" ht="18" customHeight="1" x14ac:dyDescent="0.2">
      <c r="A94" s="506" t="s">
        <v>124</v>
      </c>
      <c r="B94" s="3877"/>
      <c r="C94" s="3878"/>
      <c r="D94" s="3879"/>
      <c r="E94" s="501"/>
      <c r="F94" s="514"/>
      <c r="G94" s="514"/>
      <c r="H94" s="515"/>
      <c r="I94" s="550">
        <v>0</v>
      </c>
      <c r="J94" s="515"/>
      <c r="K94" s="516">
        <v>0</v>
      </c>
    </row>
    <row r="95" spans="1:11" ht="18" customHeight="1" x14ac:dyDescent="0.2">
      <c r="A95" s="506" t="s">
        <v>125</v>
      </c>
      <c r="B95" s="3877"/>
      <c r="C95" s="3878"/>
      <c r="D95" s="3879"/>
      <c r="E95" s="501"/>
      <c r="F95" s="514"/>
      <c r="G95" s="514"/>
      <c r="H95" s="515"/>
      <c r="I95" s="550">
        <v>0</v>
      </c>
      <c r="J95" s="515"/>
      <c r="K95" s="516">
        <v>0</v>
      </c>
    </row>
    <row r="96" spans="1:11" ht="18" customHeight="1" x14ac:dyDescent="0.2">
      <c r="A96" s="506" t="s">
        <v>126</v>
      </c>
      <c r="B96" s="3877"/>
      <c r="C96" s="3878"/>
      <c r="D96" s="3879"/>
      <c r="E96" s="501"/>
      <c r="F96" s="514"/>
      <c r="G96" s="514"/>
      <c r="H96" s="515"/>
      <c r="I96" s="550">
        <v>0</v>
      </c>
      <c r="J96" s="515"/>
      <c r="K96" s="516">
        <v>0</v>
      </c>
    </row>
    <row r="97" spans="1:11" ht="18" customHeight="1" x14ac:dyDescent="0.2">
      <c r="A97" s="506"/>
      <c r="B97" s="502"/>
      <c r="C97" s="501"/>
      <c r="D97" s="501"/>
      <c r="E97" s="501"/>
      <c r="F97" s="501"/>
      <c r="G97" s="501"/>
      <c r="H97" s="501"/>
      <c r="I97" s="501"/>
      <c r="J97" s="501"/>
      <c r="K97" s="501"/>
    </row>
    <row r="98" spans="1:11" ht="18" customHeight="1" x14ac:dyDescent="0.2">
      <c r="A98" s="507" t="s">
        <v>150</v>
      </c>
      <c r="B98" s="503" t="s">
        <v>151</v>
      </c>
      <c r="C98" s="501"/>
      <c r="D98" s="501"/>
      <c r="E98" s="503" t="s">
        <v>7</v>
      </c>
      <c r="F98" s="518">
        <v>1574</v>
      </c>
      <c r="G98" s="518">
        <v>207</v>
      </c>
      <c r="H98" s="518">
        <v>76789</v>
      </c>
      <c r="I98" s="518">
        <v>58620.722599999994</v>
      </c>
      <c r="J98" s="518">
        <v>0</v>
      </c>
      <c r="K98" s="518">
        <v>135409.72259999998</v>
      </c>
    </row>
    <row r="99" spans="1:11" ht="18" customHeight="1" thickBot="1" x14ac:dyDescent="0.25">
      <c r="A99" s="501"/>
      <c r="B99" s="503"/>
      <c r="C99" s="501"/>
      <c r="D99" s="501"/>
      <c r="E99" s="501"/>
      <c r="F99" s="524"/>
      <c r="G99" s="524"/>
      <c r="H99" s="524"/>
      <c r="I99" s="524"/>
      <c r="J99" s="524"/>
      <c r="K99" s="524"/>
    </row>
    <row r="100" spans="1:11" ht="42.75" customHeight="1" x14ac:dyDescent="0.2">
      <c r="A100" s="501"/>
      <c r="B100" s="501"/>
      <c r="C100" s="501"/>
      <c r="D100" s="501"/>
      <c r="E100" s="501"/>
      <c r="F100" s="509" t="s">
        <v>9</v>
      </c>
      <c r="G100" s="509" t="s">
        <v>37</v>
      </c>
      <c r="H100" s="509" t="s">
        <v>29</v>
      </c>
      <c r="I100" s="509" t="s">
        <v>30</v>
      </c>
      <c r="J100" s="509" t="s">
        <v>33</v>
      </c>
      <c r="K100" s="509" t="s">
        <v>34</v>
      </c>
    </row>
    <row r="101" spans="1:11" ht="18" customHeight="1" x14ac:dyDescent="0.2">
      <c r="A101" s="507" t="s">
        <v>130</v>
      </c>
      <c r="B101" s="503" t="s">
        <v>63</v>
      </c>
      <c r="C101" s="501"/>
      <c r="D101" s="501"/>
      <c r="E101" s="501"/>
      <c r="F101" s="501"/>
      <c r="G101" s="501"/>
      <c r="H101" s="501"/>
      <c r="I101" s="501"/>
      <c r="J101" s="501"/>
      <c r="K101" s="501"/>
    </row>
    <row r="102" spans="1:11" ht="18" customHeight="1" x14ac:dyDescent="0.2">
      <c r="A102" s="506" t="s">
        <v>131</v>
      </c>
      <c r="B102" s="502" t="s">
        <v>152</v>
      </c>
      <c r="C102" s="501"/>
      <c r="D102" s="501"/>
      <c r="E102" s="501"/>
      <c r="F102" s="514">
        <v>912</v>
      </c>
      <c r="G102" s="514"/>
      <c r="H102" s="515">
        <v>32590</v>
      </c>
      <c r="I102" s="550">
        <v>24879.205999999998</v>
      </c>
      <c r="J102" s="515"/>
      <c r="K102" s="516">
        <v>57469.205999999998</v>
      </c>
    </row>
    <row r="103" spans="1:11" ht="18" customHeight="1" x14ac:dyDescent="0.2">
      <c r="A103" s="506" t="s">
        <v>132</v>
      </c>
      <c r="B103" s="3861" t="s">
        <v>62</v>
      </c>
      <c r="C103" s="3861"/>
      <c r="D103" s="501"/>
      <c r="E103" s="501"/>
      <c r="F103" s="514"/>
      <c r="G103" s="514"/>
      <c r="H103" s="515"/>
      <c r="I103" s="550">
        <v>0</v>
      </c>
      <c r="J103" s="515"/>
      <c r="K103" s="516">
        <v>0</v>
      </c>
    </row>
    <row r="104" spans="1:11" ht="18" customHeight="1" x14ac:dyDescent="0.2">
      <c r="A104" s="506" t="s">
        <v>128</v>
      </c>
      <c r="B104" s="3877"/>
      <c r="C104" s="3878"/>
      <c r="D104" s="3879"/>
      <c r="E104" s="501"/>
      <c r="F104" s="514"/>
      <c r="G104" s="514"/>
      <c r="H104" s="515"/>
      <c r="I104" s="550">
        <v>0</v>
      </c>
      <c r="J104" s="515"/>
      <c r="K104" s="516">
        <v>0</v>
      </c>
    </row>
    <row r="105" spans="1:11" ht="18" customHeight="1" x14ac:dyDescent="0.2">
      <c r="A105" s="506" t="s">
        <v>127</v>
      </c>
      <c r="B105" s="3877"/>
      <c r="C105" s="3878"/>
      <c r="D105" s="3879"/>
      <c r="E105" s="501"/>
      <c r="F105" s="514"/>
      <c r="G105" s="514"/>
      <c r="H105" s="515"/>
      <c r="I105" s="550">
        <v>0</v>
      </c>
      <c r="J105" s="515"/>
      <c r="K105" s="516">
        <v>0</v>
      </c>
    </row>
    <row r="106" spans="1:11" ht="18" customHeight="1" x14ac:dyDescent="0.2">
      <c r="A106" s="506" t="s">
        <v>129</v>
      </c>
      <c r="B106" s="3877"/>
      <c r="C106" s="3878"/>
      <c r="D106" s="3879"/>
      <c r="E106" s="501"/>
      <c r="F106" s="514"/>
      <c r="G106" s="514"/>
      <c r="H106" s="515"/>
      <c r="I106" s="550">
        <v>0</v>
      </c>
      <c r="J106" s="515"/>
      <c r="K106" s="516">
        <v>0</v>
      </c>
    </row>
    <row r="107" spans="1:11" ht="18" customHeight="1" x14ac:dyDescent="0.2">
      <c r="A107" s="501"/>
      <c r="B107" s="503"/>
      <c r="C107" s="501"/>
      <c r="D107" s="501"/>
      <c r="E107" s="501"/>
      <c r="F107" s="501"/>
      <c r="G107" s="501"/>
      <c r="H107" s="501"/>
      <c r="I107" s="501"/>
      <c r="J107" s="501"/>
      <c r="K107" s="501"/>
    </row>
    <row r="108" spans="1:11" s="38" customFormat="1" ht="18" customHeight="1" x14ac:dyDescent="0.2">
      <c r="A108" s="507" t="s">
        <v>153</v>
      </c>
      <c r="B108" s="563" t="s">
        <v>154</v>
      </c>
      <c r="C108" s="501"/>
      <c r="D108" s="501"/>
      <c r="E108" s="503" t="s">
        <v>7</v>
      </c>
      <c r="F108" s="518">
        <v>912</v>
      </c>
      <c r="G108" s="518">
        <v>0</v>
      </c>
      <c r="H108" s="516">
        <v>32590</v>
      </c>
      <c r="I108" s="516">
        <v>24879.205999999998</v>
      </c>
      <c r="J108" s="516">
        <v>0</v>
      </c>
      <c r="K108" s="516">
        <v>57469.205999999998</v>
      </c>
    </row>
    <row r="109" spans="1:11" s="38" customFormat="1" ht="18" customHeight="1" thickBot="1" x14ac:dyDescent="0.25">
      <c r="A109" s="511"/>
      <c r="B109" s="512"/>
      <c r="C109" s="513"/>
      <c r="D109" s="513"/>
      <c r="E109" s="513"/>
      <c r="F109" s="524"/>
      <c r="G109" s="524"/>
      <c r="H109" s="524"/>
      <c r="I109" s="524"/>
      <c r="J109" s="524"/>
      <c r="K109" s="524"/>
    </row>
    <row r="110" spans="1:11" s="38" customFormat="1" ht="18" customHeight="1" x14ac:dyDescent="0.2">
      <c r="A110" s="507" t="s">
        <v>156</v>
      </c>
      <c r="B110" s="503" t="s">
        <v>39</v>
      </c>
      <c r="C110" s="501"/>
      <c r="D110" s="501"/>
      <c r="E110" s="501"/>
      <c r="F110" s="501"/>
      <c r="G110" s="501"/>
      <c r="H110" s="501"/>
      <c r="I110" s="501"/>
      <c r="J110" s="501"/>
      <c r="K110" s="501"/>
    </row>
    <row r="111" spans="1:11" ht="18" customHeight="1" x14ac:dyDescent="0.2">
      <c r="A111" s="507" t="s">
        <v>155</v>
      </c>
      <c r="B111" s="503" t="s">
        <v>164</v>
      </c>
      <c r="C111" s="501"/>
      <c r="D111" s="501"/>
      <c r="E111" s="503" t="s">
        <v>7</v>
      </c>
      <c r="F111" s="515">
        <v>1915000</v>
      </c>
      <c r="G111" s="501"/>
      <c r="H111" s="501"/>
      <c r="I111" s="501"/>
      <c r="J111" s="501"/>
      <c r="K111" s="501"/>
    </row>
    <row r="112" spans="1:11" ht="18" customHeight="1" x14ac:dyDescent="0.2">
      <c r="A112" s="501"/>
      <c r="B112" s="503"/>
      <c r="C112" s="501"/>
      <c r="D112" s="501"/>
      <c r="E112" s="503"/>
      <c r="F112" s="522"/>
      <c r="G112" s="501"/>
      <c r="H112" s="501"/>
      <c r="I112" s="501"/>
      <c r="J112" s="501"/>
      <c r="K112" s="501"/>
    </row>
    <row r="113" spans="1:6" ht="18" customHeight="1" x14ac:dyDescent="0.2">
      <c r="A113" s="507"/>
      <c r="B113" s="503" t="s">
        <v>15</v>
      </c>
      <c r="C113" s="501"/>
      <c r="D113" s="501"/>
      <c r="E113" s="501"/>
      <c r="F113" s="501"/>
    </row>
    <row r="114" spans="1:6" ht="18" customHeight="1" x14ac:dyDescent="0.2">
      <c r="A114" s="506" t="s">
        <v>171</v>
      </c>
      <c r="B114" s="502" t="s">
        <v>35</v>
      </c>
      <c r="C114" s="501"/>
      <c r="D114" s="501"/>
      <c r="E114" s="501"/>
      <c r="F114" s="525">
        <v>0.76339999999999997</v>
      </c>
    </row>
    <row r="115" spans="1:6" ht="18" customHeight="1" x14ac:dyDescent="0.2">
      <c r="A115" s="506"/>
      <c r="B115" s="503"/>
      <c r="C115" s="501"/>
      <c r="D115" s="501"/>
      <c r="E115" s="501"/>
      <c r="F115" s="501"/>
    </row>
    <row r="116" spans="1:6" ht="18" customHeight="1" x14ac:dyDescent="0.2">
      <c r="A116" s="506" t="s">
        <v>170</v>
      </c>
      <c r="B116" s="503" t="s">
        <v>16</v>
      </c>
      <c r="C116" s="501"/>
      <c r="D116" s="501"/>
      <c r="E116" s="501"/>
      <c r="F116" s="501"/>
    </row>
    <row r="117" spans="1:6" ht="18" customHeight="1" x14ac:dyDescent="0.2">
      <c r="A117" s="506" t="s">
        <v>172</v>
      </c>
      <c r="B117" s="502" t="s">
        <v>17</v>
      </c>
      <c r="C117" s="501"/>
      <c r="D117" s="501"/>
      <c r="E117" s="501"/>
      <c r="F117" s="515">
        <v>89287100</v>
      </c>
    </row>
    <row r="118" spans="1:6" ht="18" customHeight="1" x14ac:dyDescent="0.2">
      <c r="A118" s="506" t="s">
        <v>173</v>
      </c>
      <c r="B118" s="501" t="s">
        <v>18</v>
      </c>
      <c r="C118" s="501"/>
      <c r="D118" s="501"/>
      <c r="E118" s="501"/>
      <c r="F118" s="515">
        <v>946900</v>
      </c>
    </row>
    <row r="119" spans="1:6" ht="18" customHeight="1" x14ac:dyDescent="0.2">
      <c r="A119" s="506" t="s">
        <v>174</v>
      </c>
      <c r="B119" s="503" t="s">
        <v>19</v>
      </c>
      <c r="C119" s="501"/>
      <c r="D119" s="501"/>
      <c r="E119" s="501"/>
      <c r="F119" s="517">
        <v>90234000</v>
      </c>
    </row>
    <row r="120" spans="1:6" ht="18" customHeight="1" x14ac:dyDescent="0.2">
      <c r="A120" s="506"/>
      <c r="B120" s="503"/>
      <c r="C120" s="501"/>
      <c r="D120" s="501"/>
      <c r="E120" s="501"/>
      <c r="F120" s="501"/>
    </row>
    <row r="121" spans="1:6" ht="18" customHeight="1" x14ac:dyDescent="0.2">
      <c r="A121" s="506" t="s">
        <v>167</v>
      </c>
      <c r="B121" s="503" t="s">
        <v>36</v>
      </c>
      <c r="C121" s="501"/>
      <c r="D121" s="501"/>
      <c r="E121" s="501"/>
      <c r="F121" s="515">
        <v>82723000</v>
      </c>
    </row>
    <row r="122" spans="1:6" ht="18" customHeight="1" x14ac:dyDescent="0.2">
      <c r="A122" s="506"/>
      <c r="B122" s="501"/>
      <c r="C122" s="501"/>
      <c r="D122" s="501"/>
      <c r="E122" s="501"/>
      <c r="F122" s="501"/>
    </row>
    <row r="123" spans="1:6" ht="18" customHeight="1" x14ac:dyDescent="0.2">
      <c r="A123" s="506" t="s">
        <v>175</v>
      </c>
      <c r="B123" s="503" t="s">
        <v>20</v>
      </c>
      <c r="C123" s="501"/>
      <c r="D123" s="501"/>
      <c r="E123" s="501"/>
      <c r="F123" s="515">
        <v>7511000</v>
      </c>
    </row>
    <row r="124" spans="1:6" ht="18" customHeight="1" x14ac:dyDescent="0.2">
      <c r="A124" s="506"/>
      <c r="B124" s="501"/>
      <c r="C124" s="501"/>
      <c r="D124" s="501"/>
      <c r="E124" s="501"/>
      <c r="F124" s="501"/>
    </row>
    <row r="125" spans="1:6" ht="18" customHeight="1" x14ac:dyDescent="0.2">
      <c r="A125" s="506" t="s">
        <v>176</v>
      </c>
      <c r="B125" s="503" t="s">
        <v>21</v>
      </c>
      <c r="C125" s="501"/>
      <c r="D125" s="501"/>
      <c r="E125" s="501"/>
      <c r="F125" s="515">
        <v>490000</v>
      </c>
    </row>
    <row r="126" spans="1:6" ht="18" customHeight="1" x14ac:dyDescent="0.2">
      <c r="A126" s="506"/>
      <c r="B126" s="501"/>
      <c r="C126" s="501"/>
      <c r="D126" s="501"/>
      <c r="E126" s="501"/>
      <c r="F126" s="501"/>
    </row>
    <row r="127" spans="1:6" ht="18" customHeight="1" x14ac:dyDescent="0.2">
      <c r="A127" s="506" t="s">
        <v>177</v>
      </c>
      <c r="B127" s="503" t="s">
        <v>22</v>
      </c>
      <c r="C127" s="501"/>
      <c r="D127" s="501"/>
      <c r="E127" s="501"/>
      <c r="F127" s="515">
        <v>8001000</v>
      </c>
    </row>
    <row r="128" spans="1:6" ht="18" customHeight="1" x14ac:dyDescent="0.2">
      <c r="A128" s="506"/>
      <c r="B128" s="501"/>
      <c r="C128" s="501"/>
      <c r="D128" s="501"/>
      <c r="E128" s="501"/>
      <c r="F128" s="501"/>
    </row>
    <row r="129" spans="1:11" ht="42.75" customHeight="1" x14ac:dyDescent="0.2">
      <c r="A129" s="501"/>
      <c r="B129" s="501"/>
      <c r="C129" s="501"/>
      <c r="D129" s="501"/>
      <c r="E129" s="501"/>
      <c r="F129" s="509" t="s">
        <v>9</v>
      </c>
      <c r="G129" s="509" t="s">
        <v>37</v>
      </c>
      <c r="H129" s="509" t="s">
        <v>29</v>
      </c>
      <c r="I129" s="509" t="s">
        <v>30</v>
      </c>
      <c r="J129" s="509" t="s">
        <v>33</v>
      </c>
      <c r="K129" s="509" t="s">
        <v>34</v>
      </c>
    </row>
    <row r="130" spans="1:11" ht="18" customHeight="1" x14ac:dyDescent="0.2">
      <c r="A130" s="507" t="s">
        <v>157</v>
      </c>
      <c r="B130" s="503" t="s">
        <v>23</v>
      </c>
      <c r="C130" s="501"/>
      <c r="D130" s="501"/>
      <c r="E130" s="501"/>
      <c r="F130" s="501"/>
      <c r="G130" s="501"/>
      <c r="H130" s="501"/>
      <c r="I130" s="501"/>
      <c r="J130" s="501"/>
      <c r="K130" s="501"/>
    </row>
    <row r="131" spans="1:11" ht="18" customHeight="1" x14ac:dyDescent="0.2">
      <c r="A131" s="506" t="s">
        <v>158</v>
      </c>
      <c r="B131" s="501" t="s">
        <v>24</v>
      </c>
      <c r="C131" s="501"/>
      <c r="D131" s="501"/>
      <c r="E131" s="501"/>
      <c r="F131" s="514">
        <v>20</v>
      </c>
      <c r="G131" s="514"/>
      <c r="H131" s="515">
        <v>1905</v>
      </c>
      <c r="I131" s="550">
        <v>0</v>
      </c>
      <c r="J131" s="515"/>
      <c r="K131" s="516">
        <v>1905</v>
      </c>
    </row>
    <row r="132" spans="1:11" ht="18" customHeight="1" x14ac:dyDescent="0.2">
      <c r="A132" s="506" t="s">
        <v>159</v>
      </c>
      <c r="B132" s="501" t="s">
        <v>25</v>
      </c>
      <c r="C132" s="501"/>
      <c r="D132" s="501"/>
      <c r="E132" s="501"/>
      <c r="F132" s="514"/>
      <c r="G132" s="514"/>
      <c r="H132" s="515">
        <v>6000</v>
      </c>
      <c r="I132" s="550">
        <v>0</v>
      </c>
      <c r="J132" s="515"/>
      <c r="K132" s="516">
        <v>6000</v>
      </c>
    </row>
    <row r="133" spans="1:11" ht="18" customHeight="1" x14ac:dyDescent="0.2">
      <c r="A133" s="506" t="s">
        <v>160</v>
      </c>
      <c r="B133" s="3852"/>
      <c r="C133" s="3853"/>
      <c r="D133" s="3854"/>
      <c r="E133" s="501"/>
      <c r="F133" s="514"/>
      <c r="G133" s="514"/>
      <c r="H133" s="515"/>
      <c r="I133" s="550">
        <v>0</v>
      </c>
      <c r="J133" s="515"/>
      <c r="K133" s="516">
        <v>0</v>
      </c>
    </row>
    <row r="134" spans="1:11" ht="18" customHeight="1" x14ac:dyDescent="0.2">
      <c r="A134" s="506" t="s">
        <v>161</v>
      </c>
      <c r="B134" s="3852"/>
      <c r="C134" s="3853"/>
      <c r="D134" s="3854"/>
      <c r="E134" s="501"/>
      <c r="F134" s="514"/>
      <c r="G134" s="514"/>
      <c r="H134" s="515"/>
      <c r="I134" s="550">
        <v>0</v>
      </c>
      <c r="J134" s="515"/>
      <c r="K134" s="516">
        <v>0</v>
      </c>
    </row>
    <row r="135" spans="1:11" ht="18" customHeight="1" x14ac:dyDescent="0.2">
      <c r="A135" s="506" t="s">
        <v>162</v>
      </c>
      <c r="B135" s="3852"/>
      <c r="C135" s="3853"/>
      <c r="D135" s="3854"/>
      <c r="E135" s="501"/>
      <c r="F135" s="514"/>
      <c r="G135" s="514"/>
      <c r="H135" s="515"/>
      <c r="I135" s="550">
        <v>0</v>
      </c>
      <c r="J135" s="515"/>
      <c r="K135" s="516">
        <v>0</v>
      </c>
    </row>
    <row r="136" spans="1:11" ht="18" customHeight="1" x14ac:dyDescent="0.2">
      <c r="A136" s="507"/>
      <c r="B136" s="501"/>
      <c r="C136" s="501"/>
      <c r="D136" s="501"/>
      <c r="E136" s="501"/>
      <c r="F136" s="501"/>
      <c r="G136" s="501"/>
      <c r="H136" s="501"/>
      <c r="I136" s="501"/>
      <c r="J136" s="501"/>
      <c r="K136" s="501"/>
    </row>
    <row r="137" spans="1:11" ht="18" customHeight="1" x14ac:dyDescent="0.2">
      <c r="A137" s="507" t="s">
        <v>163</v>
      </c>
      <c r="B137" s="503" t="s">
        <v>27</v>
      </c>
      <c r="C137" s="501"/>
      <c r="D137" s="501"/>
      <c r="E137" s="501"/>
      <c r="F137" s="518">
        <v>20</v>
      </c>
      <c r="G137" s="518">
        <v>0</v>
      </c>
      <c r="H137" s="516">
        <v>7905</v>
      </c>
      <c r="I137" s="516">
        <v>0</v>
      </c>
      <c r="J137" s="516">
        <v>0</v>
      </c>
      <c r="K137" s="516">
        <v>7905</v>
      </c>
    </row>
    <row r="138" spans="1:11" ht="18" customHeight="1" x14ac:dyDescent="0.2">
      <c r="A138" s="501"/>
      <c r="B138" s="501"/>
      <c r="C138" s="501"/>
      <c r="D138" s="501"/>
      <c r="E138" s="501"/>
      <c r="F138" s="501"/>
      <c r="G138" s="501"/>
      <c r="H138" s="501"/>
      <c r="I138" s="501"/>
      <c r="J138" s="501"/>
      <c r="K138" s="501"/>
    </row>
    <row r="139" spans="1:11" ht="42.75" customHeight="1" x14ac:dyDescent="0.2">
      <c r="A139" s="501"/>
      <c r="B139" s="501"/>
      <c r="C139" s="501"/>
      <c r="D139" s="501"/>
      <c r="E139" s="501"/>
      <c r="F139" s="509" t="s">
        <v>9</v>
      </c>
      <c r="G139" s="509" t="s">
        <v>37</v>
      </c>
      <c r="H139" s="509" t="s">
        <v>29</v>
      </c>
      <c r="I139" s="509" t="s">
        <v>30</v>
      </c>
      <c r="J139" s="509" t="s">
        <v>33</v>
      </c>
      <c r="K139" s="509" t="s">
        <v>34</v>
      </c>
    </row>
    <row r="140" spans="1:11" ht="18" customHeight="1" x14ac:dyDescent="0.2">
      <c r="A140" s="507" t="s">
        <v>166</v>
      </c>
      <c r="B140" s="503" t="s">
        <v>26</v>
      </c>
      <c r="C140" s="501"/>
      <c r="D140" s="501"/>
      <c r="E140" s="501"/>
      <c r="F140" s="501"/>
      <c r="G140" s="501"/>
      <c r="H140" s="501"/>
      <c r="I140" s="501"/>
      <c r="J140" s="501"/>
      <c r="K140" s="501"/>
    </row>
    <row r="141" spans="1:11" ht="18" customHeight="1" x14ac:dyDescent="0.2">
      <c r="A141" s="506" t="s">
        <v>137</v>
      </c>
      <c r="B141" s="503" t="s">
        <v>64</v>
      </c>
      <c r="C141" s="501"/>
      <c r="D141" s="501"/>
      <c r="E141" s="501"/>
      <c r="F141" s="541">
        <v>4554</v>
      </c>
      <c r="G141" s="541">
        <v>87121</v>
      </c>
      <c r="H141" s="541">
        <v>555196</v>
      </c>
      <c r="I141" s="541">
        <v>423836.62640000007</v>
      </c>
      <c r="J141" s="541">
        <v>9551</v>
      </c>
      <c r="K141" s="541">
        <v>969481.62639999995</v>
      </c>
    </row>
    <row r="142" spans="1:11" ht="18" customHeight="1" x14ac:dyDescent="0.2">
      <c r="A142" s="506" t="s">
        <v>142</v>
      </c>
      <c r="B142" s="503" t="s">
        <v>65</v>
      </c>
      <c r="C142" s="501"/>
      <c r="D142" s="501"/>
      <c r="E142" s="501"/>
      <c r="F142" s="541">
        <v>10722</v>
      </c>
      <c r="G142" s="541">
        <v>14</v>
      </c>
      <c r="H142" s="541">
        <v>560510</v>
      </c>
      <c r="I142" s="541">
        <v>0</v>
      </c>
      <c r="J142" s="541">
        <v>0</v>
      </c>
      <c r="K142" s="541">
        <v>560510</v>
      </c>
    </row>
    <row r="143" spans="1:11" ht="18" customHeight="1" x14ac:dyDescent="0.2">
      <c r="A143" s="506" t="s">
        <v>144</v>
      </c>
      <c r="B143" s="503" t="s">
        <v>66</v>
      </c>
      <c r="C143" s="501"/>
      <c r="D143" s="501"/>
      <c r="E143" s="501"/>
      <c r="F143" s="541">
        <v>0</v>
      </c>
      <c r="G143" s="541">
        <v>0</v>
      </c>
      <c r="H143" s="541">
        <v>1639553</v>
      </c>
      <c r="I143" s="541">
        <v>0</v>
      </c>
      <c r="J143" s="541">
        <v>0</v>
      </c>
      <c r="K143" s="541">
        <v>1639553</v>
      </c>
    </row>
    <row r="144" spans="1:11" ht="18" customHeight="1" x14ac:dyDescent="0.2">
      <c r="A144" s="506" t="s">
        <v>146</v>
      </c>
      <c r="B144" s="503" t="s">
        <v>67</v>
      </c>
      <c r="C144" s="501"/>
      <c r="D144" s="501"/>
      <c r="E144" s="501"/>
      <c r="F144" s="541">
        <v>3289</v>
      </c>
      <c r="G144" s="541">
        <v>3</v>
      </c>
      <c r="H144" s="541">
        <v>136666</v>
      </c>
      <c r="I144" s="541">
        <v>0</v>
      </c>
      <c r="J144" s="541">
        <v>0</v>
      </c>
      <c r="K144" s="541">
        <v>136666</v>
      </c>
    </row>
    <row r="145" spans="1:11" ht="18" customHeight="1" x14ac:dyDescent="0.2">
      <c r="A145" s="506" t="s">
        <v>148</v>
      </c>
      <c r="B145" s="503" t="s">
        <v>68</v>
      </c>
      <c r="C145" s="501"/>
      <c r="D145" s="501"/>
      <c r="E145" s="501"/>
      <c r="F145" s="541">
        <v>432</v>
      </c>
      <c r="G145" s="541">
        <v>288</v>
      </c>
      <c r="H145" s="541">
        <v>31582</v>
      </c>
      <c r="I145" s="541">
        <v>0</v>
      </c>
      <c r="J145" s="541">
        <v>0</v>
      </c>
      <c r="K145" s="541">
        <v>31582</v>
      </c>
    </row>
    <row r="146" spans="1:11" ht="18" customHeight="1" x14ac:dyDescent="0.2">
      <c r="A146" s="506" t="s">
        <v>150</v>
      </c>
      <c r="B146" s="503" t="s">
        <v>69</v>
      </c>
      <c r="C146" s="501"/>
      <c r="D146" s="501"/>
      <c r="E146" s="501"/>
      <c r="F146" s="541">
        <v>1574</v>
      </c>
      <c r="G146" s="541">
        <v>207</v>
      </c>
      <c r="H146" s="541">
        <v>76789</v>
      </c>
      <c r="I146" s="541">
        <v>58620.722599999994</v>
      </c>
      <c r="J146" s="541">
        <v>0</v>
      </c>
      <c r="K146" s="541">
        <v>135409.72259999998</v>
      </c>
    </row>
    <row r="147" spans="1:11" ht="18" customHeight="1" x14ac:dyDescent="0.2">
      <c r="A147" s="506" t="s">
        <v>153</v>
      </c>
      <c r="B147" s="503" t="s">
        <v>61</v>
      </c>
      <c r="C147" s="501"/>
      <c r="D147" s="501"/>
      <c r="E147" s="501"/>
      <c r="F147" s="518">
        <v>912</v>
      </c>
      <c r="G147" s="518">
        <v>0</v>
      </c>
      <c r="H147" s="518">
        <v>32590</v>
      </c>
      <c r="I147" s="518">
        <v>24879.205999999998</v>
      </c>
      <c r="J147" s="518">
        <v>0</v>
      </c>
      <c r="K147" s="518">
        <v>57469.205999999998</v>
      </c>
    </row>
    <row r="148" spans="1:11" ht="18" customHeight="1" x14ac:dyDescent="0.2">
      <c r="A148" s="506" t="s">
        <v>155</v>
      </c>
      <c r="B148" s="503" t="s">
        <v>70</v>
      </c>
      <c r="C148" s="501"/>
      <c r="D148" s="501"/>
      <c r="E148" s="501"/>
      <c r="F148" s="542" t="s">
        <v>73</v>
      </c>
      <c r="G148" s="542" t="s">
        <v>73</v>
      </c>
      <c r="H148" s="543" t="s">
        <v>73</v>
      </c>
      <c r="I148" s="543" t="s">
        <v>73</v>
      </c>
      <c r="J148" s="543" t="s">
        <v>73</v>
      </c>
      <c r="K148" s="537">
        <v>1915000</v>
      </c>
    </row>
    <row r="149" spans="1:11" ht="18" customHeight="1" x14ac:dyDescent="0.2">
      <c r="A149" s="506" t="s">
        <v>163</v>
      </c>
      <c r="B149" s="503" t="s">
        <v>71</v>
      </c>
      <c r="C149" s="501"/>
      <c r="D149" s="501"/>
      <c r="E149" s="501"/>
      <c r="F149" s="518">
        <v>20</v>
      </c>
      <c r="G149" s="518">
        <v>0</v>
      </c>
      <c r="H149" s="518">
        <v>7905</v>
      </c>
      <c r="I149" s="518">
        <v>0</v>
      </c>
      <c r="J149" s="518">
        <v>0</v>
      </c>
      <c r="K149" s="518">
        <v>7905</v>
      </c>
    </row>
    <row r="150" spans="1:11" ht="18" customHeight="1" x14ac:dyDescent="0.2">
      <c r="A150" s="506" t="s">
        <v>185</v>
      </c>
      <c r="B150" s="503" t="s">
        <v>186</v>
      </c>
      <c r="C150" s="501"/>
      <c r="D150" s="501"/>
      <c r="E150" s="501"/>
      <c r="F150" s="542" t="s">
        <v>73</v>
      </c>
      <c r="G150" s="542" t="s">
        <v>73</v>
      </c>
      <c r="H150" s="518">
        <f>H18</f>
        <v>2562561</v>
      </c>
      <c r="I150" s="518">
        <v>0</v>
      </c>
      <c r="J150" s="518">
        <v>2191310</v>
      </c>
      <c r="K150" s="518">
        <v>371251</v>
      </c>
    </row>
    <row r="151" spans="1:11" ht="18" customHeight="1" x14ac:dyDescent="0.2">
      <c r="A151" s="501"/>
      <c r="B151" s="503"/>
      <c r="C151" s="501"/>
      <c r="D151" s="501"/>
      <c r="E151" s="501"/>
      <c r="F151" s="548"/>
      <c r="G151" s="548"/>
      <c r="H151" s="548"/>
      <c r="I151" s="548"/>
      <c r="J151" s="548"/>
      <c r="K151" s="548"/>
    </row>
    <row r="152" spans="1:11" ht="18" customHeight="1" x14ac:dyDescent="0.2">
      <c r="A152" s="507" t="s">
        <v>165</v>
      </c>
      <c r="B152" s="503" t="s">
        <v>26</v>
      </c>
      <c r="C152" s="501"/>
      <c r="D152" s="501"/>
      <c r="E152" s="501"/>
      <c r="F152" s="549">
        <v>21503</v>
      </c>
      <c r="G152" s="549">
        <v>87633</v>
      </c>
      <c r="H152" s="549">
        <f>SUM(H141:H150)</f>
        <v>5603352</v>
      </c>
      <c r="I152" s="549">
        <f>SUM(I141:I150)</f>
        <v>507336.55500000005</v>
      </c>
      <c r="J152" s="549">
        <v>2200861</v>
      </c>
      <c r="K152" s="549">
        <v>5824827.5549999997</v>
      </c>
    </row>
    <row r="154" spans="1:11" ht="18" customHeight="1" x14ac:dyDescent="0.2">
      <c r="A154" s="507" t="s">
        <v>168</v>
      </c>
      <c r="B154" s="503" t="s">
        <v>28</v>
      </c>
      <c r="C154" s="501"/>
      <c r="D154" s="501"/>
      <c r="E154" s="3841"/>
      <c r="F154" s="564">
        <v>7.0413640160535765E-2</v>
      </c>
      <c r="G154" s="501"/>
      <c r="H154" s="501"/>
      <c r="I154" s="501"/>
      <c r="J154" s="501"/>
      <c r="K154" s="501"/>
    </row>
    <row r="155" spans="1:11" ht="18" customHeight="1" x14ac:dyDescent="0.2">
      <c r="A155" s="507" t="s">
        <v>169</v>
      </c>
      <c r="B155" s="503" t="s">
        <v>72</v>
      </c>
      <c r="C155" s="501"/>
      <c r="D155" s="501"/>
      <c r="E155" s="3841"/>
      <c r="F155" s="564">
        <v>0.7280124428196475</v>
      </c>
      <c r="G155" s="503"/>
      <c r="H155" s="501"/>
      <c r="I155" s="501"/>
      <c r="J155" s="501"/>
      <c r="K155" s="501"/>
    </row>
    <row r="156" spans="1:11" ht="18" customHeight="1" x14ac:dyDescent="0.2">
      <c r="A156" s="501"/>
      <c r="B156" s="501"/>
      <c r="C156" s="501"/>
      <c r="D156" s="501"/>
      <c r="E156" s="501"/>
      <c r="F156" s="501"/>
      <c r="G156" s="503"/>
      <c r="H156" s="501"/>
      <c r="I156" s="501"/>
      <c r="J156" s="3550"/>
      <c r="K156" s="501"/>
    </row>
    <row r="157" spans="1:11" ht="18" customHeight="1" x14ac:dyDescent="0.2">
      <c r="J157" s="3836"/>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56"/>
  <sheetViews>
    <sheetView showGridLines="0" zoomScale="70" zoomScaleNormal="70" zoomScaleSheetLayoutView="80" workbookViewId="0">
      <selection activeCell="C7" sqref="C7:G7"/>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5">
      <c r="A1" s="565"/>
      <c r="B1" s="565"/>
      <c r="C1" s="566"/>
      <c r="D1" s="567"/>
      <c r="E1" s="566"/>
      <c r="F1" s="566"/>
      <c r="G1" s="566"/>
      <c r="H1" s="566"/>
      <c r="I1" s="566"/>
      <c r="J1" s="566"/>
      <c r="K1" s="566"/>
    </row>
    <row r="2" spans="1:11" ht="18" customHeight="1" x14ac:dyDescent="0.25">
      <c r="A2" s="565"/>
      <c r="B2" s="565"/>
      <c r="C2" s="565"/>
      <c r="D2" s="3908" t="s">
        <v>686</v>
      </c>
      <c r="E2" s="3909"/>
      <c r="F2" s="3909"/>
      <c r="G2" s="3909"/>
      <c r="H2" s="3909"/>
      <c r="I2" s="565"/>
      <c r="J2" s="565"/>
      <c r="K2" s="565"/>
    </row>
    <row r="3" spans="1:11" ht="18" customHeight="1" x14ac:dyDescent="0.25">
      <c r="A3" s="565"/>
      <c r="B3" s="568" t="s">
        <v>0</v>
      </c>
      <c r="C3" s="565"/>
      <c r="D3" s="565"/>
      <c r="E3" s="565"/>
      <c r="F3" s="565"/>
      <c r="G3" s="565"/>
      <c r="H3" s="565"/>
      <c r="I3" s="565"/>
      <c r="J3" s="565"/>
      <c r="K3" s="565"/>
    </row>
    <row r="5" spans="1:11" ht="18" customHeight="1" x14ac:dyDescent="0.25">
      <c r="A5" s="565"/>
      <c r="B5" s="569" t="s">
        <v>40</v>
      </c>
      <c r="C5" s="3910" t="s">
        <v>430</v>
      </c>
      <c r="D5" s="3911"/>
      <c r="E5" s="3911"/>
      <c r="F5" s="3911"/>
      <c r="G5" s="3912"/>
      <c r="H5" s="565"/>
      <c r="I5" s="565"/>
      <c r="J5" s="565"/>
      <c r="K5" s="565"/>
    </row>
    <row r="6" spans="1:11" ht="18" customHeight="1" x14ac:dyDescent="0.25">
      <c r="A6" s="565"/>
      <c r="B6" s="569" t="s">
        <v>3</v>
      </c>
      <c r="C6" s="3913" t="s">
        <v>431</v>
      </c>
      <c r="D6" s="3914"/>
      <c r="E6" s="3914"/>
      <c r="F6" s="3914"/>
      <c r="G6" s="3915"/>
      <c r="H6" s="565"/>
      <c r="I6" s="565"/>
      <c r="J6" s="565"/>
      <c r="K6" s="565"/>
    </row>
    <row r="7" spans="1:11" ht="18" customHeight="1" x14ac:dyDescent="0.25">
      <c r="A7" s="565"/>
      <c r="B7" s="569" t="s">
        <v>4</v>
      </c>
      <c r="C7" s="3916">
        <v>3915</v>
      </c>
      <c r="D7" s="3917"/>
      <c r="E7" s="3917"/>
      <c r="F7" s="3917"/>
      <c r="G7" s="3918"/>
      <c r="H7" s="565"/>
      <c r="I7" s="565"/>
      <c r="J7" s="565"/>
      <c r="K7" s="565"/>
    </row>
    <row r="9" spans="1:11" ht="18" customHeight="1" x14ac:dyDescent="0.25">
      <c r="A9" s="565"/>
      <c r="B9" s="569" t="s">
        <v>1</v>
      </c>
      <c r="C9" s="3910" t="s">
        <v>432</v>
      </c>
      <c r="D9" s="3911"/>
      <c r="E9" s="3911"/>
      <c r="F9" s="3911"/>
      <c r="G9" s="3912"/>
      <c r="H9" s="565"/>
      <c r="I9" s="565"/>
      <c r="J9" s="565"/>
      <c r="K9" s="565"/>
    </row>
    <row r="10" spans="1:11" ht="18" customHeight="1" x14ac:dyDescent="0.25">
      <c r="A10" s="565"/>
      <c r="B10" s="569" t="s">
        <v>2</v>
      </c>
      <c r="C10" s="3919" t="s">
        <v>433</v>
      </c>
      <c r="D10" s="3920"/>
      <c r="E10" s="3920"/>
      <c r="F10" s="3920"/>
      <c r="G10" s="3921"/>
      <c r="H10" s="565"/>
      <c r="I10" s="565"/>
      <c r="J10" s="565"/>
      <c r="K10" s="565"/>
    </row>
    <row r="11" spans="1:11" ht="18" customHeight="1" x14ac:dyDescent="0.25">
      <c r="A11" s="565"/>
      <c r="B11" s="569" t="s">
        <v>32</v>
      </c>
      <c r="C11" s="3910" t="s">
        <v>434</v>
      </c>
      <c r="D11" s="3922"/>
      <c r="E11" s="3922"/>
      <c r="F11" s="3922"/>
      <c r="G11" s="3922"/>
      <c r="H11" s="565"/>
      <c r="I11" s="565"/>
      <c r="J11" s="565"/>
      <c r="K11" s="565"/>
    </row>
    <row r="12" spans="1:11" ht="18" customHeight="1" x14ac:dyDescent="0.25">
      <c r="A12" s="565"/>
      <c r="B12" s="569"/>
      <c r="C12" s="569"/>
      <c r="D12" s="569"/>
      <c r="E12" s="569"/>
      <c r="F12" s="569"/>
      <c r="G12" s="569"/>
      <c r="H12" s="565"/>
      <c r="I12" s="565"/>
      <c r="J12" s="565"/>
      <c r="K12" s="565"/>
    </row>
    <row r="13" spans="1:11" ht="24.6" customHeight="1" x14ac:dyDescent="0.25">
      <c r="A13" s="565"/>
      <c r="B13" s="3905"/>
      <c r="C13" s="3906"/>
      <c r="D13" s="3906"/>
      <c r="E13" s="3906"/>
      <c r="F13" s="3906"/>
      <c r="G13" s="3906"/>
      <c r="H13" s="3907"/>
      <c r="I13" s="566"/>
      <c r="J13" s="565"/>
      <c r="K13" s="565"/>
    </row>
    <row r="14" spans="1:11" ht="18" customHeight="1" x14ac:dyDescent="0.25">
      <c r="A14" s="565"/>
      <c r="B14" s="570"/>
      <c r="C14" s="565"/>
      <c r="D14" s="565"/>
      <c r="E14" s="565"/>
      <c r="F14" s="565"/>
      <c r="G14" s="565"/>
      <c r="H14" s="565"/>
      <c r="I14" s="565"/>
      <c r="J14" s="565"/>
      <c r="K14" s="565"/>
    </row>
    <row r="15" spans="1:11" ht="18" customHeight="1" x14ac:dyDescent="0.25">
      <c r="A15" s="565"/>
      <c r="B15" s="570"/>
      <c r="C15" s="565"/>
      <c r="D15" s="565"/>
      <c r="E15" s="565"/>
      <c r="F15" s="565"/>
      <c r="G15" s="565"/>
      <c r="H15" s="565"/>
      <c r="I15" s="565"/>
      <c r="J15" s="565"/>
      <c r="K15" s="565"/>
    </row>
    <row r="16" spans="1:11" ht="45" customHeight="1" x14ac:dyDescent="0.25">
      <c r="A16" s="567" t="s">
        <v>181</v>
      </c>
      <c r="B16" s="566"/>
      <c r="C16" s="566"/>
      <c r="D16" s="566"/>
      <c r="E16" s="566"/>
      <c r="F16" s="571" t="s">
        <v>9</v>
      </c>
      <c r="G16" s="571" t="s">
        <v>37</v>
      </c>
      <c r="H16" s="571" t="s">
        <v>29</v>
      </c>
      <c r="I16" s="571" t="s">
        <v>30</v>
      </c>
      <c r="J16" s="571" t="s">
        <v>33</v>
      </c>
      <c r="K16" s="571" t="s">
        <v>34</v>
      </c>
    </row>
    <row r="17" spans="1:11" ht="18" customHeight="1" x14ac:dyDescent="0.25">
      <c r="A17" s="572" t="s">
        <v>184</v>
      </c>
      <c r="B17" s="568" t="s">
        <v>182</v>
      </c>
      <c r="C17" s="565"/>
      <c r="D17" s="565"/>
      <c r="E17" s="565"/>
      <c r="F17" s="565"/>
      <c r="G17" s="565"/>
      <c r="H17" s="565"/>
      <c r="I17" s="565"/>
      <c r="J17" s="565"/>
      <c r="K17" s="565"/>
    </row>
    <row r="18" spans="1:11" ht="18" customHeight="1" x14ac:dyDescent="0.25">
      <c r="A18" s="569" t="s">
        <v>185</v>
      </c>
      <c r="B18" s="573" t="s">
        <v>183</v>
      </c>
      <c r="C18" s="565"/>
      <c r="D18" s="565"/>
      <c r="E18" s="565"/>
      <c r="F18" s="574" t="s">
        <v>73</v>
      </c>
      <c r="G18" s="574" t="s">
        <v>73</v>
      </c>
      <c r="H18" s="575">
        <v>12310843</v>
      </c>
      <c r="I18" s="576">
        <v>0</v>
      </c>
      <c r="J18" s="575">
        <v>10527310</v>
      </c>
      <c r="K18" s="577">
        <v>1783533</v>
      </c>
    </row>
    <row r="19" spans="1:11" ht="45" customHeight="1" x14ac:dyDescent="0.25">
      <c r="A19" s="567" t="s">
        <v>8</v>
      </c>
      <c r="B19" s="566"/>
      <c r="C19" s="566"/>
      <c r="D19" s="566"/>
      <c r="E19" s="566"/>
      <c r="F19" s="571" t="s">
        <v>9</v>
      </c>
      <c r="G19" s="571" t="s">
        <v>37</v>
      </c>
      <c r="H19" s="571" t="s">
        <v>29</v>
      </c>
      <c r="I19" s="571" t="s">
        <v>30</v>
      </c>
      <c r="J19" s="571" t="s">
        <v>33</v>
      </c>
      <c r="K19" s="571" t="s">
        <v>34</v>
      </c>
    </row>
    <row r="20" spans="1:11" ht="18" customHeight="1" x14ac:dyDescent="0.25">
      <c r="A20" s="572" t="s">
        <v>74</v>
      </c>
      <c r="B20" s="568" t="s">
        <v>41</v>
      </c>
      <c r="C20" s="565"/>
      <c r="D20" s="565"/>
      <c r="E20" s="565"/>
      <c r="F20" s="565"/>
      <c r="G20" s="565"/>
      <c r="H20" s="565"/>
      <c r="I20" s="565"/>
      <c r="J20" s="565"/>
      <c r="K20" s="565"/>
    </row>
    <row r="21" spans="1:11" ht="18" customHeight="1" x14ac:dyDescent="0.25">
      <c r="A21" s="569" t="s">
        <v>75</v>
      </c>
      <c r="B21" s="573" t="s">
        <v>42</v>
      </c>
      <c r="C21" s="565"/>
      <c r="D21" s="565"/>
      <c r="E21" s="565"/>
      <c r="F21" s="574">
        <v>45073</v>
      </c>
      <c r="G21" s="574">
        <v>3883</v>
      </c>
      <c r="H21" s="575">
        <v>1674164</v>
      </c>
      <c r="I21" s="576">
        <v>1103274.0760000001</v>
      </c>
      <c r="J21" s="575">
        <v>174533</v>
      </c>
      <c r="K21" s="577">
        <v>2602905.0760000004</v>
      </c>
    </row>
    <row r="22" spans="1:11" ht="18" customHeight="1" x14ac:dyDescent="0.25">
      <c r="A22" s="569" t="s">
        <v>76</v>
      </c>
      <c r="B22" s="565" t="s">
        <v>6</v>
      </c>
      <c r="C22" s="565"/>
      <c r="D22" s="565"/>
      <c r="E22" s="565"/>
      <c r="F22" s="574">
        <v>4520</v>
      </c>
      <c r="G22" s="574">
        <v>1174</v>
      </c>
      <c r="H22" s="575">
        <v>435390</v>
      </c>
      <c r="I22" s="576">
        <v>286922.01</v>
      </c>
      <c r="J22" s="575"/>
      <c r="K22" s="577">
        <v>722312.01</v>
      </c>
    </row>
    <row r="23" spans="1:11" ht="18" customHeight="1" x14ac:dyDescent="0.25">
      <c r="A23" s="569" t="s">
        <v>77</v>
      </c>
      <c r="B23" s="565" t="s">
        <v>43</v>
      </c>
      <c r="C23" s="565"/>
      <c r="D23" s="565"/>
      <c r="E23" s="565"/>
      <c r="F23" s="574"/>
      <c r="G23" s="574"/>
      <c r="H23" s="575"/>
      <c r="I23" s="576">
        <v>0</v>
      </c>
      <c r="J23" s="575"/>
      <c r="K23" s="577">
        <v>0</v>
      </c>
    </row>
    <row r="24" spans="1:11" ht="18" customHeight="1" x14ac:dyDescent="0.25">
      <c r="A24" s="569" t="s">
        <v>78</v>
      </c>
      <c r="B24" s="565" t="s">
        <v>44</v>
      </c>
      <c r="C24" s="565"/>
      <c r="D24" s="565"/>
      <c r="E24" s="565"/>
      <c r="F24" s="574"/>
      <c r="G24" s="574"/>
      <c r="H24" s="575"/>
      <c r="I24" s="576">
        <v>0</v>
      </c>
      <c r="J24" s="575"/>
      <c r="K24" s="577">
        <v>0</v>
      </c>
    </row>
    <row r="25" spans="1:11" ht="18" customHeight="1" x14ac:dyDescent="0.25">
      <c r="A25" s="569" t="s">
        <v>79</v>
      </c>
      <c r="B25" s="565" t="s">
        <v>5</v>
      </c>
      <c r="C25" s="565"/>
      <c r="D25" s="565"/>
      <c r="E25" s="565"/>
      <c r="F25" s="574"/>
      <c r="G25" s="574"/>
      <c r="H25" s="575"/>
      <c r="I25" s="576">
        <v>0</v>
      </c>
      <c r="J25" s="575"/>
      <c r="K25" s="577">
        <v>0</v>
      </c>
    </row>
    <row r="26" spans="1:11" ht="18" customHeight="1" x14ac:dyDescent="0.25">
      <c r="A26" s="569" t="s">
        <v>80</v>
      </c>
      <c r="B26" s="565" t="s">
        <v>45</v>
      </c>
      <c r="C26" s="565"/>
      <c r="D26" s="565"/>
      <c r="E26" s="565"/>
      <c r="F26" s="574"/>
      <c r="G26" s="574"/>
      <c r="H26" s="575"/>
      <c r="I26" s="576">
        <v>0</v>
      </c>
      <c r="J26" s="575"/>
      <c r="K26" s="577">
        <v>0</v>
      </c>
    </row>
    <row r="27" spans="1:11" ht="18" customHeight="1" x14ac:dyDescent="0.25">
      <c r="A27" s="569" t="s">
        <v>81</v>
      </c>
      <c r="B27" s="565" t="s">
        <v>46</v>
      </c>
      <c r="C27" s="565"/>
      <c r="D27" s="565"/>
      <c r="E27" s="565"/>
      <c r="F27" s="574"/>
      <c r="G27" s="574"/>
      <c r="H27" s="575"/>
      <c r="I27" s="576">
        <v>0</v>
      </c>
      <c r="J27" s="575"/>
      <c r="K27" s="577">
        <v>0</v>
      </c>
    </row>
    <row r="28" spans="1:11" ht="18" customHeight="1" x14ac:dyDescent="0.25">
      <c r="A28" s="569" t="s">
        <v>82</v>
      </c>
      <c r="B28" s="565" t="s">
        <v>47</v>
      </c>
      <c r="C28" s="565"/>
      <c r="D28" s="565"/>
      <c r="E28" s="565"/>
      <c r="F28" s="574"/>
      <c r="G28" s="574"/>
      <c r="H28" s="575"/>
      <c r="I28" s="576">
        <v>0</v>
      </c>
      <c r="J28" s="575"/>
      <c r="K28" s="577">
        <v>0</v>
      </c>
    </row>
    <row r="29" spans="1:11" ht="18" customHeight="1" x14ac:dyDescent="0.25">
      <c r="A29" s="569" t="s">
        <v>83</v>
      </c>
      <c r="B29" s="565" t="s">
        <v>48</v>
      </c>
      <c r="C29" s="565"/>
      <c r="D29" s="565"/>
      <c r="E29" s="565"/>
      <c r="F29" s="574"/>
      <c r="G29" s="574">
        <v>1761</v>
      </c>
      <c r="H29" s="575">
        <v>1537225</v>
      </c>
      <c r="I29" s="576">
        <v>1013031.275</v>
      </c>
      <c r="J29" s="575"/>
      <c r="K29" s="577">
        <v>2550256.2749999999</v>
      </c>
    </row>
    <row r="30" spans="1:11" ht="18" customHeight="1" x14ac:dyDescent="0.25">
      <c r="A30" s="569" t="s">
        <v>84</v>
      </c>
      <c r="B30" s="3896" t="s">
        <v>709</v>
      </c>
      <c r="C30" s="3897"/>
      <c r="D30" s="3898"/>
      <c r="E30" s="565"/>
      <c r="F30" s="574">
        <v>96</v>
      </c>
      <c r="G30" s="574">
        <v>0</v>
      </c>
      <c r="H30" s="575">
        <v>642975</v>
      </c>
      <c r="I30" s="576">
        <v>423720.52500000002</v>
      </c>
      <c r="J30" s="575"/>
      <c r="K30" s="577">
        <v>1066695.5249999999</v>
      </c>
    </row>
    <row r="31" spans="1:11" ht="18" customHeight="1" x14ac:dyDescent="0.25">
      <c r="A31" s="569" t="s">
        <v>133</v>
      </c>
      <c r="B31" s="3896" t="s">
        <v>710</v>
      </c>
      <c r="C31" s="3897"/>
      <c r="D31" s="3898"/>
      <c r="E31" s="565"/>
      <c r="F31" s="574"/>
      <c r="G31" s="574">
        <v>24000</v>
      </c>
      <c r="H31" s="575">
        <v>1081869</v>
      </c>
      <c r="I31" s="576">
        <v>712951.67100000009</v>
      </c>
      <c r="J31" s="575"/>
      <c r="K31" s="577">
        <v>1794820.6710000001</v>
      </c>
    </row>
    <row r="32" spans="1:11" ht="18" customHeight="1" x14ac:dyDescent="0.25">
      <c r="A32" s="569" t="s">
        <v>134</v>
      </c>
      <c r="B32" s="578"/>
      <c r="C32" s="579"/>
      <c r="D32" s="580"/>
      <c r="E32" s="565"/>
      <c r="F32" s="574"/>
      <c r="G32" s="581" t="s">
        <v>85</v>
      </c>
      <c r="H32" s="575"/>
      <c r="I32" s="576">
        <v>0</v>
      </c>
      <c r="J32" s="575"/>
      <c r="K32" s="577">
        <v>0</v>
      </c>
    </row>
    <row r="33" spans="1:11" ht="18" customHeight="1" x14ac:dyDescent="0.25">
      <c r="A33" s="569" t="s">
        <v>135</v>
      </c>
      <c r="B33" s="578"/>
      <c r="C33" s="579"/>
      <c r="D33" s="580"/>
      <c r="E33" s="565"/>
      <c r="F33" s="574"/>
      <c r="G33" s="581" t="s">
        <v>85</v>
      </c>
      <c r="H33" s="575"/>
      <c r="I33" s="576">
        <v>0</v>
      </c>
      <c r="J33" s="575"/>
      <c r="K33" s="577">
        <v>0</v>
      </c>
    </row>
    <row r="34" spans="1:11" ht="18" customHeight="1" x14ac:dyDescent="0.25">
      <c r="A34" s="569" t="s">
        <v>136</v>
      </c>
      <c r="B34" s="3896"/>
      <c r="C34" s="3897"/>
      <c r="D34" s="3898"/>
      <c r="E34" s="565"/>
      <c r="F34" s="574"/>
      <c r="G34" s="581" t="s">
        <v>85</v>
      </c>
      <c r="H34" s="575"/>
      <c r="I34" s="576">
        <v>0</v>
      </c>
      <c r="J34" s="575"/>
      <c r="K34" s="577">
        <v>0</v>
      </c>
    </row>
    <row r="35" spans="1:11" ht="18" customHeight="1" x14ac:dyDescent="0.25">
      <c r="A35" s="565"/>
      <c r="B35" s="565"/>
      <c r="C35" s="565"/>
      <c r="D35" s="565"/>
      <c r="E35" s="565"/>
      <c r="F35" s="565"/>
      <c r="G35" s="565"/>
      <c r="H35" s="565"/>
      <c r="I35" s="565"/>
      <c r="J35" s="565"/>
      <c r="K35" s="582"/>
    </row>
    <row r="36" spans="1:11" ht="18" customHeight="1" x14ac:dyDescent="0.25">
      <c r="A36" s="572" t="s">
        <v>137</v>
      </c>
      <c r="B36" s="568" t="s">
        <v>138</v>
      </c>
      <c r="C36" s="565"/>
      <c r="D36" s="565"/>
      <c r="E36" s="568" t="s">
        <v>7</v>
      </c>
      <c r="F36" s="583">
        <v>49689</v>
      </c>
      <c r="G36" s="583">
        <v>30818</v>
      </c>
      <c r="H36" s="583">
        <v>5371623</v>
      </c>
      <c r="I36" s="577">
        <v>3539899.557</v>
      </c>
      <c r="J36" s="577">
        <v>174533</v>
      </c>
      <c r="K36" s="577">
        <v>8736989.557</v>
      </c>
    </row>
    <row r="37" spans="1:11" ht="18" customHeight="1" thickBot="1" x14ac:dyDescent="0.3">
      <c r="A37" s="565"/>
      <c r="B37" s="568"/>
      <c r="C37" s="565"/>
      <c r="D37" s="565"/>
      <c r="E37" s="565"/>
      <c r="F37" s="584"/>
      <c r="G37" s="584"/>
      <c r="H37" s="585"/>
      <c r="I37" s="585"/>
      <c r="J37" s="585"/>
      <c r="K37" s="586"/>
    </row>
    <row r="38" spans="1:11" ht="42.75" customHeight="1" x14ac:dyDescent="0.25">
      <c r="A38" s="565"/>
      <c r="B38" s="565"/>
      <c r="C38" s="565"/>
      <c r="D38" s="565"/>
      <c r="E38" s="565"/>
      <c r="F38" s="571" t="s">
        <v>9</v>
      </c>
      <c r="G38" s="571" t="s">
        <v>37</v>
      </c>
      <c r="H38" s="571" t="s">
        <v>29</v>
      </c>
      <c r="I38" s="571" t="s">
        <v>30</v>
      </c>
      <c r="J38" s="571" t="s">
        <v>33</v>
      </c>
      <c r="K38" s="571" t="s">
        <v>34</v>
      </c>
    </row>
    <row r="39" spans="1:11" ht="18.75" customHeight="1" x14ac:dyDescent="0.25">
      <c r="A39" s="572" t="s">
        <v>86</v>
      </c>
      <c r="B39" s="568" t="s">
        <v>49</v>
      </c>
      <c r="C39" s="565"/>
      <c r="D39" s="565"/>
      <c r="E39" s="565"/>
      <c r="F39" s="565"/>
      <c r="G39" s="565"/>
      <c r="H39" s="565"/>
      <c r="I39" s="565"/>
      <c r="J39" s="565"/>
      <c r="K39" s="565"/>
    </row>
    <row r="40" spans="1:11" ht="18" customHeight="1" x14ac:dyDescent="0.25">
      <c r="A40" s="569" t="s">
        <v>87</v>
      </c>
      <c r="B40" s="565" t="s">
        <v>31</v>
      </c>
      <c r="C40" s="565"/>
      <c r="D40" s="565"/>
      <c r="E40" s="565"/>
      <c r="F40" s="574">
        <v>94320</v>
      </c>
      <c r="G40" s="574"/>
      <c r="H40" s="575">
        <v>7789342</v>
      </c>
      <c r="I40" s="576">
        <v>5133176.3780000005</v>
      </c>
      <c r="J40" s="575"/>
      <c r="K40" s="577">
        <v>12922518.378</v>
      </c>
    </row>
    <row r="41" spans="1:11" ht="18" customHeight="1" x14ac:dyDescent="0.25">
      <c r="A41" s="569" t="s">
        <v>88</v>
      </c>
      <c r="B41" s="3899" t="s">
        <v>50</v>
      </c>
      <c r="C41" s="3900"/>
      <c r="D41" s="565"/>
      <c r="E41" s="565"/>
      <c r="F41" s="574">
        <v>832</v>
      </c>
      <c r="G41" s="574"/>
      <c r="H41" s="575">
        <v>150559</v>
      </c>
      <c r="I41" s="576">
        <v>99218.381000000008</v>
      </c>
      <c r="J41" s="575"/>
      <c r="K41" s="577">
        <v>249777.38099999999</v>
      </c>
    </row>
    <row r="42" spans="1:11" ht="18" customHeight="1" x14ac:dyDescent="0.25">
      <c r="A42" s="569" t="s">
        <v>89</v>
      </c>
      <c r="B42" s="573" t="s">
        <v>11</v>
      </c>
      <c r="C42" s="565"/>
      <c r="D42" s="565"/>
      <c r="E42" s="565"/>
      <c r="F42" s="574">
        <v>3608</v>
      </c>
      <c r="G42" s="574"/>
      <c r="H42" s="575">
        <v>324730</v>
      </c>
      <c r="I42" s="576">
        <v>213997.07</v>
      </c>
      <c r="J42" s="575"/>
      <c r="K42" s="577">
        <v>538727.07000000007</v>
      </c>
    </row>
    <row r="43" spans="1:11" ht="18" customHeight="1" x14ac:dyDescent="0.25">
      <c r="A43" s="569" t="s">
        <v>90</v>
      </c>
      <c r="B43" s="587" t="s">
        <v>10</v>
      </c>
      <c r="C43" s="588"/>
      <c r="D43" s="588"/>
      <c r="E43" s="565"/>
      <c r="F43" s="574"/>
      <c r="G43" s="574"/>
      <c r="H43" s="575"/>
      <c r="I43" s="576">
        <v>0</v>
      </c>
      <c r="J43" s="575"/>
      <c r="K43" s="577">
        <v>0</v>
      </c>
    </row>
    <row r="44" spans="1:11" ht="18" customHeight="1" x14ac:dyDescent="0.25">
      <c r="A44" s="569" t="s">
        <v>91</v>
      </c>
      <c r="B44" s="3896"/>
      <c r="C44" s="3897"/>
      <c r="D44" s="3898"/>
      <c r="E44" s="565"/>
      <c r="F44" s="589"/>
      <c r="G44" s="589"/>
      <c r="H44" s="589"/>
      <c r="I44" s="576">
        <v>0</v>
      </c>
      <c r="J44" s="589"/>
      <c r="K44" s="590">
        <v>0</v>
      </c>
    </row>
    <row r="45" spans="1:11" ht="18" customHeight="1" x14ac:dyDescent="0.25">
      <c r="A45" s="569" t="s">
        <v>139</v>
      </c>
      <c r="B45" s="3896"/>
      <c r="C45" s="3897"/>
      <c r="D45" s="3898"/>
      <c r="E45" s="565"/>
      <c r="F45" s="574"/>
      <c r="G45" s="574"/>
      <c r="H45" s="575"/>
      <c r="I45" s="576">
        <v>0</v>
      </c>
      <c r="J45" s="575"/>
      <c r="K45" s="577">
        <v>0</v>
      </c>
    </row>
    <row r="46" spans="1:11" ht="18" customHeight="1" x14ac:dyDescent="0.25">
      <c r="A46" s="569" t="s">
        <v>140</v>
      </c>
      <c r="B46" s="3896"/>
      <c r="C46" s="3897"/>
      <c r="D46" s="3898"/>
      <c r="E46" s="565"/>
      <c r="F46" s="574"/>
      <c r="G46" s="574"/>
      <c r="H46" s="575"/>
      <c r="I46" s="576">
        <v>0</v>
      </c>
      <c r="J46" s="575"/>
      <c r="K46" s="577">
        <v>0</v>
      </c>
    </row>
    <row r="47" spans="1:11" ht="18" customHeight="1" x14ac:dyDescent="0.25">
      <c r="A47" s="569" t="s">
        <v>141</v>
      </c>
      <c r="B47" s="3896"/>
      <c r="C47" s="3897"/>
      <c r="D47" s="3898"/>
      <c r="E47" s="565"/>
      <c r="F47" s="574"/>
      <c r="G47" s="574"/>
      <c r="H47" s="575"/>
      <c r="I47" s="576">
        <v>0</v>
      </c>
      <c r="J47" s="575"/>
      <c r="K47" s="577">
        <v>0</v>
      </c>
    </row>
    <row r="49" spans="1:11" ht="18" customHeight="1" x14ac:dyDescent="0.25">
      <c r="A49" s="572" t="s">
        <v>142</v>
      </c>
      <c r="B49" s="568" t="s">
        <v>143</v>
      </c>
      <c r="C49" s="565"/>
      <c r="D49" s="565"/>
      <c r="E49" s="568" t="s">
        <v>7</v>
      </c>
      <c r="F49" s="591">
        <v>98760</v>
      </c>
      <c r="G49" s="591">
        <v>0</v>
      </c>
      <c r="H49" s="577">
        <v>8264631</v>
      </c>
      <c r="I49" s="577">
        <v>5446391.8290000008</v>
      </c>
      <c r="J49" s="577">
        <v>0</v>
      </c>
      <c r="K49" s="577">
        <v>13711022.829</v>
      </c>
    </row>
    <row r="50" spans="1:11" ht="18" customHeight="1" thickBot="1" x14ac:dyDescent="0.3">
      <c r="A50" s="565"/>
      <c r="B50" s="565"/>
      <c r="C50" s="565"/>
      <c r="D50" s="565"/>
      <c r="E50" s="565"/>
      <c r="F50" s="565"/>
      <c r="G50" s="592"/>
      <c r="H50" s="592"/>
      <c r="I50" s="592"/>
      <c r="J50" s="592"/>
      <c r="K50" s="592"/>
    </row>
    <row r="51" spans="1:11" ht="42.75" customHeight="1" x14ac:dyDescent="0.25">
      <c r="A51" s="565"/>
      <c r="B51" s="565"/>
      <c r="C51" s="565"/>
      <c r="D51" s="565"/>
      <c r="E51" s="565"/>
      <c r="F51" s="571" t="s">
        <v>9</v>
      </c>
      <c r="G51" s="571" t="s">
        <v>37</v>
      </c>
      <c r="H51" s="571" t="s">
        <v>29</v>
      </c>
      <c r="I51" s="571" t="s">
        <v>30</v>
      </c>
      <c r="J51" s="571" t="s">
        <v>33</v>
      </c>
      <c r="K51" s="571" t="s">
        <v>34</v>
      </c>
    </row>
    <row r="52" spans="1:11" ht="18" customHeight="1" x14ac:dyDescent="0.25">
      <c r="A52" s="572" t="s">
        <v>92</v>
      </c>
      <c r="B52" s="3901" t="s">
        <v>38</v>
      </c>
      <c r="C52" s="3902"/>
      <c r="D52" s="565"/>
      <c r="E52" s="565"/>
      <c r="F52" s="565"/>
      <c r="G52" s="565"/>
      <c r="H52" s="565"/>
      <c r="I52" s="565"/>
      <c r="J52" s="565"/>
      <c r="K52" s="565"/>
    </row>
    <row r="53" spans="1:11" ht="18" customHeight="1" x14ac:dyDescent="0.25">
      <c r="A53" s="569" t="s">
        <v>51</v>
      </c>
      <c r="B53" s="3903" t="s">
        <v>711</v>
      </c>
      <c r="C53" s="3904"/>
      <c r="D53" s="3895"/>
      <c r="E53" s="565"/>
      <c r="F53" s="574"/>
      <c r="G53" s="574">
        <v>40279</v>
      </c>
      <c r="H53" s="575">
        <v>2013966</v>
      </c>
      <c r="I53" s="576">
        <v>1327203.594</v>
      </c>
      <c r="J53" s="575"/>
      <c r="K53" s="577">
        <v>3341169.594</v>
      </c>
    </row>
    <row r="54" spans="1:11" ht="18" customHeight="1" x14ac:dyDescent="0.25">
      <c r="A54" s="569" t="s">
        <v>93</v>
      </c>
      <c r="B54" s="593" t="s">
        <v>712</v>
      </c>
      <c r="C54" s="594"/>
      <c r="D54" s="595"/>
      <c r="E54" s="565"/>
      <c r="F54" s="574">
        <v>6722</v>
      </c>
      <c r="G54" s="574">
        <v>0</v>
      </c>
      <c r="H54" s="575">
        <v>1804504</v>
      </c>
      <c r="I54" s="576">
        <v>1189168.1359999999</v>
      </c>
      <c r="J54" s="575"/>
      <c r="K54" s="577">
        <v>2993672.1359999999</v>
      </c>
    </row>
    <row r="55" spans="1:11" ht="18" customHeight="1" x14ac:dyDescent="0.25">
      <c r="A55" s="569" t="s">
        <v>94</v>
      </c>
      <c r="B55" s="3893" t="s">
        <v>435</v>
      </c>
      <c r="C55" s="3894"/>
      <c r="D55" s="3895"/>
      <c r="E55" s="565"/>
      <c r="F55" s="574"/>
      <c r="G55" s="574"/>
      <c r="H55" s="575">
        <v>1027135</v>
      </c>
      <c r="I55" s="576">
        <v>676881.96500000008</v>
      </c>
      <c r="J55" s="575"/>
      <c r="K55" s="577">
        <v>1704016.9650000001</v>
      </c>
    </row>
    <row r="56" spans="1:11" ht="18" customHeight="1" x14ac:dyDescent="0.25">
      <c r="A56" s="569" t="s">
        <v>95</v>
      </c>
      <c r="B56" s="3893" t="s">
        <v>713</v>
      </c>
      <c r="C56" s="3894"/>
      <c r="D56" s="3895"/>
      <c r="E56" s="565"/>
      <c r="F56" s="574">
        <v>8932</v>
      </c>
      <c r="G56" s="574"/>
      <c r="H56" s="575">
        <v>982524</v>
      </c>
      <c r="I56" s="576">
        <v>647483.31599999999</v>
      </c>
      <c r="J56" s="575"/>
      <c r="K56" s="577">
        <v>1630007.3160000001</v>
      </c>
    </row>
    <row r="57" spans="1:11" ht="18" customHeight="1" x14ac:dyDescent="0.25">
      <c r="A57" s="569" t="s">
        <v>96</v>
      </c>
      <c r="B57" s="3893" t="s">
        <v>436</v>
      </c>
      <c r="C57" s="3894"/>
      <c r="D57" s="3895"/>
      <c r="E57" s="565"/>
      <c r="F57" s="574">
        <v>14881</v>
      </c>
      <c r="G57" s="574">
        <v>1691</v>
      </c>
      <c r="H57" s="575">
        <v>1053741</v>
      </c>
      <c r="I57" s="576">
        <v>694415.31900000002</v>
      </c>
      <c r="J57" s="575">
        <v>949270</v>
      </c>
      <c r="K57" s="577">
        <v>798886.31900000013</v>
      </c>
    </row>
    <row r="58" spans="1:11" ht="18" customHeight="1" x14ac:dyDescent="0.25">
      <c r="A58" s="569" t="s">
        <v>97</v>
      </c>
      <c r="B58" s="593" t="s">
        <v>437</v>
      </c>
      <c r="C58" s="594"/>
      <c r="D58" s="595"/>
      <c r="E58" s="565"/>
      <c r="F58" s="574">
        <v>4419</v>
      </c>
      <c r="G58" s="574">
        <v>461</v>
      </c>
      <c r="H58" s="575">
        <v>380371</v>
      </c>
      <c r="I58" s="576">
        <v>250664.489</v>
      </c>
      <c r="J58" s="575"/>
      <c r="K58" s="577">
        <v>631035.48900000006</v>
      </c>
    </row>
    <row r="59" spans="1:11" ht="18" customHeight="1" x14ac:dyDescent="0.25">
      <c r="A59" s="569" t="s">
        <v>98</v>
      </c>
      <c r="B59" s="3893" t="s">
        <v>714</v>
      </c>
      <c r="C59" s="3894"/>
      <c r="D59" s="3895"/>
      <c r="E59" s="565"/>
      <c r="F59" s="574">
        <v>866</v>
      </c>
      <c r="G59" s="574">
        <v>5059</v>
      </c>
      <c r="H59" s="575">
        <v>121200</v>
      </c>
      <c r="I59" s="576">
        <v>79870.8</v>
      </c>
      <c r="J59" s="575"/>
      <c r="K59" s="577">
        <v>201070.8</v>
      </c>
    </row>
    <row r="60" spans="1:11" ht="18" customHeight="1" x14ac:dyDescent="0.25">
      <c r="A60" s="569" t="s">
        <v>99</v>
      </c>
      <c r="B60" s="593" t="s">
        <v>610</v>
      </c>
      <c r="C60" s="594"/>
      <c r="D60" s="595"/>
      <c r="E60" s="565"/>
      <c r="F60" s="574">
        <v>25367</v>
      </c>
      <c r="G60" s="574">
        <v>1002</v>
      </c>
      <c r="H60" s="575">
        <v>363750</v>
      </c>
      <c r="I60" s="576">
        <v>239711.25</v>
      </c>
      <c r="J60" s="575"/>
      <c r="K60" s="577">
        <v>603461.25</v>
      </c>
    </row>
    <row r="61" spans="1:11" ht="18" customHeight="1" x14ac:dyDescent="0.25">
      <c r="A61" s="569" t="s">
        <v>100</v>
      </c>
      <c r="B61" s="593" t="s">
        <v>715</v>
      </c>
      <c r="C61" s="594"/>
      <c r="D61" s="595"/>
      <c r="E61" s="565"/>
      <c r="F61" s="574">
        <v>2010</v>
      </c>
      <c r="G61" s="574">
        <v>273</v>
      </c>
      <c r="H61" s="575">
        <v>176643</v>
      </c>
      <c r="I61" s="576">
        <v>116407.73700000001</v>
      </c>
      <c r="J61" s="575"/>
      <c r="K61" s="577">
        <v>293050.73700000002</v>
      </c>
    </row>
    <row r="62" spans="1:11" ht="18" customHeight="1" x14ac:dyDescent="0.25">
      <c r="A62" s="569" t="s">
        <v>101</v>
      </c>
      <c r="B62" s="3893" t="s">
        <v>716</v>
      </c>
      <c r="C62" s="3894"/>
      <c r="D62" s="3895"/>
      <c r="E62" s="565"/>
      <c r="F62" s="574">
        <v>6224</v>
      </c>
      <c r="G62" s="574">
        <v>55481</v>
      </c>
      <c r="H62" s="575">
        <v>135736</v>
      </c>
      <c r="I62" s="576">
        <v>89450.024000000005</v>
      </c>
      <c r="J62" s="575">
        <v>105472</v>
      </c>
      <c r="K62" s="577">
        <v>119714.024</v>
      </c>
    </row>
    <row r="63" spans="1:11" ht="18" customHeight="1" x14ac:dyDescent="0.25">
      <c r="A63" s="569"/>
      <c r="B63" s="565"/>
      <c r="C63" s="565"/>
      <c r="D63" s="565"/>
      <c r="E63" s="565"/>
      <c r="F63" s="565"/>
      <c r="G63" s="565"/>
      <c r="H63" s="565"/>
      <c r="I63" s="596"/>
      <c r="J63" s="565"/>
      <c r="K63" s="565"/>
    </row>
    <row r="64" spans="1:11" ht="18" customHeight="1" x14ac:dyDescent="0.25">
      <c r="A64" s="569" t="s">
        <v>144</v>
      </c>
      <c r="B64" s="568" t="s">
        <v>145</v>
      </c>
      <c r="C64" s="565"/>
      <c r="D64" s="565"/>
      <c r="E64" s="568" t="s">
        <v>7</v>
      </c>
      <c r="F64" s="583">
        <v>69421</v>
      </c>
      <c r="G64" s="583">
        <v>104246</v>
      </c>
      <c r="H64" s="577">
        <v>8059570</v>
      </c>
      <c r="I64" s="577">
        <v>5311256.63</v>
      </c>
      <c r="J64" s="577">
        <v>1054742</v>
      </c>
      <c r="K64" s="577">
        <v>12316084.630000001</v>
      </c>
    </row>
    <row r="65" spans="1:11" ht="18" customHeight="1" x14ac:dyDescent="0.25">
      <c r="A65" s="565"/>
      <c r="B65" s="565"/>
      <c r="C65" s="565"/>
      <c r="D65" s="565"/>
      <c r="E65" s="565"/>
      <c r="F65" s="597"/>
      <c r="G65" s="597"/>
      <c r="H65" s="597"/>
      <c r="I65" s="597"/>
      <c r="J65" s="597"/>
      <c r="K65" s="597"/>
    </row>
    <row r="66" spans="1:11" ht="42.75" customHeight="1" x14ac:dyDescent="0.25">
      <c r="A66" s="565"/>
      <c r="B66" s="565"/>
      <c r="C66" s="565"/>
      <c r="D66" s="565"/>
      <c r="E66" s="565"/>
      <c r="F66" s="598" t="s">
        <v>9</v>
      </c>
      <c r="G66" s="598" t="s">
        <v>37</v>
      </c>
      <c r="H66" s="598" t="s">
        <v>29</v>
      </c>
      <c r="I66" s="598" t="s">
        <v>30</v>
      </c>
      <c r="J66" s="598" t="s">
        <v>33</v>
      </c>
      <c r="K66" s="598" t="s">
        <v>34</v>
      </c>
    </row>
    <row r="67" spans="1:11" ht="18" customHeight="1" x14ac:dyDescent="0.25">
      <c r="A67" s="572" t="s">
        <v>102</v>
      </c>
      <c r="B67" s="568" t="s">
        <v>12</v>
      </c>
      <c r="C67" s="565"/>
      <c r="D67" s="565"/>
      <c r="E67" s="565"/>
      <c r="F67" s="599"/>
      <c r="G67" s="599"/>
      <c r="H67" s="599"/>
      <c r="I67" s="600"/>
      <c r="J67" s="599"/>
      <c r="K67" s="601"/>
    </row>
    <row r="68" spans="1:11" ht="18" customHeight="1" x14ac:dyDescent="0.25">
      <c r="A68" s="569" t="s">
        <v>103</v>
      </c>
      <c r="B68" s="565" t="s">
        <v>52</v>
      </c>
      <c r="C68" s="565"/>
      <c r="D68" s="565"/>
      <c r="E68" s="565"/>
      <c r="F68" s="602"/>
      <c r="G68" s="602"/>
      <c r="H68" s="602"/>
      <c r="I68" s="576">
        <v>0</v>
      </c>
      <c r="J68" s="602"/>
      <c r="K68" s="577">
        <v>0</v>
      </c>
    </row>
    <row r="69" spans="1:11" ht="18" customHeight="1" x14ac:dyDescent="0.25">
      <c r="A69" s="569" t="s">
        <v>104</v>
      </c>
      <c r="B69" s="573" t="s">
        <v>53</v>
      </c>
      <c r="C69" s="565"/>
      <c r="D69" s="565"/>
      <c r="E69" s="565"/>
      <c r="F69" s="602">
        <v>10401</v>
      </c>
      <c r="G69" s="602">
        <v>1668</v>
      </c>
      <c r="H69" s="602">
        <v>506080</v>
      </c>
      <c r="I69" s="576">
        <v>333506.72000000003</v>
      </c>
      <c r="J69" s="602"/>
      <c r="K69" s="577">
        <v>839586.72</v>
      </c>
    </row>
    <row r="70" spans="1:11" ht="18" customHeight="1" x14ac:dyDescent="0.25">
      <c r="A70" s="569" t="s">
        <v>178</v>
      </c>
      <c r="B70" s="593"/>
      <c r="C70" s="594"/>
      <c r="D70" s="595"/>
      <c r="E70" s="568"/>
      <c r="F70" s="603"/>
      <c r="G70" s="603"/>
      <c r="H70" s="604"/>
      <c r="I70" s="576">
        <v>0</v>
      </c>
      <c r="J70" s="604"/>
      <c r="K70" s="577">
        <v>0</v>
      </c>
    </row>
    <row r="71" spans="1:11" ht="18" customHeight="1" x14ac:dyDescent="0.25">
      <c r="A71" s="569" t="s">
        <v>179</v>
      </c>
      <c r="B71" s="593"/>
      <c r="C71" s="594"/>
      <c r="D71" s="595"/>
      <c r="E71" s="568"/>
      <c r="F71" s="603"/>
      <c r="G71" s="603"/>
      <c r="H71" s="604"/>
      <c r="I71" s="576">
        <v>0</v>
      </c>
      <c r="J71" s="604"/>
      <c r="K71" s="577">
        <v>0</v>
      </c>
    </row>
    <row r="72" spans="1:11" ht="18" customHeight="1" x14ac:dyDescent="0.25">
      <c r="A72" s="569" t="s">
        <v>180</v>
      </c>
      <c r="B72" s="605"/>
      <c r="C72" s="606"/>
      <c r="D72" s="607"/>
      <c r="E72" s="568"/>
      <c r="F72" s="574"/>
      <c r="G72" s="574"/>
      <c r="H72" s="575"/>
      <c r="I72" s="576">
        <v>0</v>
      </c>
      <c r="J72" s="575"/>
      <c r="K72" s="577">
        <v>0</v>
      </c>
    </row>
    <row r="73" spans="1:11" ht="18" customHeight="1" x14ac:dyDescent="0.25">
      <c r="A73" s="569"/>
      <c r="B73" s="573"/>
      <c r="C73" s="565"/>
      <c r="D73" s="565"/>
      <c r="E73" s="568"/>
      <c r="F73" s="608"/>
      <c r="G73" s="608"/>
      <c r="H73" s="609"/>
      <c r="I73" s="600"/>
      <c r="J73" s="609"/>
      <c r="K73" s="601"/>
    </row>
    <row r="74" spans="1:11" ht="18" customHeight="1" x14ac:dyDescent="0.25">
      <c r="A74" s="572" t="s">
        <v>146</v>
      </c>
      <c r="B74" s="568" t="s">
        <v>147</v>
      </c>
      <c r="C74" s="565"/>
      <c r="D74" s="565"/>
      <c r="E74" s="568" t="s">
        <v>7</v>
      </c>
      <c r="F74" s="610">
        <v>10401</v>
      </c>
      <c r="G74" s="610">
        <v>1668</v>
      </c>
      <c r="H74" s="610">
        <v>506080</v>
      </c>
      <c r="I74" s="611">
        <v>333506.72000000003</v>
      </c>
      <c r="J74" s="610">
        <v>0</v>
      </c>
      <c r="K74" s="612">
        <v>839586.72</v>
      </c>
    </row>
    <row r="75" spans="1:11" ht="42.75" customHeight="1" x14ac:dyDescent="0.25">
      <c r="A75" s="565"/>
      <c r="B75" s="565"/>
      <c r="C75" s="565"/>
      <c r="D75" s="565"/>
      <c r="E75" s="565"/>
      <c r="F75" s="571" t="s">
        <v>9</v>
      </c>
      <c r="G75" s="571" t="s">
        <v>37</v>
      </c>
      <c r="H75" s="571" t="s">
        <v>29</v>
      </c>
      <c r="I75" s="571" t="s">
        <v>30</v>
      </c>
      <c r="J75" s="571" t="s">
        <v>33</v>
      </c>
      <c r="K75" s="571" t="s">
        <v>34</v>
      </c>
    </row>
    <row r="76" spans="1:11" ht="18" customHeight="1" x14ac:dyDescent="0.25">
      <c r="A76" s="572" t="s">
        <v>105</v>
      </c>
      <c r="B76" s="568" t="s">
        <v>106</v>
      </c>
      <c r="C76" s="565"/>
      <c r="D76" s="565"/>
      <c r="E76" s="565"/>
      <c r="F76" s="565"/>
      <c r="G76" s="565"/>
      <c r="H76" s="565"/>
      <c r="I76" s="565"/>
      <c r="J76" s="565"/>
      <c r="K76" s="565"/>
    </row>
    <row r="77" spans="1:11" ht="18" customHeight="1" x14ac:dyDescent="0.25">
      <c r="A77" s="569" t="s">
        <v>107</v>
      </c>
      <c r="B77" s="573" t="s">
        <v>54</v>
      </c>
      <c r="C77" s="565"/>
      <c r="D77" s="565"/>
      <c r="E77" s="565"/>
      <c r="F77" s="574">
        <v>300</v>
      </c>
      <c r="G77" s="574">
        <v>12</v>
      </c>
      <c r="H77" s="575">
        <v>1533982</v>
      </c>
      <c r="I77" s="576">
        <v>7669.91</v>
      </c>
      <c r="J77" s="575"/>
      <c r="K77" s="577">
        <v>1541651.91</v>
      </c>
    </row>
    <row r="78" spans="1:11" ht="18" customHeight="1" x14ac:dyDescent="0.25">
      <c r="A78" s="569" t="s">
        <v>108</v>
      </c>
      <c r="B78" s="573" t="s">
        <v>55</v>
      </c>
      <c r="C78" s="565"/>
      <c r="D78" s="565"/>
      <c r="E78" s="565"/>
      <c r="F78" s="574"/>
      <c r="G78" s="574"/>
      <c r="H78" s="575"/>
      <c r="I78" s="576">
        <v>0</v>
      </c>
      <c r="J78" s="575"/>
      <c r="K78" s="577">
        <v>0</v>
      </c>
    </row>
    <row r="79" spans="1:11" ht="18" customHeight="1" x14ac:dyDescent="0.25">
      <c r="A79" s="569" t="s">
        <v>109</v>
      </c>
      <c r="B79" s="573" t="s">
        <v>13</v>
      </c>
      <c r="C79" s="565"/>
      <c r="D79" s="565"/>
      <c r="E79" s="565"/>
      <c r="F79" s="574">
        <v>3729</v>
      </c>
      <c r="G79" s="574">
        <v>649</v>
      </c>
      <c r="H79" s="575">
        <v>196609</v>
      </c>
      <c r="I79" s="576">
        <v>129565.33100000001</v>
      </c>
      <c r="J79" s="575"/>
      <c r="K79" s="577">
        <v>326174.33100000001</v>
      </c>
    </row>
    <row r="80" spans="1:11" ht="18" customHeight="1" x14ac:dyDescent="0.25">
      <c r="A80" s="569" t="s">
        <v>110</v>
      </c>
      <c r="B80" s="573" t="s">
        <v>56</v>
      </c>
      <c r="C80" s="565"/>
      <c r="D80" s="565"/>
      <c r="E80" s="565"/>
      <c r="F80" s="574"/>
      <c r="G80" s="574"/>
      <c r="H80" s="575"/>
      <c r="I80" s="576">
        <v>0</v>
      </c>
      <c r="J80" s="575"/>
      <c r="K80" s="577">
        <v>0</v>
      </c>
    </row>
    <row r="81" spans="1:11" ht="18" customHeight="1" x14ac:dyDescent="0.25">
      <c r="A81" s="569"/>
      <c r="B81" s="565"/>
      <c r="C81" s="565"/>
      <c r="D81" s="565"/>
      <c r="E81" s="565"/>
      <c r="F81" s="565"/>
      <c r="G81" s="565"/>
      <c r="H81" s="565"/>
      <c r="I81" s="565"/>
      <c r="J81" s="565"/>
      <c r="K81" s="613"/>
    </row>
    <row r="82" spans="1:11" ht="18" customHeight="1" x14ac:dyDescent="0.25">
      <c r="A82" s="569" t="s">
        <v>148</v>
      </c>
      <c r="B82" s="568" t="s">
        <v>149</v>
      </c>
      <c r="C82" s="565"/>
      <c r="D82" s="565"/>
      <c r="E82" s="568" t="s">
        <v>7</v>
      </c>
      <c r="F82" s="610">
        <v>4029</v>
      </c>
      <c r="G82" s="610">
        <v>661</v>
      </c>
      <c r="H82" s="612">
        <v>1730591</v>
      </c>
      <c r="I82" s="612">
        <v>137235.24100000001</v>
      </c>
      <c r="J82" s="612">
        <v>0</v>
      </c>
      <c r="K82" s="612">
        <v>1867826.2409999999</v>
      </c>
    </row>
    <row r="83" spans="1:11" ht="18" customHeight="1" thickBot="1" x14ac:dyDescent="0.3">
      <c r="A83" s="569"/>
      <c r="B83" s="565"/>
      <c r="C83" s="565"/>
      <c r="D83" s="565"/>
      <c r="E83" s="565"/>
      <c r="F83" s="592"/>
      <c r="G83" s="592"/>
      <c r="H83" s="592"/>
      <c r="I83" s="592"/>
      <c r="J83" s="592"/>
      <c r="K83" s="592"/>
    </row>
    <row r="84" spans="1:11" ht="42.75" customHeight="1" x14ac:dyDescent="0.25">
      <c r="A84" s="565"/>
      <c r="B84" s="565"/>
      <c r="C84" s="565"/>
      <c r="D84" s="565"/>
      <c r="E84" s="565"/>
      <c r="F84" s="571" t="s">
        <v>9</v>
      </c>
      <c r="G84" s="571" t="s">
        <v>37</v>
      </c>
      <c r="H84" s="571" t="s">
        <v>29</v>
      </c>
      <c r="I84" s="571" t="s">
        <v>30</v>
      </c>
      <c r="J84" s="571" t="s">
        <v>33</v>
      </c>
      <c r="K84" s="571" t="s">
        <v>34</v>
      </c>
    </row>
    <row r="85" spans="1:11" ht="18" customHeight="1" x14ac:dyDescent="0.25">
      <c r="A85" s="572" t="s">
        <v>111</v>
      </c>
      <c r="B85" s="568" t="s">
        <v>57</v>
      </c>
      <c r="C85" s="565"/>
      <c r="D85" s="565"/>
      <c r="E85" s="565"/>
      <c r="F85" s="565"/>
      <c r="G85" s="565"/>
      <c r="H85" s="565"/>
      <c r="I85" s="565"/>
      <c r="J85" s="565"/>
      <c r="K85" s="565"/>
    </row>
    <row r="86" spans="1:11" ht="18" customHeight="1" x14ac:dyDescent="0.25">
      <c r="A86" s="569" t="s">
        <v>112</v>
      </c>
      <c r="B86" s="573" t="s">
        <v>113</v>
      </c>
      <c r="C86" s="565"/>
      <c r="D86" s="565"/>
      <c r="E86" s="565"/>
      <c r="F86" s="574"/>
      <c r="G86" s="574"/>
      <c r="H86" s="575">
        <v>45410</v>
      </c>
      <c r="I86" s="576">
        <v>29925.190000000002</v>
      </c>
      <c r="J86" s="575"/>
      <c r="K86" s="577">
        <v>75335.19</v>
      </c>
    </row>
    <row r="87" spans="1:11" ht="18" customHeight="1" x14ac:dyDescent="0.25">
      <c r="A87" s="569" t="s">
        <v>114</v>
      </c>
      <c r="B87" s="573" t="s">
        <v>14</v>
      </c>
      <c r="C87" s="565"/>
      <c r="D87" s="565"/>
      <c r="E87" s="565"/>
      <c r="F87" s="574">
        <v>10155</v>
      </c>
      <c r="G87" s="574">
        <v>629</v>
      </c>
      <c r="H87" s="575">
        <v>390956</v>
      </c>
      <c r="I87" s="576">
        <v>257640.00400000002</v>
      </c>
      <c r="J87" s="575">
        <v>331264</v>
      </c>
      <c r="K87" s="577">
        <v>317332.00399999996</v>
      </c>
    </row>
    <row r="88" spans="1:11" ht="18" customHeight="1" x14ac:dyDescent="0.25">
      <c r="A88" s="569" t="s">
        <v>115</v>
      </c>
      <c r="B88" s="573" t="s">
        <v>116</v>
      </c>
      <c r="C88" s="565"/>
      <c r="D88" s="565"/>
      <c r="E88" s="565"/>
      <c r="F88" s="574">
        <v>1665</v>
      </c>
      <c r="G88" s="574">
        <v>5</v>
      </c>
      <c r="H88" s="575">
        <v>85726</v>
      </c>
      <c r="I88" s="576">
        <v>56493.434000000001</v>
      </c>
      <c r="J88" s="575"/>
      <c r="K88" s="577">
        <v>142219.43400000001</v>
      </c>
    </row>
    <row r="89" spans="1:11" ht="18" customHeight="1" x14ac:dyDescent="0.25">
      <c r="A89" s="569" t="s">
        <v>117</v>
      </c>
      <c r="B89" s="573" t="s">
        <v>58</v>
      </c>
      <c r="C89" s="565"/>
      <c r="D89" s="565"/>
      <c r="E89" s="565"/>
      <c r="F89" s="574"/>
      <c r="G89" s="574"/>
      <c r="H89" s="575"/>
      <c r="I89" s="576">
        <v>0</v>
      </c>
      <c r="J89" s="575"/>
      <c r="K89" s="577">
        <v>0</v>
      </c>
    </row>
    <row r="90" spans="1:11" ht="18" customHeight="1" x14ac:dyDescent="0.25">
      <c r="A90" s="569" t="s">
        <v>118</v>
      </c>
      <c r="B90" s="3899" t="s">
        <v>59</v>
      </c>
      <c r="C90" s="3900"/>
      <c r="D90" s="565"/>
      <c r="E90" s="565"/>
      <c r="F90" s="574">
        <v>7175</v>
      </c>
      <c r="G90" s="574">
        <v>83</v>
      </c>
      <c r="H90" s="575">
        <v>262024</v>
      </c>
      <c r="I90" s="576">
        <v>172673.81600000002</v>
      </c>
      <c r="J90" s="575"/>
      <c r="K90" s="577">
        <v>434697.81599999999</v>
      </c>
    </row>
    <row r="91" spans="1:11" ht="18" customHeight="1" x14ac:dyDescent="0.25">
      <c r="A91" s="569" t="s">
        <v>119</v>
      </c>
      <c r="B91" s="573" t="s">
        <v>60</v>
      </c>
      <c r="C91" s="565"/>
      <c r="D91" s="565"/>
      <c r="E91" s="565"/>
      <c r="F91" s="574"/>
      <c r="G91" s="574"/>
      <c r="H91" s="575"/>
      <c r="I91" s="576">
        <v>0</v>
      </c>
      <c r="J91" s="575"/>
      <c r="K91" s="577">
        <v>0</v>
      </c>
    </row>
    <row r="92" spans="1:11" ht="18" customHeight="1" x14ac:dyDescent="0.25">
      <c r="A92" s="569" t="s">
        <v>120</v>
      </c>
      <c r="B92" s="573" t="s">
        <v>121</v>
      </c>
      <c r="C92" s="565"/>
      <c r="D92" s="565"/>
      <c r="E92" s="565"/>
      <c r="F92" s="614"/>
      <c r="G92" s="614"/>
      <c r="H92" s="615"/>
      <c r="I92" s="576">
        <v>0</v>
      </c>
      <c r="J92" s="615"/>
      <c r="K92" s="577">
        <v>0</v>
      </c>
    </row>
    <row r="93" spans="1:11" ht="18" customHeight="1" x14ac:dyDescent="0.25">
      <c r="A93" s="569" t="s">
        <v>122</v>
      </c>
      <c r="B93" s="573" t="s">
        <v>123</v>
      </c>
      <c r="C93" s="565"/>
      <c r="D93" s="565"/>
      <c r="E93" s="565"/>
      <c r="F93" s="574">
        <v>735</v>
      </c>
      <c r="G93" s="574"/>
      <c r="H93" s="575">
        <v>131925</v>
      </c>
      <c r="I93" s="576">
        <v>86938.574999999997</v>
      </c>
      <c r="J93" s="575"/>
      <c r="K93" s="577">
        <v>218863.57500000001</v>
      </c>
    </row>
    <row r="94" spans="1:11" ht="18" customHeight="1" x14ac:dyDescent="0.25">
      <c r="A94" s="569" t="s">
        <v>124</v>
      </c>
      <c r="B94" s="3893"/>
      <c r="C94" s="3894"/>
      <c r="D94" s="3895"/>
      <c r="E94" s="565"/>
      <c r="F94" s="574"/>
      <c r="G94" s="574"/>
      <c r="H94" s="575"/>
      <c r="I94" s="576">
        <v>0</v>
      </c>
      <c r="J94" s="575"/>
      <c r="K94" s="577">
        <v>0</v>
      </c>
    </row>
    <row r="95" spans="1:11" ht="18" customHeight="1" x14ac:dyDescent="0.25">
      <c r="A95" s="569" t="s">
        <v>125</v>
      </c>
      <c r="B95" s="3893"/>
      <c r="C95" s="3894"/>
      <c r="D95" s="3895"/>
      <c r="E95" s="565"/>
      <c r="F95" s="574"/>
      <c r="G95" s="574"/>
      <c r="H95" s="575"/>
      <c r="I95" s="576">
        <v>0</v>
      </c>
      <c r="J95" s="575"/>
      <c r="K95" s="577">
        <v>0</v>
      </c>
    </row>
    <row r="96" spans="1:11" ht="18" customHeight="1" x14ac:dyDescent="0.25">
      <c r="A96" s="569" t="s">
        <v>126</v>
      </c>
      <c r="B96" s="3893"/>
      <c r="C96" s="3894"/>
      <c r="D96" s="3895"/>
      <c r="E96" s="565"/>
      <c r="F96" s="574"/>
      <c r="G96" s="574"/>
      <c r="H96" s="575"/>
      <c r="I96" s="576">
        <v>0</v>
      </c>
      <c r="J96" s="575"/>
      <c r="K96" s="577">
        <v>0</v>
      </c>
    </row>
    <row r="97" spans="1:11" ht="18" customHeight="1" x14ac:dyDescent="0.25">
      <c r="A97" s="569"/>
      <c r="B97" s="573"/>
      <c r="C97" s="565"/>
      <c r="D97" s="565"/>
      <c r="E97" s="565"/>
      <c r="F97" s="565"/>
      <c r="G97" s="565"/>
      <c r="H97" s="565"/>
      <c r="I97" s="565"/>
      <c r="J97" s="565"/>
      <c r="K97" s="565"/>
    </row>
    <row r="98" spans="1:11" ht="18" customHeight="1" x14ac:dyDescent="0.25">
      <c r="A98" s="572" t="s">
        <v>150</v>
      </c>
      <c r="B98" s="568" t="s">
        <v>151</v>
      </c>
      <c r="C98" s="565"/>
      <c r="D98" s="565"/>
      <c r="E98" s="568" t="s">
        <v>7</v>
      </c>
      <c r="F98" s="583">
        <v>19730</v>
      </c>
      <c r="G98" s="583">
        <v>717</v>
      </c>
      <c r="H98" s="583">
        <v>916041</v>
      </c>
      <c r="I98" s="583">
        <v>603671.01899999997</v>
      </c>
      <c r="J98" s="583">
        <v>331264</v>
      </c>
      <c r="K98" s="583">
        <v>1188448.0190000001</v>
      </c>
    </row>
    <row r="99" spans="1:11" ht="18" customHeight="1" thickBot="1" x14ac:dyDescent="0.3">
      <c r="A99" s="565"/>
      <c r="B99" s="568"/>
      <c r="C99" s="565"/>
      <c r="D99" s="565"/>
      <c r="E99" s="565"/>
      <c r="F99" s="592"/>
      <c r="G99" s="592"/>
      <c r="H99" s="592"/>
      <c r="I99" s="592"/>
      <c r="J99" s="592"/>
      <c r="K99" s="592"/>
    </row>
    <row r="100" spans="1:11" ht="42.75" customHeight="1" x14ac:dyDescent="0.25">
      <c r="A100" s="565"/>
      <c r="B100" s="565"/>
      <c r="C100" s="565"/>
      <c r="D100" s="565"/>
      <c r="E100" s="565"/>
      <c r="F100" s="571" t="s">
        <v>9</v>
      </c>
      <c r="G100" s="571" t="s">
        <v>37</v>
      </c>
      <c r="H100" s="571" t="s">
        <v>29</v>
      </c>
      <c r="I100" s="571" t="s">
        <v>30</v>
      </c>
      <c r="J100" s="571" t="s">
        <v>33</v>
      </c>
      <c r="K100" s="571" t="s">
        <v>34</v>
      </c>
    </row>
    <row r="101" spans="1:11" ht="18" customHeight="1" x14ac:dyDescent="0.25">
      <c r="A101" s="572" t="s">
        <v>130</v>
      </c>
      <c r="B101" s="568" t="s">
        <v>63</v>
      </c>
      <c r="C101" s="565"/>
      <c r="D101" s="565"/>
      <c r="E101" s="565"/>
      <c r="F101" s="565"/>
      <c r="G101" s="565"/>
      <c r="H101" s="565"/>
      <c r="I101" s="565"/>
      <c r="J101" s="565"/>
      <c r="K101" s="565"/>
    </row>
    <row r="102" spans="1:11" ht="18" customHeight="1" x14ac:dyDescent="0.25">
      <c r="A102" s="569" t="s">
        <v>131</v>
      </c>
      <c r="B102" s="573" t="s">
        <v>152</v>
      </c>
      <c r="C102" s="565"/>
      <c r="D102" s="565"/>
      <c r="E102" s="565"/>
      <c r="F102" s="574">
        <v>2617</v>
      </c>
      <c r="G102" s="574"/>
      <c r="H102" s="575">
        <v>134642</v>
      </c>
      <c r="I102" s="576">
        <v>88729.078000000009</v>
      </c>
      <c r="J102" s="575"/>
      <c r="K102" s="577">
        <v>223371.07800000001</v>
      </c>
    </row>
    <row r="103" spans="1:11" ht="18" customHeight="1" x14ac:dyDescent="0.25">
      <c r="A103" s="569" t="s">
        <v>132</v>
      </c>
      <c r="B103" s="3899" t="s">
        <v>62</v>
      </c>
      <c r="C103" s="3899"/>
      <c r="D103" s="565"/>
      <c r="E103" s="565"/>
      <c r="F103" s="574"/>
      <c r="G103" s="574"/>
      <c r="H103" s="575"/>
      <c r="I103" s="576">
        <v>0</v>
      </c>
      <c r="J103" s="575"/>
      <c r="K103" s="577">
        <v>0</v>
      </c>
    </row>
    <row r="104" spans="1:11" ht="18" customHeight="1" x14ac:dyDescent="0.25">
      <c r="A104" s="569" t="s">
        <v>128</v>
      </c>
      <c r="B104" s="3893"/>
      <c r="C104" s="3894"/>
      <c r="D104" s="3895"/>
      <c r="E104" s="565"/>
      <c r="F104" s="574"/>
      <c r="G104" s="574"/>
      <c r="H104" s="575"/>
      <c r="I104" s="576">
        <v>0</v>
      </c>
      <c r="J104" s="575"/>
      <c r="K104" s="577">
        <v>0</v>
      </c>
    </row>
    <row r="105" spans="1:11" ht="18" customHeight="1" x14ac:dyDescent="0.25">
      <c r="A105" s="569" t="s">
        <v>127</v>
      </c>
      <c r="B105" s="3893"/>
      <c r="C105" s="3894"/>
      <c r="D105" s="3895"/>
      <c r="E105" s="565"/>
      <c r="F105" s="574"/>
      <c r="G105" s="574"/>
      <c r="H105" s="575"/>
      <c r="I105" s="576">
        <v>0</v>
      </c>
      <c r="J105" s="575"/>
      <c r="K105" s="577">
        <v>0</v>
      </c>
    </row>
    <row r="106" spans="1:11" ht="18" customHeight="1" x14ac:dyDescent="0.25">
      <c r="A106" s="569" t="s">
        <v>129</v>
      </c>
      <c r="B106" s="3893"/>
      <c r="C106" s="3894"/>
      <c r="D106" s="3895"/>
      <c r="E106" s="565"/>
      <c r="F106" s="574"/>
      <c r="G106" s="574"/>
      <c r="H106" s="575"/>
      <c r="I106" s="576">
        <v>0</v>
      </c>
      <c r="J106" s="575"/>
      <c r="K106" s="577">
        <v>0</v>
      </c>
    </row>
    <row r="107" spans="1:11" ht="18" customHeight="1" x14ac:dyDescent="0.25">
      <c r="A107" s="565"/>
      <c r="B107" s="568"/>
      <c r="C107" s="565"/>
      <c r="D107" s="565"/>
      <c r="E107" s="565"/>
      <c r="F107" s="565"/>
      <c r="G107" s="565"/>
      <c r="H107" s="565"/>
      <c r="I107" s="565"/>
      <c r="J107" s="565"/>
      <c r="K107" s="565"/>
    </row>
    <row r="108" spans="1:11" s="38" customFormat="1" ht="18" customHeight="1" x14ac:dyDescent="0.25">
      <c r="A108" s="572" t="s">
        <v>153</v>
      </c>
      <c r="B108" s="616" t="s">
        <v>154</v>
      </c>
      <c r="C108" s="565"/>
      <c r="D108" s="565"/>
      <c r="E108" s="568" t="s">
        <v>7</v>
      </c>
      <c r="F108" s="583">
        <v>2617</v>
      </c>
      <c r="G108" s="583">
        <v>0</v>
      </c>
      <c r="H108" s="577">
        <v>134642</v>
      </c>
      <c r="I108" s="577">
        <v>88729.078000000009</v>
      </c>
      <c r="J108" s="577">
        <v>0</v>
      </c>
      <c r="K108" s="577">
        <v>223371.07800000001</v>
      </c>
    </row>
    <row r="109" spans="1:11" s="38" customFormat="1" ht="18" customHeight="1" thickBot="1" x14ac:dyDescent="0.3">
      <c r="A109" s="617"/>
      <c r="B109" s="618"/>
      <c r="C109" s="619"/>
      <c r="D109" s="619"/>
      <c r="E109" s="619"/>
      <c r="F109" s="592"/>
      <c r="G109" s="592"/>
      <c r="H109" s="592"/>
      <c r="I109" s="592"/>
      <c r="J109" s="592"/>
      <c r="K109" s="592"/>
    </row>
    <row r="110" spans="1:11" s="38" customFormat="1" ht="18" customHeight="1" x14ac:dyDescent="0.25">
      <c r="A110" s="572" t="s">
        <v>156</v>
      </c>
      <c r="B110" s="568" t="s">
        <v>39</v>
      </c>
      <c r="C110" s="565"/>
      <c r="D110" s="565"/>
      <c r="E110" s="565"/>
      <c r="F110" s="565"/>
      <c r="G110" s="565"/>
      <c r="H110" s="565"/>
      <c r="I110" s="565"/>
      <c r="J110" s="565"/>
      <c r="K110" s="565"/>
    </row>
    <row r="111" spans="1:11" ht="18" customHeight="1" x14ac:dyDescent="0.25">
      <c r="A111" s="572" t="s">
        <v>155</v>
      </c>
      <c r="B111" s="568" t="s">
        <v>164</v>
      </c>
      <c r="C111" s="565"/>
      <c r="D111" s="565"/>
      <c r="E111" s="568" t="s">
        <v>7</v>
      </c>
      <c r="F111" s="575">
        <v>19521700</v>
      </c>
      <c r="G111" s="565"/>
      <c r="H111" s="565"/>
      <c r="I111" s="565"/>
      <c r="J111" s="565"/>
      <c r="K111" s="565"/>
    </row>
    <row r="112" spans="1:11" ht="18" customHeight="1" x14ac:dyDescent="0.25">
      <c r="A112" s="565"/>
      <c r="B112" s="568"/>
      <c r="C112" s="565"/>
      <c r="D112" s="565"/>
      <c r="E112" s="568"/>
      <c r="F112" s="620"/>
      <c r="G112" s="565"/>
      <c r="H112" s="565"/>
      <c r="I112" s="565"/>
      <c r="J112" s="565"/>
      <c r="K112" s="565"/>
    </row>
    <row r="113" spans="1:6" ht="18" customHeight="1" x14ac:dyDescent="0.25">
      <c r="A113" s="572"/>
      <c r="B113" s="568" t="s">
        <v>15</v>
      </c>
      <c r="C113" s="565"/>
      <c r="D113" s="565"/>
      <c r="E113" s="565"/>
      <c r="F113" s="565"/>
    </row>
    <row r="114" spans="1:6" ht="18" customHeight="1" x14ac:dyDescent="0.25">
      <c r="A114" s="569" t="s">
        <v>171</v>
      </c>
      <c r="B114" s="573" t="s">
        <v>35</v>
      </c>
      <c r="C114" s="565"/>
      <c r="D114" s="565"/>
      <c r="E114" s="565"/>
      <c r="F114" s="621">
        <v>0.65900000000000003</v>
      </c>
    </row>
    <row r="115" spans="1:6" ht="18" customHeight="1" x14ac:dyDescent="0.25">
      <c r="A115" s="569"/>
      <c r="B115" s="568"/>
      <c r="C115" s="565"/>
      <c r="D115" s="565"/>
      <c r="E115" s="565"/>
      <c r="F115" s="565"/>
    </row>
    <row r="116" spans="1:6" ht="18" customHeight="1" x14ac:dyDescent="0.25">
      <c r="A116" s="569" t="s">
        <v>170</v>
      </c>
      <c r="B116" s="568" t="s">
        <v>16</v>
      </c>
      <c r="C116" s="565"/>
      <c r="D116" s="565"/>
      <c r="E116" s="565"/>
      <c r="F116" s="565"/>
    </row>
    <row r="117" spans="1:6" ht="18" customHeight="1" x14ac:dyDescent="0.25">
      <c r="A117" s="569" t="s">
        <v>172</v>
      </c>
      <c r="B117" s="573" t="s">
        <v>17</v>
      </c>
      <c r="C117" s="565"/>
      <c r="D117" s="565"/>
      <c r="E117" s="565"/>
      <c r="F117" s="575">
        <v>442980700</v>
      </c>
    </row>
    <row r="118" spans="1:6" ht="18" customHeight="1" x14ac:dyDescent="0.25">
      <c r="A118" s="569" t="s">
        <v>173</v>
      </c>
      <c r="B118" s="565" t="s">
        <v>18</v>
      </c>
      <c r="C118" s="565"/>
      <c r="D118" s="565"/>
      <c r="E118" s="565"/>
      <c r="F118" s="575">
        <v>28191500</v>
      </c>
    </row>
    <row r="119" spans="1:6" ht="18" customHeight="1" x14ac:dyDescent="0.25">
      <c r="A119" s="569" t="s">
        <v>174</v>
      </c>
      <c r="B119" s="568" t="s">
        <v>19</v>
      </c>
      <c r="C119" s="565"/>
      <c r="D119" s="565"/>
      <c r="E119" s="565"/>
      <c r="F119" s="612">
        <v>471172200</v>
      </c>
    </row>
    <row r="120" spans="1:6" ht="18" customHeight="1" x14ac:dyDescent="0.25">
      <c r="A120" s="569"/>
      <c r="B120" s="568"/>
      <c r="C120" s="565"/>
      <c r="D120" s="565"/>
      <c r="E120" s="565"/>
      <c r="F120" s="565"/>
    </row>
    <row r="121" spans="1:6" ht="18" customHeight="1" x14ac:dyDescent="0.25">
      <c r="A121" s="569" t="s">
        <v>167</v>
      </c>
      <c r="B121" s="568" t="s">
        <v>36</v>
      </c>
      <c r="C121" s="565"/>
      <c r="D121" s="565"/>
      <c r="E121" s="565"/>
      <c r="F121" s="575">
        <v>461664800</v>
      </c>
    </row>
    <row r="122" spans="1:6" ht="18" customHeight="1" x14ac:dyDescent="0.25">
      <c r="A122" s="569"/>
      <c r="B122" s="565"/>
      <c r="C122" s="565"/>
      <c r="D122" s="565"/>
      <c r="E122" s="565"/>
      <c r="F122" s="565"/>
    </row>
    <row r="123" spans="1:6" ht="18" customHeight="1" x14ac:dyDescent="0.25">
      <c r="A123" s="569" t="s">
        <v>175</v>
      </c>
      <c r="B123" s="568" t="s">
        <v>20</v>
      </c>
      <c r="C123" s="565"/>
      <c r="D123" s="565"/>
      <c r="E123" s="565"/>
      <c r="F123" s="575">
        <v>9507400</v>
      </c>
    </row>
    <row r="124" spans="1:6" ht="18" customHeight="1" x14ac:dyDescent="0.25">
      <c r="A124" s="569"/>
      <c r="B124" s="565"/>
      <c r="C124" s="565"/>
      <c r="D124" s="565"/>
      <c r="E124" s="565"/>
      <c r="F124" s="565"/>
    </row>
    <row r="125" spans="1:6" ht="18" customHeight="1" x14ac:dyDescent="0.25">
      <c r="A125" s="569" t="s">
        <v>176</v>
      </c>
      <c r="B125" s="568" t="s">
        <v>21</v>
      </c>
      <c r="C125" s="565"/>
      <c r="D125" s="565"/>
      <c r="E125" s="565"/>
      <c r="F125" s="575">
        <v>7945300</v>
      </c>
    </row>
    <row r="126" spans="1:6" ht="18" customHeight="1" x14ac:dyDescent="0.25">
      <c r="A126" s="569"/>
      <c r="B126" s="565"/>
      <c r="C126" s="565"/>
      <c r="D126" s="565"/>
      <c r="E126" s="565"/>
      <c r="F126" s="565"/>
    </row>
    <row r="127" spans="1:6" ht="18" customHeight="1" x14ac:dyDescent="0.25">
      <c r="A127" s="569" t="s">
        <v>177</v>
      </c>
      <c r="B127" s="568" t="s">
        <v>22</v>
      </c>
      <c r="C127" s="565"/>
      <c r="D127" s="565"/>
      <c r="E127" s="565"/>
      <c r="F127" s="575">
        <v>17452700</v>
      </c>
    </row>
    <row r="128" spans="1:6" ht="18" customHeight="1" x14ac:dyDescent="0.25">
      <c r="A128" s="569"/>
      <c r="B128" s="565"/>
      <c r="C128" s="565"/>
      <c r="D128" s="565"/>
      <c r="E128" s="565"/>
      <c r="F128" s="565"/>
    </row>
    <row r="129" spans="1:11" ht="42.75" customHeight="1" x14ac:dyDescent="0.25">
      <c r="A129" s="565"/>
      <c r="B129" s="565"/>
      <c r="C129" s="565"/>
      <c r="D129" s="565"/>
      <c r="E129" s="565"/>
      <c r="F129" s="571" t="s">
        <v>9</v>
      </c>
      <c r="G129" s="571" t="s">
        <v>37</v>
      </c>
      <c r="H129" s="571" t="s">
        <v>29</v>
      </c>
      <c r="I129" s="571" t="s">
        <v>30</v>
      </c>
      <c r="J129" s="571" t="s">
        <v>33</v>
      </c>
      <c r="K129" s="571" t="s">
        <v>34</v>
      </c>
    </row>
    <row r="130" spans="1:11" ht="18" customHeight="1" x14ac:dyDescent="0.25">
      <c r="A130" s="572" t="s">
        <v>157</v>
      </c>
      <c r="B130" s="568" t="s">
        <v>23</v>
      </c>
      <c r="C130" s="565"/>
      <c r="D130" s="565"/>
      <c r="E130" s="565"/>
      <c r="F130" s="565"/>
      <c r="G130" s="565"/>
      <c r="H130" s="565"/>
      <c r="I130" s="565"/>
      <c r="J130" s="565"/>
      <c r="K130" s="565"/>
    </row>
    <row r="131" spans="1:11" ht="18" customHeight="1" x14ac:dyDescent="0.25">
      <c r="A131" s="569" t="s">
        <v>158</v>
      </c>
      <c r="B131" s="565" t="s">
        <v>24</v>
      </c>
      <c r="C131" s="565"/>
      <c r="D131" s="565"/>
      <c r="E131" s="565"/>
      <c r="F131" s="574"/>
      <c r="G131" s="574"/>
      <c r="H131" s="575"/>
      <c r="I131" s="576">
        <v>0</v>
      </c>
      <c r="J131" s="575"/>
      <c r="K131" s="577">
        <v>0</v>
      </c>
    </row>
    <row r="132" spans="1:11" ht="18" customHeight="1" x14ac:dyDescent="0.25">
      <c r="A132" s="569" t="s">
        <v>159</v>
      </c>
      <c r="B132" s="565" t="s">
        <v>25</v>
      </c>
      <c r="C132" s="565"/>
      <c r="D132" s="565"/>
      <c r="E132" s="565"/>
      <c r="F132" s="574"/>
      <c r="G132" s="574"/>
      <c r="H132" s="575"/>
      <c r="I132" s="576">
        <v>0</v>
      </c>
      <c r="J132" s="575"/>
      <c r="K132" s="577">
        <v>0</v>
      </c>
    </row>
    <row r="133" spans="1:11" ht="18" customHeight="1" x14ac:dyDescent="0.25">
      <c r="A133" s="569" t="s">
        <v>160</v>
      </c>
      <c r="B133" s="3896"/>
      <c r="C133" s="3897"/>
      <c r="D133" s="3898"/>
      <c r="E133" s="565"/>
      <c r="F133" s="574"/>
      <c r="G133" s="574"/>
      <c r="H133" s="575"/>
      <c r="I133" s="576">
        <v>0</v>
      </c>
      <c r="J133" s="575"/>
      <c r="K133" s="577">
        <v>0</v>
      </c>
    </row>
    <row r="134" spans="1:11" ht="18" customHeight="1" x14ac:dyDescent="0.25">
      <c r="A134" s="569" t="s">
        <v>161</v>
      </c>
      <c r="B134" s="3896"/>
      <c r="C134" s="3897"/>
      <c r="D134" s="3898"/>
      <c r="E134" s="565"/>
      <c r="F134" s="574"/>
      <c r="G134" s="574"/>
      <c r="H134" s="575"/>
      <c r="I134" s="576">
        <v>0</v>
      </c>
      <c r="J134" s="575"/>
      <c r="K134" s="577">
        <v>0</v>
      </c>
    </row>
    <row r="135" spans="1:11" ht="18" customHeight="1" x14ac:dyDescent="0.25">
      <c r="A135" s="569" t="s">
        <v>162</v>
      </c>
      <c r="B135" s="3896"/>
      <c r="C135" s="3897"/>
      <c r="D135" s="3898"/>
      <c r="E135" s="565"/>
      <c r="F135" s="574"/>
      <c r="G135" s="574"/>
      <c r="H135" s="575"/>
      <c r="I135" s="576">
        <v>0</v>
      </c>
      <c r="J135" s="575"/>
      <c r="K135" s="577">
        <v>0</v>
      </c>
    </row>
    <row r="136" spans="1:11" ht="18" customHeight="1" x14ac:dyDescent="0.25">
      <c r="A136" s="572"/>
      <c r="B136" s="565"/>
      <c r="C136" s="565"/>
      <c r="D136" s="565"/>
      <c r="E136" s="565"/>
      <c r="F136" s="565"/>
      <c r="G136" s="565"/>
      <c r="H136" s="565"/>
      <c r="I136" s="565"/>
      <c r="J136" s="565"/>
      <c r="K136" s="565"/>
    </row>
    <row r="137" spans="1:11" ht="18" customHeight="1" x14ac:dyDescent="0.25">
      <c r="A137" s="572" t="s">
        <v>163</v>
      </c>
      <c r="B137" s="568" t="s">
        <v>27</v>
      </c>
      <c r="C137" s="565"/>
      <c r="D137" s="565"/>
      <c r="E137" s="565"/>
      <c r="F137" s="583">
        <v>0</v>
      </c>
      <c r="G137" s="583">
        <v>0</v>
      </c>
      <c r="H137" s="577">
        <v>0</v>
      </c>
      <c r="I137" s="577">
        <v>0</v>
      </c>
      <c r="J137" s="577">
        <v>0</v>
      </c>
      <c r="K137" s="577">
        <v>0</v>
      </c>
    </row>
    <row r="138" spans="1:11" ht="18" customHeight="1" x14ac:dyDescent="0.25">
      <c r="A138" s="565"/>
      <c r="B138" s="565"/>
      <c r="C138" s="565"/>
      <c r="D138" s="565"/>
      <c r="E138" s="565"/>
      <c r="F138" s="565"/>
      <c r="G138" s="565"/>
      <c r="H138" s="565"/>
      <c r="I138" s="565"/>
      <c r="J138" s="565"/>
      <c r="K138" s="565"/>
    </row>
    <row r="139" spans="1:11" ht="42.75" customHeight="1" x14ac:dyDescent="0.25">
      <c r="A139" s="565"/>
      <c r="B139" s="565"/>
      <c r="C139" s="565"/>
      <c r="D139" s="565"/>
      <c r="E139" s="565"/>
      <c r="F139" s="571" t="s">
        <v>9</v>
      </c>
      <c r="G139" s="571" t="s">
        <v>37</v>
      </c>
      <c r="H139" s="571" t="s">
        <v>29</v>
      </c>
      <c r="I139" s="571" t="s">
        <v>30</v>
      </c>
      <c r="J139" s="571" t="s">
        <v>33</v>
      </c>
      <c r="K139" s="571" t="s">
        <v>34</v>
      </c>
    </row>
    <row r="140" spans="1:11" ht="18" customHeight="1" x14ac:dyDescent="0.25">
      <c r="A140" s="572" t="s">
        <v>166</v>
      </c>
      <c r="B140" s="568" t="s">
        <v>26</v>
      </c>
      <c r="C140" s="565"/>
      <c r="D140" s="565"/>
      <c r="E140" s="565"/>
      <c r="F140" s="565"/>
      <c r="G140" s="565"/>
      <c r="H140" s="565"/>
      <c r="I140" s="565"/>
      <c r="J140" s="565"/>
      <c r="K140" s="565"/>
    </row>
    <row r="141" spans="1:11" ht="18" customHeight="1" x14ac:dyDescent="0.25">
      <c r="A141" s="569" t="s">
        <v>137</v>
      </c>
      <c r="B141" s="568" t="s">
        <v>64</v>
      </c>
      <c r="C141" s="565"/>
      <c r="D141" s="565"/>
      <c r="E141" s="565"/>
      <c r="F141" s="622">
        <v>49689</v>
      </c>
      <c r="G141" s="622">
        <v>30818</v>
      </c>
      <c r="H141" s="622">
        <v>5371623</v>
      </c>
      <c r="I141" s="622">
        <v>3539899.557</v>
      </c>
      <c r="J141" s="622">
        <v>174533</v>
      </c>
      <c r="K141" s="622">
        <v>8736989.557</v>
      </c>
    </row>
    <row r="142" spans="1:11" ht="18" customHeight="1" x14ac:dyDescent="0.25">
      <c r="A142" s="569" t="s">
        <v>142</v>
      </c>
      <c r="B142" s="568" t="s">
        <v>65</v>
      </c>
      <c r="C142" s="565"/>
      <c r="D142" s="565"/>
      <c r="E142" s="565"/>
      <c r="F142" s="622">
        <v>98760</v>
      </c>
      <c r="G142" s="622">
        <v>0</v>
      </c>
      <c r="H142" s="622">
        <v>8264631</v>
      </c>
      <c r="I142" s="622">
        <v>5446391.8290000008</v>
      </c>
      <c r="J142" s="622">
        <v>0</v>
      </c>
      <c r="K142" s="622">
        <v>13711022.829</v>
      </c>
    </row>
    <row r="143" spans="1:11" ht="18" customHeight="1" x14ac:dyDescent="0.25">
      <c r="A143" s="569" t="s">
        <v>144</v>
      </c>
      <c r="B143" s="568" t="s">
        <v>66</v>
      </c>
      <c r="C143" s="565"/>
      <c r="D143" s="565"/>
      <c r="E143" s="565"/>
      <c r="F143" s="622">
        <v>69421</v>
      </c>
      <c r="G143" s="622">
        <v>104246</v>
      </c>
      <c r="H143" s="622">
        <v>8059570</v>
      </c>
      <c r="I143" s="622">
        <v>5311256.63</v>
      </c>
      <c r="J143" s="622">
        <v>1054742</v>
      </c>
      <c r="K143" s="622">
        <v>12316084.630000001</v>
      </c>
    </row>
    <row r="144" spans="1:11" ht="18" customHeight="1" x14ac:dyDescent="0.25">
      <c r="A144" s="569" t="s">
        <v>146</v>
      </c>
      <c r="B144" s="568" t="s">
        <v>67</v>
      </c>
      <c r="C144" s="565"/>
      <c r="D144" s="565"/>
      <c r="E144" s="565"/>
      <c r="F144" s="622">
        <v>10401</v>
      </c>
      <c r="G144" s="622">
        <v>1668</v>
      </c>
      <c r="H144" s="622">
        <v>506080</v>
      </c>
      <c r="I144" s="622">
        <v>333506.72000000003</v>
      </c>
      <c r="J144" s="622">
        <v>0</v>
      </c>
      <c r="K144" s="622">
        <v>839586.72</v>
      </c>
    </row>
    <row r="145" spans="1:11" ht="18" customHeight="1" x14ac:dyDescent="0.25">
      <c r="A145" s="569" t="s">
        <v>148</v>
      </c>
      <c r="B145" s="568" t="s">
        <v>68</v>
      </c>
      <c r="C145" s="565"/>
      <c r="D145" s="565"/>
      <c r="E145" s="565"/>
      <c r="F145" s="622">
        <v>4029</v>
      </c>
      <c r="G145" s="622">
        <v>661</v>
      </c>
      <c r="H145" s="622">
        <v>1730591</v>
      </c>
      <c r="I145" s="622">
        <v>137235.24100000001</v>
      </c>
      <c r="J145" s="622">
        <v>0</v>
      </c>
      <c r="K145" s="622">
        <v>1867826.2409999999</v>
      </c>
    </row>
    <row r="146" spans="1:11" ht="18" customHeight="1" x14ac:dyDescent="0.25">
      <c r="A146" s="569" t="s">
        <v>150</v>
      </c>
      <c r="B146" s="568" t="s">
        <v>69</v>
      </c>
      <c r="C146" s="565"/>
      <c r="D146" s="565"/>
      <c r="E146" s="565"/>
      <c r="F146" s="622">
        <v>19730</v>
      </c>
      <c r="G146" s="622">
        <v>717</v>
      </c>
      <c r="H146" s="622">
        <v>916041</v>
      </c>
      <c r="I146" s="622">
        <v>603671.01899999997</v>
      </c>
      <c r="J146" s="622">
        <v>331264</v>
      </c>
      <c r="K146" s="622">
        <v>1188448.0190000001</v>
      </c>
    </row>
    <row r="147" spans="1:11" ht="18" customHeight="1" x14ac:dyDescent="0.25">
      <c r="A147" s="569" t="s">
        <v>153</v>
      </c>
      <c r="B147" s="568" t="s">
        <v>61</v>
      </c>
      <c r="C147" s="565"/>
      <c r="D147" s="565"/>
      <c r="E147" s="565"/>
      <c r="F147" s="583">
        <v>2617</v>
      </c>
      <c r="G147" s="583">
        <v>0</v>
      </c>
      <c r="H147" s="583">
        <v>134642</v>
      </c>
      <c r="I147" s="583">
        <v>88729.078000000009</v>
      </c>
      <c r="J147" s="583">
        <v>0</v>
      </c>
      <c r="K147" s="583">
        <v>223371.07800000001</v>
      </c>
    </row>
    <row r="148" spans="1:11" ht="18" customHeight="1" x14ac:dyDescent="0.25">
      <c r="A148" s="569" t="s">
        <v>155</v>
      </c>
      <c r="B148" s="568" t="s">
        <v>70</v>
      </c>
      <c r="C148" s="565"/>
      <c r="D148" s="565"/>
      <c r="E148" s="565"/>
      <c r="F148" s="623" t="s">
        <v>73</v>
      </c>
      <c r="G148" s="623" t="s">
        <v>73</v>
      </c>
      <c r="H148" s="624" t="s">
        <v>73</v>
      </c>
      <c r="I148" s="624" t="s">
        <v>73</v>
      </c>
      <c r="J148" s="624" t="s">
        <v>73</v>
      </c>
      <c r="K148" s="628">
        <v>19521700</v>
      </c>
    </row>
    <row r="149" spans="1:11" ht="18" customHeight="1" x14ac:dyDescent="0.25">
      <c r="A149" s="569" t="s">
        <v>163</v>
      </c>
      <c r="B149" s="568" t="s">
        <v>71</v>
      </c>
      <c r="C149" s="565"/>
      <c r="D149" s="565"/>
      <c r="E149" s="565"/>
      <c r="F149" s="583">
        <v>0</v>
      </c>
      <c r="G149" s="583">
        <v>0</v>
      </c>
      <c r="H149" s="583">
        <v>0</v>
      </c>
      <c r="I149" s="583">
        <v>0</v>
      </c>
      <c r="J149" s="583">
        <v>0</v>
      </c>
      <c r="K149" s="583">
        <v>0</v>
      </c>
    </row>
    <row r="150" spans="1:11" ht="18" customHeight="1" x14ac:dyDescent="0.25">
      <c r="A150" s="569" t="s">
        <v>185</v>
      </c>
      <c r="B150" s="568" t="s">
        <v>186</v>
      </c>
      <c r="C150" s="565"/>
      <c r="D150" s="565"/>
      <c r="E150" s="565"/>
      <c r="F150" s="623" t="s">
        <v>73</v>
      </c>
      <c r="G150" s="623" t="s">
        <v>73</v>
      </c>
      <c r="H150" s="583">
        <v>12310843</v>
      </c>
      <c r="I150" s="583">
        <v>0</v>
      </c>
      <c r="J150" s="583">
        <v>10527310</v>
      </c>
      <c r="K150" s="583">
        <v>1783533</v>
      </c>
    </row>
    <row r="151" spans="1:11" ht="18" customHeight="1" x14ac:dyDescent="0.25">
      <c r="A151" s="565"/>
      <c r="B151" s="568"/>
      <c r="C151" s="565"/>
      <c r="D151" s="565"/>
      <c r="E151" s="565"/>
      <c r="F151" s="597"/>
      <c r="G151" s="597"/>
      <c r="H151" s="597"/>
      <c r="I151" s="597"/>
      <c r="J151" s="597"/>
      <c r="K151" s="597"/>
    </row>
    <row r="152" spans="1:11" ht="18" customHeight="1" x14ac:dyDescent="0.25">
      <c r="A152" s="572" t="s">
        <v>165</v>
      </c>
      <c r="B152" s="568" t="s">
        <v>26</v>
      </c>
      <c r="C152" s="565"/>
      <c r="D152" s="565"/>
      <c r="E152" s="565"/>
      <c r="F152" s="625">
        <v>254647</v>
      </c>
      <c r="G152" s="625">
        <v>138110</v>
      </c>
      <c r="H152" s="625">
        <v>37294021</v>
      </c>
      <c r="I152" s="625">
        <v>15460690.073999999</v>
      </c>
      <c r="J152" s="625">
        <v>12087849</v>
      </c>
      <c r="K152" s="625">
        <v>60188562.074000001</v>
      </c>
    </row>
    <row r="153" spans="1:11" ht="18" customHeight="1" x14ac:dyDescent="0.25">
      <c r="A153" s="565"/>
      <c r="B153" s="565"/>
      <c r="C153" s="565"/>
      <c r="D153" s="565"/>
      <c r="E153" s="565"/>
      <c r="F153" s="565"/>
      <c r="G153" s="565"/>
      <c r="H153" s="565"/>
      <c r="I153" s="565"/>
      <c r="J153" s="627"/>
      <c r="K153" s="565"/>
    </row>
    <row r="154" spans="1:11" ht="18" customHeight="1" x14ac:dyDescent="0.25">
      <c r="A154" s="572" t="s">
        <v>168</v>
      </c>
      <c r="B154" s="568" t="s">
        <v>28</v>
      </c>
      <c r="C154" s="565"/>
      <c r="D154" s="565"/>
      <c r="E154" s="565"/>
      <c r="F154" s="626">
        <v>0.13037286376175961</v>
      </c>
      <c r="G154" s="565"/>
      <c r="H154" s="565"/>
      <c r="I154" s="565"/>
      <c r="J154" s="627"/>
      <c r="K154" s="565"/>
    </row>
    <row r="155" spans="1:11" ht="18" customHeight="1" x14ac:dyDescent="0.25">
      <c r="A155" s="572" t="s">
        <v>169</v>
      </c>
      <c r="B155" s="568" t="s">
        <v>72</v>
      </c>
      <c r="C155" s="565"/>
      <c r="D155" s="565"/>
      <c r="E155" s="565"/>
      <c r="F155" s="626">
        <v>3.4486676602474118</v>
      </c>
      <c r="G155" s="568"/>
      <c r="H155" s="565"/>
      <c r="I155" s="565"/>
      <c r="J155" s="565"/>
      <c r="K155" s="565"/>
    </row>
    <row r="156" spans="1:11" ht="18" customHeight="1" x14ac:dyDescent="0.25">
      <c r="A156" s="565"/>
      <c r="B156" s="565"/>
      <c r="C156" s="565"/>
      <c r="D156" s="565"/>
      <c r="E156" s="565"/>
      <c r="F156" s="565"/>
      <c r="G156" s="568"/>
      <c r="H156" s="565"/>
      <c r="I156" s="565"/>
      <c r="J156" s="565"/>
      <c r="K156" s="565"/>
    </row>
  </sheetData>
  <mergeCells count="34">
    <mergeCell ref="B134:D134"/>
    <mergeCell ref="B135:D135"/>
    <mergeCell ref="B94:D94"/>
    <mergeCell ref="B95:D95"/>
    <mergeCell ref="D2:H2"/>
    <mergeCell ref="C5:G5"/>
    <mergeCell ref="C6:G6"/>
    <mergeCell ref="B106:D106"/>
    <mergeCell ref="B133:D133"/>
    <mergeCell ref="B57:D57"/>
    <mergeCell ref="B59:D59"/>
    <mergeCell ref="B62:D62"/>
    <mergeCell ref="C7:G7"/>
    <mergeCell ref="C9:G9"/>
    <mergeCell ref="C10:G10"/>
    <mergeCell ref="C11:G11"/>
    <mergeCell ref="B13:H13"/>
    <mergeCell ref="B41:C41"/>
    <mergeCell ref="B96:D96"/>
    <mergeCell ref="B103:C103"/>
    <mergeCell ref="B104:D104"/>
    <mergeCell ref="B105:D105"/>
    <mergeCell ref="B30:D30"/>
    <mergeCell ref="B31:D31"/>
    <mergeCell ref="B34:D34"/>
    <mergeCell ref="B90:C90"/>
    <mergeCell ref="B44:D44"/>
    <mergeCell ref="B45:D45"/>
    <mergeCell ref="B46:D46"/>
    <mergeCell ref="B47:D47"/>
    <mergeCell ref="B52:C52"/>
    <mergeCell ref="B53:D53"/>
    <mergeCell ref="B55:D55"/>
    <mergeCell ref="B56:D5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156"/>
  <sheetViews>
    <sheetView showGridLines="0" zoomScale="85" zoomScaleNormal="85" zoomScaleSheetLayoutView="80" workbookViewId="0">
      <selection activeCell="C7" sqref="C7:G7"/>
    </sheetView>
  </sheetViews>
  <sheetFormatPr defaultColWidth="9" defaultRowHeight="18" customHeight="1" x14ac:dyDescent="0.2"/>
  <cols>
    <col min="1" max="1" width="8.28515625" style="32" customWidth="1"/>
    <col min="2" max="2" width="55.42578125" style="33" bestFit="1" customWidth="1"/>
    <col min="3" max="3" width="9.5703125" style="33" customWidth="1"/>
    <col min="4" max="4" width="9"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 style="33"/>
  </cols>
  <sheetData>
    <row r="1" spans="1:11" ht="18" customHeight="1" x14ac:dyDescent="0.25">
      <c r="A1" s="629"/>
      <c r="B1" s="629"/>
      <c r="C1" s="632"/>
      <c r="D1" s="633"/>
      <c r="E1" s="632"/>
      <c r="F1" s="632"/>
      <c r="G1" s="632"/>
      <c r="H1" s="632"/>
      <c r="I1" s="632"/>
      <c r="J1" s="632"/>
      <c r="K1" s="632"/>
    </row>
    <row r="2" spans="1:11" ht="18" customHeight="1" x14ac:dyDescent="0.25">
      <c r="A2" s="629"/>
      <c r="B2" s="629"/>
      <c r="C2" s="629"/>
      <c r="D2" s="3943" t="s">
        <v>717</v>
      </c>
      <c r="E2" s="3944"/>
      <c r="F2" s="3944"/>
      <c r="G2" s="3944"/>
      <c r="H2" s="3944"/>
      <c r="I2" s="629"/>
      <c r="J2" s="629"/>
      <c r="K2" s="629"/>
    </row>
    <row r="3" spans="1:11" ht="18" customHeight="1" x14ac:dyDescent="0.25">
      <c r="A3" s="629"/>
      <c r="B3" s="634" t="s">
        <v>0</v>
      </c>
      <c r="C3" s="629"/>
      <c r="D3" s="629"/>
      <c r="E3" s="629"/>
      <c r="F3" s="629"/>
      <c r="G3" s="629"/>
      <c r="H3" s="629"/>
      <c r="I3" s="629"/>
      <c r="J3" s="629"/>
      <c r="K3" s="629"/>
    </row>
    <row r="5" spans="1:11" ht="18" customHeight="1" x14ac:dyDescent="0.25">
      <c r="A5" s="629"/>
      <c r="B5" s="635" t="s">
        <v>40</v>
      </c>
      <c r="C5" s="3945" t="s">
        <v>385</v>
      </c>
      <c r="D5" s="3946"/>
      <c r="E5" s="3946"/>
      <c r="F5" s="3946"/>
      <c r="G5" s="3947"/>
      <c r="H5" s="629"/>
      <c r="I5" s="629"/>
      <c r="J5" s="629"/>
      <c r="K5" s="629"/>
    </row>
    <row r="6" spans="1:11" ht="18" customHeight="1" x14ac:dyDescent="0.25">
      <c r="A6" s="629"/>
      <c r="B6" s="635" t="s">
        <v>3</v>
      </c>
      <c r="C6" s="3948" t="s">
        <v>386</v>
      </c>
      <c r="D6" s="3949"/>
      <c r="E6" s="3949"/>
      <c r="F6" s="3949"/>
      <c r="G6" s="3950"/>
      <c r="H6" s="629"/>
      <c r="I6" s="629"/>
      <c r="J6" s="629"/>
      <c r="K6" s="629"/>
    </row>
    <row r="7" spans="1:11" ht="18" customHeight="1" x14ac:dyDescent="0.25">
      <c r="A7" s="629"/>
      <c r="B7" s="635" t="s">
        <v>4</v>
      </c>
      <c r="C7" s="3951"/>
      <c r="D7" s="3952"/>
      <c r="E7" s="3952"/>
      <c r="F7" s="3952"/>
      <c r="G7" s="3953"/>
      <c r="H7" s="629"/>
      <c r="I7" s="629"/>
      <c r="J7" s="629"/>
      <c r="K7" s="629"/>
    </row>
    <row r="9" spans="1:11" ht="18" customHeight="1" x14ac:dyDescent="0.25">
      <c r="A9" s="629"/>
      <c r="B9" s="635" t="s">
        <v>1</v>
      </c>
      <c r="C9" s="3945" t="s">
        <v>387</v>
      </c>
      <c r="D9" s="3946"/>
      <c r="E9" s="3946"/>
      <c r="F9" s="3946"/>
      <c r="G9" s="3947"/>
      <c r="H9" s="629"/>
      <c r="I9" s="629"/>
      <c r="J9" s="629"/>
      <c r="K9" s="629"/>
    </row>
    <row r="10" spans="1:11" ht="18" customHeight="1" x14ac:dyDescent="0.25">
      <c r="A10" s="629"/>
      <c r="B10" s="635" t="s">
        <v>2</v>
      </c>
      <c r="C10" s="3940" t="s">
        <v>388</v>
      </c>
      <c r="D10" s="3941"/>
      <c r="E10" s="3941"/>
      <c r="F10" s="3941"/>
      <c r="G10" s="3942"/>
      <c r="H10" s="629"/>
      <c r="I10" s="629"/>
      <c r="J10" s="629"/>
      <c r="K10" s="629"/>
    </row>
    <row r="11" spans="1:11" ht="18" customHeight="1" x14ac:dyDescent="0.25">
      <c r="A11" s="629"/>
      <c r="B11" s="635" t="s">
        <v>32</v>
      </c>
      <c r="C11" s="3954" t="s">
        <v>389</v>
      </c>
      <c r="D11" s="3955"/>
      <c r="E11" s="3955"/>
      <c r="F11" s="3955"/>
      <c r="G11" s="3955"/>
      <c r="H11" s="629"/>
      <c r="I11" s="629"/>
      <c r="J11" s="629"/>
      <c r="K11" s="629"/>
    </row>
    <row r="12" spans="1:11" ht="18" customHeight="1" x14ac:dyDescent="0.25">
      <c r="A12" s="629"/>
      <c r="B12" s="635"/>
      <c r="C12" s="635"/>
      <c r="D12" s="635"/>
      <c r="E12" s="635"/>
      <c r="F12" s="635"/>
      <c r="G12" s="635"/>
      <c r="H12" s="629"/>
      <c r="I12" s="629"/>
      <c r="J12" s="629"/>
      <c r="K12" s="629"/>
    </row>
    <row r="13" spans="1:11" ht="24.6" customHeight="1" x14ac:dyDescent="0.25">
      <c r="A13" s="629"/>
      <c r="B13" s="3956"/>
      <c r="C13" s="3957"/>
      <c r="D13" s="3957"/>
      <c r="E13" s="3957"/>
      <c r="F13" s="3957"/>
      <c r="G13" s="3957"/>
      <c r="H13" s="3958"/>
      <c r="I13" s="632"/>
      <c r="J13" s="629"/>
      <c r="K13" s="629"/>
    </row>
    <row r="14" spans="1:11" ht="18" customHeight="1" x14ac:dyDescent="0.25">
      <c r="A14" s="629"/>
      <c r="B14" s="636"/>
      <c r="C14" s="629"/>
      <c r="D14" s="629"/>
      <c r="E14" s="629"/>
      <c r="F14" s="629"/>
      <c r="G14" s="629"/>
      <c r="H14" s="629"/>
      <c r="I14" s="629"/>
      <c r="J14" s="629"/>
      <c r="K14" s="629"/>
    </row>
    <row r="15" spans="1:11" ht="18" customHeight="1" x14ac:dyDescent="0.25">
      <c r="A15" s="629"/>
      <c r="B15" s="636"/>
      <c r="C15" s="629"/>
      <c r="D15" s="629"/>
      <c r="E15" s="629"/>
      <c r="F15" s="629"/>
      <c r="G15" s="629"/>
      <c r="H15" s="629"/>
      <c r="I15" s="629"/>
      <c r="J15" s="629"/>
      <c r="K15" s="629"/>
    </row>
    <row r="16" spans="1:11" ht="45" customHeight="1" x14ac:dyDescent="0.2">
      <c r="A16" s="633" t="s">
        <v>181</v>
      </c>
      <c r="B16" s="632"/>
      <c r="C16" s="632"/>
      <c r="D16" s="632"/>
      <c r="E16" s="632"/>
      <c r="F16" s="637" t="s">
        <v>9</v>
      </c>
      <c r="G16" s="637" t="s">
        <v>37</v>
      </c>
      <c r="H16" s="637" t="s">
        <v>29</v>
      </c>
      <c r="I16" s="637" t="s">
        <v>30</v>
      </c>
      <c r="J16" s="637" t="s">
        <v>33</v>
      </c>
      <c r="K16" s="637" t="s">
        <v>34</v>
      </c>
    </row>
    <row r="17" spans="1:11" ht="18" customHeight="1" x14ac:dyDescent="0.25">
      <c r="A17" s="638" t="s">
        <v>184</v>
      </c>
      <c r="B17" s="634" t="s">
        <v>182</v>
      </c>
      <c r="C17" s="629"/>
      <c r="D17" s="629"/>
      <c r="E17" s="629"/>
      <c r="F17" s="629"/>
      <c r="G17" s="629"/>
      <c r="H17" s="629"/>
      <c r="I17" s="629"/>
      <c r="J17" s="629"/>
      <c r="K17" s="629"/>
    </row>
    <row r="18" spans="1:11" ht="18" customHeight="1" x14ac:dyDescent="0.25">
      <c r="A18" s="635" t="s">
        <v>185</v>
      </c>
      <c r="B18" s="639" t="s">
        <v>183</v>
      </c>
      <c r="C18" s="629"/>
      <c r="D18" s="629"/>
      <c r="E18" s="629"/>
      <c r="F18" s="640" t="s">
        <v>73</v>
      </c>
      <c r="G18" s="640" t="s">
        <v>73</v>
      </c>
      <c r="H18" s="641">
        <v>53299958.478181191</v>
      </c>
      <c r="I18" s="641">
        <v>0</v>
      </c>
      <c r="J18" s="641">
        <v>45578128.754026562</v>
      </c>
      <c r="K18" s="642">
        <v>7721829.7241546288</v>
      </c>
    </row>
    <row r="19" spans="1:11" ht="45" customHeight="1" x14ac:dyDescent="0.2">
      <c r="A19" s="633" t="s">
        <v>8</v>
      </c>
      <c r="B19" s="632"/>
      <c r="C19" s="632"/>
      <c r="D19" s="632"/>
      <c r="E19" s="632"/>
      <c r="F19" s="637" t="s">
        <v>9</v>
      </c>
      <c r="G19" s="637" t="s">
        <v>37</v>
      </c>
      <c r="H19" s="637" t="s">
        <v>29</v>
      </c>
      <c r="I19" s="637" t="s">
        <v>30</v>
      </c>
      <c r="J19" s="637" t="s">
        <v>33</v>
      </c>
      <c r="K19" s="637" t="s">
        <v>34</v>
      </c>
    </row>
    <row r="20" spans="1:11" ht="18" customHeight="1" x14ac:dyDescent="0.25">
      <c r="A20" s="638" t="s">
        <v>74</v>
      </c>
      <c r="B20" s="634" t="s">
        <v>41</v>
      </c>
      <c r="C20" s="629"/>
      <c r="D20" s="629"/>
      <c r="E20" s="629"/>
      <c r="F20" s="629"/>
      <c r="G20" s="629"/>
      <c r="H20" s="629"/>
      <c r="I20" s="629"/>
      <c r="J20" s="629"/>
      <c r="K20" s="629"/>
    </row>
    <row r="21" spans="1:11" ht="18" customHeight="1" x14ac:dyDescent="0.25">
      <c r="A21" s="635" t="s">
        <v>75</v>
      </c>
      <c r="B21" s="639" t="s">
        <v>42</v>
      </c>
      <c r="C21" s="629"/>
      <c r="D21" s="629"/>
      <c r="E21" s="629"/>
      <c r="F21" s="640">
        <v>5679</v>
      </c>
      <c r="G21" s="640">
        <v>346049</v>
      </c>
      <c r="H21" s="641">
        <v>531522.17999999993</v>
      </c>
      <c r="I21" s="641">
        <v>229723.88619599998</v>
      </c>
      <c r="J21" s="641">
        <v>9660</v>
      </c>
      <c r="K21" s="642">
        <v>751586.06619599997</v>
      </c>
    </row>
    <row r="22" spans="1:11" ht="18" customHeight="1" x14ac:dyDescent="0.25">
      <c r="A22" s="635" t="s">
        <v>76</v>
      </c>
      <c r="B22" s="631" t="s">
        <v>6</v>
      </c>
      <c r="C22" s="629"/>
      <c r="D22" s="629"/>
      <c r="E22" s="629"/>
      <c r="F22" s="640">
        <v>966</v>
      </c>
      <c r="G22" s="640">
        <v>2352</v>
      </c>
      <c r="H22" s="641">
        <v>79656.639999999999</v>
      </c>
      <c r="I22" s="641">
        <v>34427.599807999999</v>
      </c>
      <c r="J22" s="641">
        <v>13000</v>
      </c>
      <c r="K22" s="642">
        <v>101084.239808</v>
      </c>
    </row>
    <row r="23" spans="1:11" ht="18" customHeight="1" x14ac:dyDescent="0.25">
      <c r="A23" s="635" t="s">
        <v>77</v>
      </c>
      <c r="B23" s="631" t="s">
        <v>43</v>
      </c>
      <c r="C23" s="629"/>
      <c r="D23" s="629"/>
      <c r="E23" s="629"/>
      <c r="F23" s="640">
        <v>0</v>
      </c>
      <c r="G23" s="640">
        <v>0</v>
      </c>
      <c r="H23" s="641">
        <v>0</v>
      </c>
      <c r="I23" s="641">
        <v>0</v>
      </c>
      <c r="J23" s="641">
        <v>0</v>
      </c>
      <c r="K23" s="642">
        <v>0</v>
      </c>
    </row>
    <row r="24" spans="1:11" ht="18" customHeight="1" x14ac:dyDescent="0.25">
      <c r="A24" s="635" t="s">
        <v>78</v>
      </c>
      <c r="B24" s="631" t="s">
        <v>44</v>
      </c>
      <c r="C24" s="629"/>
      <c r="D24" s="629"/>
      <c r="E24" s="629"/>
      <c r="F24" s="640">
        <v>6727</v>
      </c>
      <c r="G24" s="640">
        <v>3871</v>
      </c>
      <c r="H24" s="641">
        <v>500376.64</v>
      </c>
      <c r="I24" s="641">
        <v>216262.78380799998</v>
      </c>
      <c r="J24" s="641">
        <v>55000</v>
      </c>
      <c r="K24" s="642">
        <v>661639.42380800005</v>
      </c>
    </row>
    <row r="25" spans="1:11" ht="18" customHeight="1" x14ac:dyDescent="0.25">
      <c r="A25" s="635" t="s">
        <v>79</v>
      </c>
      <c r="B25" s="631" t="s">
        <v>5</v>
      </c>
      <c r="C25" s="629"/>
      <c r="D25" s="629"/>
      <c r="E25" s="629"/>
      <c r="F25" s="640">
        <v>65</v>
      </c>
      <c r="G25" s="640">
        <v>165</v>
      </c>
      <c r="H25" s="641">
        <v>5260</v>
      </c>
      <c r="I25" s="641">
        <v>2273.3719999999998</v>
      </c>
      <c r="J25" s="641">
        <v>0</v>
      </c>
      <c r="K25" s="642">
        <v>7533.3719999999994</v>
      </c>
    </row>
    <row r="26" spans="1:11" ht="18" customHeight="1" x14ac:dyDescent="0.25">
      <c r="A26" s="635" t="s">
        <v>80</v>
      </c>
      <c r="B26" s="631" t="s">
        <v>45</v>
      </c>
      <c r="C26" s="629"/>
      <c r="D26" s="629"/>
      <c r="E26" s="629"/>
      <c r="F26" s="640">
        <v>4</v>
      </c>
      <c r="G26" s="640">
        <v>1</v>
      </c>
      <c r="H26" s="641">
        <v>158.4</v>
      </c>
      <c r="I26" s="641">
        <v>68.460480000000004</v>
      </c>
      <c r="J26" s="641">
        <v>0</v>
      </c>
      <c r="K26" s="642">
        <v>226.86048</v>
      </c>
    </row>
    <row r="27" spans="1:11" ht="18" customHeight="1" x14ac:dyDescent="0.25">
      <c r="A27" s="635" t="s">
        <v>81</v>
      </c>
      <c r="B27" s="631" t="s">
        <v>46</v>
      </c>
      <c r="C27" s="629"/>
      <c r="D27" s="629"/>
      <c r="E27" s="629"/>
      <c r="F27" s="640">
        <v>0</v>
      </c>
      <c r="G27" s="640">
        <v>0</v>
      </c>
      <c r="H27" s="641">
        <v>1690796.6764418378</v>
      </c>
      <c r="I27" s="641">
        <v>730762.32355816232</v>
      </c>
      <c r="J27" s="641">
        <v>0</v>
      </c>
      <c r="K27" s="642">
        <v>2421559</v>
      </c>
    </row>
    <row r="28" spans="1:11" ht="18" customHeight="1" x14ac:dyDescent="0.25">
      <c r="A28" s="635" t="s">
        <v>82</v>
      </c>
      <c r="B28" s="631" t="s">
        <v>47</v>
      </c>
      <c r="C28" s="629"/>
      <c r="D28" s="629"/>
      <c r="E28" s="629"/>
      <c r="F28" s="640">
        <v>17133</v>
      </c>
      <c r="G28" s="640">
        <v>3704</v>
      </c>
      <c r="H28" s="641">
        <v>643721.64</v>
      </c>
      <c r="I28" s="641">
        <v>278216.49280800001</v>
      </c>
      <c r="J28" s="641">
        <v>899042</v>
      </c>
      <c r="K28" s="642">
        <v>22896.132808000082</v>
      </c>
    </row>
    <row r="29" spans="1:11" ht="18" customHeight="1" x14ac:dyDescent="0.25">
      <c r="A29" s="635" t="s">
        <v>83</v>
      </c>
      <c r="B29" s="631" t="s">
        <v>48</v>
      </c>
      <c r="C29" s="629"/>
      <c r="D29" s="629"/>
      <c r="E29" s="629"/>
      <c r="F29" s="640">
        <v>54822.5</v>
      </c>
      <c r="G29" s="640">
        <v>39384</v>
      </c>
      <c r="H29" s="641">
        <v>7540920.9299999997</v>
      </c>
      <c r="I29" s="641">
        <v>2392470.2925459994</v>
      </c>
      <c r="J29" s="641">
        <v>1042181</v>
      </c>
      <c r="K29" s="642">
        <v>8891210.222546</v>
      </c>
    </row>
    <row r="30" spans="1:11" ht="18" customHeight="1" x14ac:dyDescent="0.25">
      <c r="A30" s="635" t="s">
        <v>84</v>
      </c>
      <c r="B30" s="3923" t="s">
        <v>390</v>
      </c>
      <c r="C30" s="3924"/>
      <c r="D30" s="3925"/>
      <c r="E30" s="629"/>
      <c r="F30" s="640">
        <v>16049</v>
      </c>
      <c r="G30" s="640">
        <v>24930</v>
      </c>
      <c r="H30" s="641">
        <v>1661436.7263857003</v>
      </c>
      <c r="I30" s="641">
        <v>718072.95314389968</v>
      </c>
      <c r="J30" s="641">
        <v>16839</v>
      </c>
      <c r="K30" s="642">
        <v>2362670.6795295998</v>
      </c>
    </row>
    <row r="31" spans="1:11" ht="18" customHeight="1" x14ac:dyDescent="0.25">
      <c r="A31" s="635" t="s">
        <v>133</v>
      </c>
      <c r="B31" s="3923"/>
      <c r="C31" s="3924"/>
      <c r="D31" s="3925"/>
      <c r="E31" s="629"/>
      <c r="F31" s="640">
        <v>0</v>
      </c>
      <c r="G31" s="640">
        <v>0</v>
      </c>
      <c r="H31" s="641">
        <v>0</v>
      </c>
      <c r="I31" s="641">
        <v>0</v>
      </c>
      <c r="J31" s="641">
        <v>0</v>
      </c>
      <c r="K31" s="642">
        <v>0</v>
      </c>
    </row>
    <row r="32" spans="1:11" ht="18" customHeight="1" x14ac:dyDescent="0.25">
      <c r="A32" s="635" t="s">
        <v>134</v>
      </c>
      <c r="B32" s="643"/>
      <c r="C32" s="644"/>
      <c r="D32" s="645"/>
      <c r="E32" s="629"/>
      <c r="F32" s="640">
        <v>0</v>
      </c>
      <c r="G32" s="640">
        <v>0</v>
      </c>
      <c r="H32" s="641">
        <v>0</v>
      </c>
      <c r="I32" s="641">
        <v>0</v>
      </c>
      <c r="J32" s="641">
        <v>0</v>
      </c>
      <c r="K32" s="642">
        <v>0</v>
      </c>
    </row>
    <row r="33" spans="1:11" ht="18" customHeight="1" x14ac:dyDescent="0.25">
      <c r="A33" s="635" t="s">
        <v>135</v>
      </c>
      <c r="B33" s="643"/>
      <c r="C33" s="644"/>
      <c r="D33" s="645"/>
      <c r="E33" s="629"/>
      <c r="F33" s="640">
        <v>0</v>
      </c>
      <c r="G33" s="640">
        <v>0</v>
      </c>
      <c r="H33" s="641">
        <v>0</v>
      </c>
      <c r="I33" s="641">
        <v>0</v>
      </c>
      <c r="J33" s="641">
        <v>0</v>
      </c>
      <c r="K33" s="642">
        <v>0</v>
      </c>
    </row>
    <row r="34" spans="1:11" ht="18" customHeight="1" x14ac:dyDescent="0.25">
      <c r="A34" s="635" t="s">
        <v>136</v>
      </c>
      <c r="B34" s="3923"/>
      <c r="C34" s="3924"/>
      <c r="D34" s="3925"/>
      <c r="E34" s="629"/>
      <c r="F34" s="640">
        <v>0</v>
      </c>
      <c r="G34" s="640">
        <v>0</v>
      </c>
      <c r="H34" s="641">
        <v>0</v>
      </c>
      <c r="I34" s="641">
        <v>0</v>
      </c>
      <c r="J34" s="641">
        <v>0</v>
      </c>
      <c r="K34" s="642">
        <v>0</v>
      </c>
    </row>
    <row r="35" spans="1:11" ht="18" customHeight="1" x14ac:dyDescent="0.25">
      <c r="A35" s="629"/>
      <c r="B35" s="629"/>
      <c r="C35" s="629"/>
      <c r="D35" s="629"/>
      <c r="E35" s="629"/>
      <c r="F35" s="629"/>
      <c r="G35" s="629"/>
      <c r="H35" s="629"/>
      <c r="I35" s="629"/>
      <c r="J35" s="629"/>
      <c r="K35" s="646"/>
    </row>
    <row r="36" spans="1:11" ht="18" customHeight="1" x14ac:dyDescent="0.25">
      <c r="A36" s="638" t="s">
        <v>137</v>
      </c>
      <c r="B36" s="634" t="s">
        <v>138</v>
      </c>
      <c r="C36" s="629"/>
      <c r="D36" s="629"/>
      <c r="E36" s="634" t="s">
        <v>7</v>
      </c>
      <c r="F36" s="647">
        <v>101445.5</v>
      </c>
      <c r="G36" s="647">
        <v>420456</v>
      </c>
      <c r="H36" s="642">
        <v>12653849.832827536</v>
      </c>
      <c r="I36" s="642">
        <v>4602278.1643480612</v>
      </c>
      <c r="J36" s="642">
        <v>2035722</v>
      </c>
      <c r="K36" s="642">
        <v>15220405.9971756</v>
      </c>
    </row>
    <row r="37" spans="1:11" ht="18" customHeight="1" thickBot="1" x14ac:dyDescent="0.3">
      <c r="A37" s="629"/>
      <c r="B37" s="634"/>
      <c r="C37" s="629"/>
      <c r="D37" s="629"/>
      <c r="E37" s="629"/>
      <c r="F37" s="648"/>
      <c r="G37" s="648"/>
      <c r="H37" s="649"/>
      <c r="I37" s="649"/>
      <c r="J37" s="649"/>
      <c r="K37" s="650"/>
    </row>
    <row r="38" spans="1:11" ht="42.75" customHeight="1" x14ac:dyDescent="0.25">
      <c r="A38" s="629"/>
      <c r="B38" s="629"/>
      <c r="C38" s="629"/>
      <c r="D38" s="629"/>
      <c r="E38" s="629"/>
      <c r="F38" s="637" t="s">
        <v>9</v>
      </c>
      <c r="G38" s="637" t="s">
        <v>37</v>
      </c>
      <c r="H38" s="637" t="s">
        <v>29</v>
      </c>
      <c r="I38" s="637" t="s">
        <v>30</v>
      </c>
      <c r="J38" s="637" t="s">
        <v>33</v>
      </c>
      <c r="K38" s="637" t="s">
        <v>34</v>
      </c>
    </row>
    <row r="39" spans="1:11" ht="18.75" customHeight="1" x14ac:dyDescent="0.25">
      <c r="A39" s="638" t="s">
        <v>86</v>
      </c>
      <c r="B39" s="634" t="s">
        <v>49</v>
      </c>
      <c r="C39" s="629"/>
      <c r="D39" s="629"/>
      <c r="E39" s="629"/>
      <c r="F39" s="629"/>
      <c r="G39" s="629"/>
      <c r="H39" s="629"/>
      <c r="I39" s="629"/>
      <c r="J39" s="629"/>
      <c r="K39" s="629"/>
    </row>
    <row r="40" spans="1:11" ht="18" customHeight="1" x14ac:dyDescent="0.25">
      <c r="A40" s="635" t="s">
        <v>87</v>
      </c>
      <c r="B40" s="631" t="s">
        <v>31</v>
      </c>
      <c r="C40" s="629"/>
      <c r="D40" s="629"/>
      <c r="E40" s="629"/>
      <c r="F40" s="640">
        <v>100</v>
      </c>
      <c r="G40" s="640">
        <v>2</v>
      </c>
      <c r="H40" s="641">
        <v>108447333.56</v>
      </c>
      <c r="I40" s="641">
        <v>0</v>
      </c>
      <c r="J40" s="641">
        <v>0</v>
      </c>
      <c r="K40" s="642">
        <v>108447333.56</v>
      </c>
    </row>
    <row r="41" spans="1:11" ht="18" customHeight="1" x14ac:dyDescent="0.25">
      <c r="A41" s="635" t="s">
        <v>88</v>
      </c>
      <c r="B41" s="3938" t="s">
        <v>50</v>
      </c>
      <c r="C41" s="3939"/>
      <c r="D41" s="629"/>
      <c r="E41" s="629"/>
      <c r="F41" s="640">
        <v>57711</v>
      </c>
      <c r="G41" s="640">
        <v>412</v>
      </c>
      <c r="H41" s="641">
        <v>3337075</v>
      </c>
      <c r="I41" s="641">
        <v>0</v>
      </c>
      <c r="J41" s="641">
        <v>0</v>
      </c>
      <c r="K41" s="642">
        <v>3337075</v>
      </c>
    </row>
    <row r="42" spans="1:11" ht="18" customHeight="1" x14ac:dyDescent="0.25">
      <c r="A42" s="635" t="s">
        <v>89</v>
      </c>
      <c r="B42" s="639" t="s">
        <v>11</v>
      </c>
      <c r="C42" s="629"/>
      <c r="D42" s="629"/>
      <c r="E42" s="629"/>
      <c r="F42" s="640">
        <v>84405.2</v>
      </c>
      <c r="G42" s="640">
        <v>353</v>
      </c>
      <c r="H42" s="641">
        <v>3614639.52</v>
      </c>
      <c r="I42" s="641">
        <v>0</v>
      </c>
      <c r="J42" s="641">
        <v>0</v>
      </c>
      <c r="K42" s="642">
        <v>3614639.52</v>
      </c>
    </row>
    <row r="43" spans="1:11" ht="18" customHeight="1" x14ac:dyDescent="0.25">
      <c r="A43" s="635" t="s">
        <v>90</v>
      </c>
      <c r="B43" s="651" t="s">
        <v>10</v>
      </c>
      <c r="C43" s="652"/>
      <c r="D43" s="652"/>
      <c r="E43" s="629"/>
      <c r="F43" s="640">
        <v>28</v>
      </c>
      <c r="G43" s="640">
        <v>10</v>
      </c>
      <c r="H43" s="641">
        <v>2242639.7999999998</v>
      </c>
      <c r="I43" s="641">
        <v>0</v>
      </c>
      <c r="J43" s="641">
        <v>0</v>
      </c>
      <c r="K43" s="642">
        <v>2242639.7999999998</v>
      </c>
    </row>
    <row r="44" spans="1:11" ht="18" customHeight="1" x14ac:dyDescent="0.25">
      <c r="A44" s="635" t="s">
        <v>91</v>
      </c>
      <c r="B44" s="3923" t="s">
        <v>391</v>
      </c>
      <c r="C44" s="3924"/>
      <c r="D44" s="3925"/>
      <c r="E44" s="629"/>
      <c r="F44" s="640">
        <v>56393</v>
      </c>
      <c r="G44" s="640">
        <v>994</v>
      </c>
      <c r="H44" s="641">
        <v>2416911.16</v>
      </c>
      <c r="I44" s="641">
        <v>0</v>
      </c>
      <c r="J44" s="641">
        <v>29963</v>
      </c>
      <c r="K44" s="653">
        <v>2386948.16</v>
      </c>
    </row>
    <row r="45" spans="1:11" ht="18" customHeight="1" x14ac:dyDescent="0.25">
      <c r="A45" s="635" t="s">
        <v>139</v>
      </c>
      <c r="B45" s="3923"/>
      <c r="C45" s="3924"/>
      <c r="D45" s="3925"/>
      <c r="E45" s="629"/>
      <c r="F45" s="640">
        <v>0</v>
      </c>
      <c r="G45" s="640">
        <v>0</v>
      </c>
      <c r="H45" s="641">
        <v>0</v>
      </c>
      <c r="I45" s="641">
        <v>0</v>
      </c>
      <c r="J45" s="641">
        <v>0</v>
      </c>
      <c r="K45" s="642">
        <v>0</v>
      </c>
    </row>
    <row r="46" spans="1:11" ht="18" customHeight="1" x14ac:dyDescent="0.25">
      <c r="A46" s="635" t="s">
        <v>140</v>
      </c>
      <c r="B46" s="3923"/>
      <c r="C46" s="3924"/>
      <c r="D46" s="3925"/>
      <c r="E46" s="629"/>
      <c r="F46" s="640">
        <v>0</v>
      </c>
      <c r="G46" s="640">
        <v>0</v>
      </c>
      <c r="H46" s="641">
        <v>0</v>
      </c>
      <c r="I46" s="641">
        <v>0</v>
      </c>
      <c r="J46" s="641">
        <v>0</v>
      </c>
      <c r="K46" s="642">
        <v>0</v>
      </c>
    </row>
    <row r="47" spans="1:11" ht="18" customHeight="1" x14ac:dyDescent="0.25">
      <c r="A47" s="635" t="s">
        <v>141</v>
      </c>
      <c r="B47" s="3923"/>
      <c r="C47" s="3924"/>
      <c r="D47" s="3925"/>
      <c r="E47" s="629"/>
      <c r="F47" s="640">
        <v>0</v>
      </c>
      <c r="G47" s="640">
        <v>0</v>
      </c>
      <c r="H47" s="641">
        <v>0</v>
      </c>
      <c r="I47" s="641">
        <v>0</v>
      </c>
      <c r="J47" s="641">
        <v>0</v>
      </c>
      <c r="K47" s="642">
        <v>0</v>
      </c>
    </row>
    <row r="49" spans="1:11" ht="18" customHeight="1" x14ac:dyDescent="0.25">
      <c r="A49" s="638" t="s">
        <v>142</v>
      </c>
      <c r="B49" s="634" t="s">
        <v>143</v>
      </c>
      <c r="C49" s="629"/>
      <c r="D49" s="629"/>
      <c r="E49" s="634" t="s">
        <v>7</v>
      </c>
      <c r="F49" s="647">
        <v>198637.2</v>
      </c>
      <c r="G49" s="647">
        <v>1771</v>
      </c>
      <c r="H49" s="642">
        <v>120058599.03999999</v>
      </c>
      <c r="I49" s="642">
        <v>0</v>
      </c>
      <c r="J49" s="642">
        <v>29963</v>
      </c>
      <c r="K49" s="642">
        <v>120028636.03999999</v>
      </c>
    </row>
    <row r="50" spans="1:11" ht="18" customHeight="1" thickBot="1" x14ac:dyDescent="0.3">
      <c r="A50" s="629"/>
      <c r="B50" s="629"/>
      <c r="C50" s="629"/>
      <c r="D50" s="629"/>
      <c r="E50" s="629"/>
      <c r="F50" s="629"/>
      <c r="G50" s="654"/>
      <c r="H50" s="654"/>
      <c r="I50" s="654"/>
      <c r="J50" s="654"/>
      <c r="K50" s="654"/>
    </row>
    <row r="51" spans="1:11" ht="42.75" customHeight="1" x14ac:dyDescent="0.25">
      <c r="A51" s="629"/>
      <c r="B51" s="629"/>
      <c r="C51" s="629"/>
      <c r="D51" s="629"/>
      <c r="E51" s="629"/>
      <c r="F51" s="637" t="s">
        <v>9</v>
      </c>
      <c r="G51" s="637" t="s">
        <v>37</v>
      </c>
      <c r="H51" s="637" t="s">
        <v>29</v>
      </c>
      <c r="I51" s="637" t="s">
        <v>30</v>
      </c>
      <c r="J51" s="637" t="s">
        <v>33</v>
      </c>
      <c r="K51" s="637" t="s">
        <v>34</v>
      </c>
    </row>
    <row r="52" spans="1:11" ht="18" customHeight="1" x14ac:dyDescent="0.25">
      <c r="A52" s="638" t="s">
        <v>92</v>
      </c>
      <c r="B52" s="3926" t="s">
        <v>38</v>
      </c>
      <c r="C52" s="3927"/>
      <c r="D52" s="629"/>
      <c r="E52" s="629"/>
      <c r="F52" s="629"/>
      <c r="G52" s="629"/>
      <c r="H52" s="629"/>
      <c r="I52" s="629"/>
      <c r="J52" s="629"/>
      <c r="K52" s="629"/>
    </row>
    <row r="53" spans="1:11" ht="18" customHeight="1" x14ac:dyDescent="0.25">
      <c r="A53" s="635" t="s">
        <v>51</v>
      </c>
      <c r="B53" s="3931" t="s">
        <v>718</v>
      </c>
      <c r="C53" s="3932"/>
      <c r="D53" s="3930"/>
      <c r="E53" s="629"/>
      <c r="F53" s="640">
        <v>0</v>
      </c>
      <c r="G53" s="640">
        <v>0</v>
      </c>
      <c r="H53" s="641">
        <v>1760610.3673736909</v>
      </c>
      <c r="I53" s="641">
        <v>0</v>
      </c>
      <c r="J53" s="641">
        <v>0</v>
      </c>
      <c r="K53" s="642">
        <v>1760610.3673736909</v>
      </c>
    </row>
    <row r="54" spans="1:11" ht="18" customHeight="1" x14ac:dyDescent="0.25">
      <c r="A54" s="635" t="s">
        <v>93</v>
      </c>
      <c r="B54" s="3931" t="s">
        <v>392</v>
      </c>
      <c r="C54" s="3932"/>
      <c r="D54" s="3930"/>
      <c r="E54" s="629"/>
      <c r="F54" s="640">
        <v>5562</v>
      </c>
      <c r="G54" s="640">
        <v>2110</v>
      </c>
      <c r="H54" s="641">
        <v>279667.32</v>
      </c>
      <c r="I54" s="641">
        <v>0</v>
      </c>
      <c r="J54" s="641">
        <v>137217</v>
      </c>
      <c r="K54" s="642">
        <v>142450.32</v>
      </c>
    </row>
    <row r="55" spans="1:11" ht="18" customHeight="1" x14ac:dyDescent="0.25">
      <c r="A55" s="635" t="s">
        <v>94</v>
      </c>
      <c r="B55" s="3928" t="s">
        <v>393</v>
      </c>
      <c r="C55" s="3929"/>
      <c r="D55" s="3930"/>
      <c r="E55" s="629"/>
      <c r="F55" s="640">
        <v>5308</v>
      </c>
      <c r="G55" s="640">
        <v>3675</v>
      </c>
      <c r="H55" s="641">
        <v>293089.56</v>
      </c>
      <c r="I55" s="641">
        <v>0</v>
      </c>
      <c r="J55" s="641">
        <v>241560</v>
      </c>
      <c r="K55" s="642">
        <v>51529.56</v>
      </c>
    </row>
    <row r="56" spans="1:11" ht="18" customHeight="1" x14ac:dyDescent="0.25">
      <c r="A56" s="635" t="s">
        <v>95</v>
      </c>
      <c r="B56" s="3928" t="s">
        <v>719</v>
      </c>
      <c r="C56" s="3929"/>
      <c r="D56" s="3930"/>
      <c r="E56" s="629"/>
      <c r="F56" s="640">
        <v>0</v>
      </c>
      <c r="G56" s="640">
        <v>0</v>
      </c>
      <c r="H56" s="641">
        <v>612948.16553235508</v>
      </c>
      <c r="I56" s="641">
        <v>0</v>
      </c>
      <c r="J56" s="641">
        <v>0</v>
      </c>
      <c r="K56" s="642">
        <v>612948.16553235508</v>
      </c>
    </row>
    <row r="57" spans="1:11" ht="18" customHeight="1" x14ac:dyDescent="0.25">
      <c r="A57" s="635" t="s">
        <v>96</v>
      </c>
      <c r="B57" s="3928" t="s">
        <v>394</v>
      </c>
      <c r="C57" s="3929"/>
      <c r="D57" s="3930"/>
      <c r="E57" s="629"/>
      <c r="F57" s="640">
        <v>0</v>
      </c>
      <c r="G57" s="640">
        <v>0</v>
      </c>
      <c r="H57" s="641">
        <v>6382165</v>
      </c>
      <c r="I57" s="641">
        <v>0</v>
      </c>
      <c r="J57" s="641">
        <v>0</v>
      </c>
      <c r="K57" s="642">
        <v>6382165</v>
      </c>
    </row>
    <row r="58" spans="1:11" ht="18" customHeight="1" x14ac:dyDescent="0.25">
      <c r="A58" s="635" t="s">
        <v>97</v>
      </c>
      <c r="B58" s="3933" t="s">
        <v>395</v>
      </c>
      <c r="C58" s="3934"/>
      <c r="D58" s="3935"/>
      <c r="E58" s="629"/>
      <c r="F58" s="640">
        <v>0</v>
      </c>
      <c r="G58" s="640">
        <v>699</v>
      </c>
      <c r="H58" s="641">
        <v>98706</v>
      </c>
      <c r="I58" s="641">
        <v>0</v>
      </c>
      <c r="J58" s="641">
        <v>9400</v>
      </c>
      <c r="K58" s="642">
        <v>89306</v>
      </c>
    </row>
    <row r="59" spans="1:11" ht="18" customHeight="1" x14ac:dyDescent="0.25">
      <c r="A59" s="635" t="s">
        <v>98</v>
      </c>
      <c r="B59" s="3928" t="s">
        <v>396</v>
      </c>
      <c r="C59" s="3929"/>
      <c r="D59" s="3930"/>
      <c r="E59" s="629"/>
      <c r="F59" s="640">
        <v>0</v>
      </c>
      <c r="G59" s="640">
        <v>1286</v>
      </c>
      <c r="H59" s="641">
        <v>251356</v>
      </c>
      <c r="I59" s="641">
        <v>0</v>
      </c>
      <c r="J59" s="641">
        <v>0</v>
      </c>
      <c r="K59" s="642">
        <v>251356</v>
      </c>
    </row>
    <row r="60" spans="1:11" ht="18" customHeight="1" x14ac:dyDescent="0.25">
      <c r="A60" s="635" t="s">
        <v>99</v>
      </c>
      <c r="B60" s="3933" t="s">
        <v>397</v>
      </c>
      <c r="C60" s="3936"/>
      <c r="D60" s="3937"/>
      <c r="E60" s="629"/>
      <c r="F60" s="640">
        <v>0</v>
      </c>
      <c r="G60" s="640">
        <v>12487</v>
      </c>
      <c r="H60" s="641">
        <v>562126</v>
      </c>
      <c r="I60" s="641">
        <v>0</v>
      </c>
      <c r="J60" s="641">
        <v>0</v>
      </c>
      <c r="K60" s="642">
        <v>562126</v>
      </c>
    </row>
    <row r="61" spans="1:11" ht="18" customHeight="1" x14ac:dyDescent="0.25">
      <c r="A61" s="635" t="s">
        <v>100</v>
      </c>
      <c r="B61" s="3928" t="s">
        <v>398</v>
      </c>
      <c r="C61" s="3934"/>
      <c r="D61" s="3935"/>
      <c r="E61" s="629"/>
      <c r="F61" s="640">
        <v>0</v>
      </c>
      <c r="G61" s="640">
        <v>681</v>
      </c>
      <c r="H61" s="641">
        <v>55771</v>
      </c>
      <c r="I61" s="641">
        <v>0</v>
      </c>
      <c r="J61" s="641">
        <v>4700</v>
      </c>
      <c r="K61" s="642">
        <v>51071</v>
      </c>
    </row>
    <row r="62" spans="1:11" ht="18" customHeight="1" x14ac:dyDescent="0.25">
      <c r="A62" s="635" t="s">
        <v>101</v>
      </c>
      <c r="B62" s="3928" t="s">
        <v>399</v>
      </c>
      <c r="C62" s="3929"/>
      <c r="D62" s="3930"/>
      <c r="E62" s="629"/>
      <c r="F62" s="640">
        <v>2160</v>
      </c>
      <c r="G62" s="640">
        <v>752</v>
      </c>
      <c r="H62" s="641">
        <v>10172559.099607509</v>
      </c>
      <c r="I62" s="641">
        <v>0</v>
      </c>
      <c r="J62" s="641">
        <v>547090</v>
      </c>
      <c r="K62" s="642">
        <v>9625469.0996075086</v>
      </c>
    </row>
    <row r="63" spans="1:11" ht="18" customHeight="1" x14ac:dyDescent="0.25">
      <c r="A63" s="635"/>
      <c r="B63" s="629"/>
      <c r="C63" s="629"/>
      <c r="D63" s="629"/>
      <c r="E63" s="629"/>
      <c r="F63" s="629"/>
      <c r="G63" s="629"/>
      <c r="H63" s="629"/>
      <c r="I63" s="655"/>
      <c r="J63" s="629"/>
      <c r="K63" s="629"/>
    </row>
    <row r="64" spans="1:11" ht="18" customHeight="1" x14ac:dyDescent="0.25">
      <c r="A64" s="635" t="s">
        <v>144</v>
      </c>
      <c r="B64" s="634" t="s">
        <v>145</v>
      </c>
      <c r="C64" s="629"/>
      <c r="D64" s="629"/>
      <c r="E64" s="634" t="s">
        <v>7</v>
      </c>
      <c r="F64" s="647">
        <v>13030</v>
      </c>
      <c r="G64" s="647">
        <v>21690</v>
      </c>
      <c r="H64" s="642">
        <v>20468998.512513556</v>
      </c>
      <c r="I64" s="642">
        <v>0</v>
      </c>
      <c r="J64" s="642">
        <v>939967</v>
      </c>
      <c r="K64" s="642">
        <v>19529031.512513556</v>
      </c>
    </row>
    <row r="65" spans="1:11" ht="18" customHeight="1" x14ac:dyDescent="0.25">
      <c r="A65" s="629"/>
      <c r="B65" s="629"/>
      <c r="C65" s="629"/>
      <c r="D65" s="629"/>
      <c r="E65" s="629"/>
      <c r="F65" s="656"/>
      <c r="G65" s="656"/>
      <c r="H65" s="656"/>
      <c r="I65" s="656"/>
      <c r="J65" s="656"/>
      <c r="K65" s="656"/>
    </row>
    <row r="66" spans="1:11" ht="42.75" customHeight="1" x14ac:dyDescent="0.25">
      <c r="A66" s="629"/>
      <c r="B66" s="629"/>
      <c r="C66" s="629"/>
      <c r="D66" s="629"/>
      <c r="E66" s="629"/>
      <c r="F66" s="657" t="s">
        <v>9</v>
      </c>
      <c r="G66" s="657" t="s">
        <v>37</v>
      </c>
      <c r="H66" s="657" t="s">
        <v>29</v>
      </c>
      <c r="I66" s="657" t="s">
        <v>30</v>
      </c>
      <c r="J66" s="657" t="s">
        <v>33</v>
      </c>
      <c r="K66" s="657" t="s">
        <v>34</v>
      </c>
    </row>
    <row r="67" spans="1:11" ht="18" customHeight="1" x14ac:dyDescent="0.25">
      <c r="A67" s="638" t="s">
        <v>102</v>
      </c>
      <c r="B67" s="634" t="s">
        <v>12</v>
      </c>
      <c r="C67" s="629"/>
      <c r="D67" s="629"/>
      <c r="E67" s="629"/>
      <c r="F67" s="658"/>
      <c r="G67" s="658"/>
      <c r="H67" s="658"/>
      <c r="I67" s="659"/>
      <c r="J67" s="658"/>
      <c r="K67" s="660"/>
    </row>
    <row r="68" spans="1:11" ht="18" customHeight="1" x14ac:dyDescent="0.25">
      <c r="A68" s="635" t="s">
        <v>103</v>
      </c>
      <c r="B68" s="631" t="s">
        <v>52</v>
      </c>
      <c r="C68" s="629"/>
      <c r="D68" s="629"/>
      <c r="E68" s="629"/>
      <c r="F68" s="640">
        <v>0</v>
      </c>
      <c r="G68" s="640">
        <v>0</v>
      </c>
      <c r="H68" s="641">
        <v>0</v>
      </c>
      <c r="I68" s="641">
        <v>0</v>
      </c>
      <c r="J68" s="641">
        <v>0</v>
      </c>
      <c r="K68" s="642">
        <v>0</v>
      </c>
    </row>
    <row r="69" spans="1:11" ht="18" customHeight="1" x14ac:dyDescent="0.25">
      <c r="A69" s="635" t="s">
        <v>104</v>
      </c>
      <c r="B69" s="639" t="s">
        <v>53</v>
      </c>
      <c r="C69" s="629"/>
      <c r="D69" s="629"/>
      <c r="E69" s="629"/>
      <c r="F69" s="640">
        <v>0</v>
      </c>
      <c r="G69" s="640">
        <v>0</v>
      </c>
      <c r="H69" s="641">
        <v>75000</v>
      </c>
      <c r="I69" s="641">
        <v>0</v>
      </c>
      <c r="J69" s="641">
        <v>0</v>
      </c>
      <c r="K69" s="642">
        <v>75000</v>
      </c>
    </row>
    <row r="70" spans="1:11" ht="18" customHeight="1" x14ac:dyDescent="0.2">
      <c r="A70" s="635" t="s">
        <v>178</v>
      </c>
      <c r="B70" s="661" t="s">
        <v>384</v>
      </c>
      <c r="C70" s="662"/>
      <c r="D70" s="663"/>
      <c r="E70" s="634"/>
      <c r="F70" s="640">
        <v>19204</v>
      </c>
      <c r="G70" s="640">
        <v>0</v>
      </c>
      <c r="H70" s="641">
        <v>842188.43319999985</v>
      </c>
      <c r="I70" s="641">
        <v>0</v>
      </c>
      <c r="J70" s="641">
        <v>0</v>
      </c>
      <c r="K70" s="642">
        <v>842188.43319999985</v>
      </c>
    </row>
    <row r="71" spans="1:11" ht="18" customHeight="1" x14ac:dyDescent="0.2">
      <c r="A71" s="635" t="s">
        <v>179</v>
      </c>
      <c r="B71" s="661"/>
      <c r="C71" s="662"/>
      <c r="D71" s="663"/>
      <c r="E71" s="634"/>
      <c r="F71" s="640">
        <v>0</v>
      </c>
      <c r="G71" s="640">
        <v>0</v>
      </c>
      <c r="H71" s="641">
        <v>0</v>
      </c>
      <c r="I71" s="641">
        <v>0</v>
      </c>
      <c r="J71" s="641">
        <v>0</v>
      </c>
      <c r="K71" s="642">
        <v>0</v>
      </c>
    </row>
    <row r="72" spans="1:11" ht="18" customHeight="1" x14ac:dyDescent="0.2">
      <c r="A72" s="635" t="s">
        <v>180</v>
      </c>
      <c r="B72" s="664"/>
      <c r="C72" s="665"/>
      <c r="D72" s="666"/>
      <c r="E72" s="634"/>
      <c r="F72" s="640">
        <v>0</v>
      </c>
      <c r="G72" s="640">
        <v>0</v>
      </c>
      <c r="H72" s="641">
        <v>0</v>
      </c>
      <c r="I72" s="641">
        <v>0</v>
      </c>
      <c r="J72" s="641">
        <v>0</v>
      </c>
      <c r="K72" s="642">
        <v>0</v>
      </c>
    </row>
    <row r="73" spans="1:11" ht="18" customHeight="1" x14ac:dyDescent="0.25">
      <c r="A73" s="635"/>
      <c r="B73" s="639"/>
      <c r="C73" s="629"/>
      <c r="D73" s="629"/>
      <c r="E73" s="634"/>
      <c r="F73" s="667"/>
      <c r="G73" s="667"/>
      <c r="H73" s="668"/>
      <c r="I73" s="659"/>
      <c r="J73" s="668"/>
      <c r="K73" s="660"/>
    </row>
    <row r="74" spans="1:11" ht="18" customHeight="1" x14ac:dyDescent="0.25">
      <c r="A74" s="638" t="s">
        <v>146</v>
      </c>
      <c r="B74" s="634" t="s">
        <v>147</v>
      </c>
      <c r="C74" s="629"/>
      <c r="D74" s="629"/>
      <c r="E74" s="634" t="s">
        <v>7</v>
      </c>
      <c r="F74" s="669">
        <v>19204</v>
      </c>
      <c r="G74" s="669">
        <v>0</v>
      </c>
      <c r="H74" s="670">
        <v>917188.43319999985</v>
      </c>
      <c r="I74" s="671">
        <v>0</v>
      </c>
      <c r="J74" s="669">
        <v>0</v>
      </c>
      <c r="K74" s="670">
        <v>917188.43319999985</v>
      </c>
    </row>
    <row r="75" spans="1:11" ht="42.75" customHeight="1" x14ac:dyDescent="0.25">
      <c r="A75" s="629"/>
      <c r="B75" s="629"/>
      <c r="C75" s="629"/>
      <c r="D75" s="629"/>
      <c r="E75" s="629"/>
      <c r="F75" s="637" t="s">
        <v>9</v>
      </c>
      <c r="G75" s="637" t="s">
        <v>37</v>
      </c>
      <c r="H75" s="637" t="s">
        <v>29</v>
      </c>
      <c r="I75" s="637" t="s">
        <v>30</v>
      </c>
      <c r="J75" s="637" t="s">
        <v>33</v>
      </c>
      <c r="K75" s="637" t="s">
        <v>34</v>
      </c>
    </row>
    <row r="76" spans="1:11" ht="18" customHeight="1" x14ac:dyDescent="0.25">
      <c r="A76" s="638" t="s">
        <v>105</v>
      </c>
      <c r="B76" s="634" t="s">
        <v>106</v>
      </c>
      <c r="C76" s="629"/>
      <c r="D76" s="629"/>
      <c r="E76" s="629"/>
      <c r="F76" s="629"/>
      <c r="G76" s="629"/>
      <c r="H76" s="629"/>
      <c r="I76" s="629"/>
      <c r="J76" s="629"/>
      <c r="K76" s="629"/>
    </row>
    <row r="77" spans="1:11" ht="18" customHeight="1" x14ac:dyDescent="0.25">
      <c r="A77" s="635" t="s">
        <v>107</v>
      </c>
      <c r="B77" s="639" t="s">
        <v>54</v>
      </c>
      <c r="C77" s="629"/>
      <c r="D77" s="629"/>
      <c r="E77" s="629"/>
      <c r="F77" s="640">
        <v>64</v>
      </c>
      <c r="G77" s="640">
        <v>3876</v>
      </c>
      <c r="H77" s="641">
        <v>6135357.5125000002</v>
      </c>
      <c r="I77" s="641">
        <v>0</v>
      </c>
      <c r="J77" s="641">
        <v>80454</v>
      </c>
      <c r="K77" s="642">
        <v>6054903.5125000002</v>
      </c>
    </row>
    <row r="78" spans="1:11" ht="18" customHeight="1" x14ac:dyDescent="0.25">
      <c r="A78" s="635" t="s">
        <v>108</v>
      </c>
      <c r="B78" s="639" t="s">
        <v>55</v>
      </c>
      <c r="C78" s="629"/>
      <c r="D78" s="629"/>
      <c r="E78" s="629"/>
      <c r="F78" s="640">
        <v>0</v>
      </c>
      <c r="G78" s="640">
        <v>0</v>
      </c>
      <c r="H78" s="641">
        <v>0</v>
      </c>
      <c r="I78" s="641">
        <v>0</v>
      </c>
      <c r="J78" s="641">
        <v>0</v>
      </c>
      <c r="K78" s="642">
        <v>0</v>
      </c>
    </row>
    <row r="79" spans="1:11" ht="18" customHeight="1" x14ac:dyDescent="0.25">
      <c r="A79" s="635" t="s">
        <v>109</v>
      </c>
      <c r="B79" s="639" t="s">
        <v>13</v>
      </c>
      <c r="C79" s="629"/>
      <c r="D79" s="629"/>
      <c r="E79" s="629"/>
      <c r="F79" s="640">
        <v>1767</v>
      </c>
      <c r="G79" s="640">
        <v>2484</v>
      </c>
      <c r="H79" s="641">
        <v>171413.16</v>
      </c>
      <c r="I79" s="641">
        <v>10977.949151999997</v>
      </c>
      <c r="J79" s="641">
        <v>11825</v>
      </c>
      <c r="K79" s="642">
        <v>170566.10915199999</v>
      </c>
    </row>
    <row r="80" spans="1:11" ht="18" customHeight="1" x14ac:dyDescent="0.25">
      <c r="A80" s="635" t="s">
        <v>110</v>
      </c>
      <c r="B80" s="639" t="s">
        <v>56</v>
      </c>
      <c r="C80" s="629"/>
      <c r="D80" s="629"/>
      <c r="E80" s="629"/>
      <c r="F80" s="640">
        <v>54</v>
      </c>
      <c r="G80" s="640">
        <v>21</v>
      </c>
      <c r="H80" s="641">
        <v>5685.62</v>
      </c>
      <c r="I80" s="641">
        <v>0</v>
      </c>
      <c r="J80" s="641">
        <v>0</v>
      </c>
      <c r="K80" s="642">
        <v>5685.62</v>
      </c>
    </row>
    <row r="81" spans="1:11" ht="18" customHeight="1" x14ac:dyDescent="0.25">
      <c r="A81" s="635"/>
      <c r="B81" s="629"/>
      <c r="C81" s="629"/>
      <c r="D81" s="629"/>
      <c r="E81" s="629"/>
      <c r="F81" s="629"/>
      <c r="G81" s="629"/>
      <c r="H81" s="629"/>
      <c r="I81" s="629"/>
      <c r="J81" s="629"/>
      <c r="K81" s="672"/>
    </row>
    <row r="82" spans="1:11" ht="18" customHeight="1" x14ac:dyDescent="0.25">
      <c r="A82" s="635" t="s">
        <v>148</v>
      </c>
      <c r="B82" s="634" t="s">
        <v>149</v>
      </c>
      <c r="C82" s="629"/>
      <c r="D82" s="629"/>
      <c r="E82" s="634" t="s">
        <v>7</v>
      </c>
      <c r="F82" s="673">
        <v>1885</v>
      </c>
      <c r="G82" s="673">
        <v>6381</v>
      </c>
      <c r="H82" s="670">
        <v>6312456.2925000004</v>
      </c>
      <c r="I82" s="670">
        <v>10977.949151999997</v>
      </c>
      <c r="J82" s="670">
        <v>92279</v>
      </c>
      <c r="K82" s="670">
        <v>6231155.2416520007</v>
      </c>
    </row>
    <row r="83" spans="1:11" ht="18" customHeight="1" thickBot="1" x14ac:dyDescent="0.3">
      <c r="A83" s="635"/>
      <c r="B83" s="629"/>
      <c r="C83" s="629"/>
      <c r="D83" s="629"/>
      <c r="E83" s="629"/>
      <c r="F83" s="654"/>
      <c r="G83" s="654"/>
      <c r="H83" s="654"/>
      <c r="I83" s="654"/>
      <c r="J83" s="654"/>
      <c r="K83" s="654"/>
    </row>
    <row r="84" spans="1:11" ht="42.75" customHeight="1" x14ac:dyDescent="0.25">
      <c r="A84" s="629"/>
      <c r="B84" s="629"/>
      <c r="C84" s="629"/>
      <c r="D84" s="629"/>
      <c r="E84" s="629"/>
      <c r="F84" s="637" t="s">
        <v>9</v>
      </c>
      <c r="G84" s="637" t="s">
        <v>37</v>
      </c>
      <c r="H84" s="637" t="s">
        <v>29</v>
      </c>
      <c r="I84" s="637" t="s">
        <v>30</v>
      </c>
      <c r="J84" s="637" t="s">
        <v>33</v>
      </c>
      <c r="K84" s="637" t="s">
        <v>34</v>
      </c>
    </row>
    <row r="85" spans="1:11" ht="18" customHeight="1" x14ac:dyDescent="0.25">
      <c r="A85" s="638" t="s">
        <v>111</v>
      </c>
      <c r="B85" s="634" t="s">
        <v>57</v>
      </c>
      <c r="C85" s="629"/>
      <c r="D85" s="629"/>
      <c r="E85" s="629"/>
      <c r="F85" s="629"/>
      <c r="G85" s="629"/>
      <c r="H85" s="629"/>
      <c r="I85" s="629"/>
      <c r="J85" s="629"/>
      <c r="K85" s="629"/>
    </row>
    <row r="86" spans="1:11" ht="18" customHeight="1" x14ac:dyDescent="0.25">
      <c r="A86" s="635" t="s">
        <v>112</v>
      </c>
      <c r="B86" s="639" t="s">
        <v>113</v>
      </c>
      <c r="C86" s="629"/>
      <c r="D86" s="629"/>
      <c r="E86" s="629"/>
      <c r="F86" s="640">
        <v>498</v>
      </c>
      <c r="G86" s="640">
        <v>0</v>
      </c>
      <c r="H86" s="641">
        <v>33367.1</v>
      </c>
      <c r="I86" s="641">
        <v>14421.260619999999</v>
      </c>
      <c r="J86" s="641">
        <v>0</v>
      </c>
      <c r="K86" s="642">
        <v>47788.360619999999</v>
      </c>
    </row>
    <row r="87" spans="1:11" ht="18" customHeight="1" x14ac:dyDescent="0.25">
      <c r="A87" s="635" t="s">
        <v>114</v>
      </c>
      <c r="B87" s="639" t="s">
        <v>14</v>
      </c>
      <c r="C87" s="629"/>
      <c r="D87" s="629"/>
      <c r="E87" s="629"/>
      <c r="F87" s="640">
        <v>819</v>
      </c>
      <c r="G87" s="640">
        <v>0</v>
      </c>
      <c r="H87" s="641">
        <v>165477.29999999999</v>
      </c>
      <c r="I87" s="641">
        <v>71519.289059999996</v>
      </c>
      <c r="J87" s="641">
        <v>0</v>
      </c>
      <c r="K87" s="642">
        <v>236996.58905999997</v>
      </c>
    </row>
    <row r="88" spans="1:11" ht="18" customHeight="1" x14ac:dyDescent="0.25">
      <c r="A88" s="635" t="s">
        <v>115</v>
      </c>
      <c r="B88" s="639" t="s">
        <v>116</v>
      </c>
      <c r="C88" s="629"/>
      <c r="D88" s="629"/>
      <c r="E88" s="629"/>
      <c r="F88" s="640">
        <v>22056</v>
      </c>
      <c r="G88" s="640">
        <v>3039</v>
      </c>
      <c r="H88" s="641">
        <v>578410.30000000005</v>
      </c>
      <c r="I88" s="641">
        <v>249988.93165999997</v>
      </c>
      <c r="J88" s="641">
        <v>2300</v>
      </c>
      <c r="K88" s="642">
        <v>826099.23166000005</v>
      </c>
    </row>
    <row r="89" spans="1:11" ht="18" customHeight="1" x14ac:dyDescent="0.25">
      <c r="A89" s="635" t="s">
        <v>117</v>
      </c>
      <c r="B89" s="639" t="s">
        <v>58</v>
      </c>
      <c r="C89" s="629"/>
      <c r="D89" s="629"/>
      <c r="E89" s="629"/>
      <c r="F89" s="640">
        <v>9788</v>
      </c>
      <c r="G89" s="640">
        <v>436</v>
      </c>
      <c r="H89" s="641">
        <v>413150.82</v>
      </c>
      <c r="I89" s="641">
        <v>178563.78440399998</v>
      </c>
      <c r="J89" s="641">
        <v>105251</v>
      </c>
      <c r="K89" s="642">
        <v>486463.60440399998</v>
      </c>
    </row>
    <row r="90" spans="1:11" ht="18" customHeight="1" x14ac:dyDescent="0.25">
      <c r="A90" s="635" t="s">
        <v>118</v>
      </c>
      <c r="B90" s="3938" t="s">
        <v>59</v>
      </c>
      <c r="C90" s="3939"/>
      <c r="D90" s="629"/>
      <c r="E90" s="629"/>
      <c r="F90" s="640">
        <v>0</v>
      </c>
      <c r="G90" s="640">
        <v>0</v>
      </c>
      <c r="H90" s="641">
        <v>0</v>
      </c>
      <c r="I90" s="641">
        <v>0</v>
      </c>
      <c r="J90" s="641">
        <v>0</v>
      </c>
      <c r="K90" s="642">
        <v>0</v>
      </c>
    </row>
    <row r="91" spans="1:11" ht="18" customHeight="1" x14ac:dyDescent="0.25">
      <c r="A91" s="635" t="s">
        <v>119</v>
      </c>
      <c r="B91" s="639" t="s">
        <v>60</v>
      </c>
      <c r="C91" s="629"/>
      <c r="D91" s="629"/>
      <c r="E91" s="629"/>
      <c r="F91" s="640">
        <v>2598</v>
      </c>
      <c r="G91" s="640">
        <v>0</v>
      </c>
      <c r="H91" s="641">
        <v>211062.72</v>
      </c>
      <c r="I91" s="641">
        <v>91221.307583999995</v>
      </c>
      <c r="J91" s="641">
        <v>0</v>
      </c>
      <c r="K91" s="642">
        <v>302284.02758400002</v>
      </c>
    </row>
    <row r="92" spans="1:11" ht="18" customHeight="1" x14ac:dyDescent="0.25">
      <c r="A92" s="635" t="s">
        <v>120</v>
      </c>
      <c r="B92" s="639" t="s">
        <v>121</v>
      </c>
      <c r="C92" s="629"/>
      <c r="D92" s="629"/>
      <c r="E92" s="629"/>
      <c r="F92" s="640">
        <v>5335</v>
      </c>
      <c r="G92" s="640">
        <v>0</v>
      </c>
      <c r="H92" s="641">
        <v>392792.56</v>
      </c>
      <c r="I92" s="641">
        <v>169764.94443199999</v>
      </c>
      <c r="J92" s="641">
        <v>0</v>
      </c>
      <c r="K92" s="642">
        <v>562557.50443199999</v>
      </c>
    </row>
    <row r="93" spans="1:11" ht="18" customHeight="1" x14ac:dyDescent="0.25">
      <c r="A93" s="635" t="s">
        <v>122</v>
      </c>
      <c r="B93" s="639" t="s">
        <v>123</v>
      </c>
      <c r="C93" s="629"/>
      <c r="D93" s="629"/>
      <c r="E93" s="629"/>
      <c r="F93" s="640">
        <v>4450</v>
      </c>
      <c r="G93" s="640">
        <v>11395</v>
      </c>
      <c r="H93" s="641">
        <v>279844.21999999997</v>
      </c>
      <c r="I93" s="641">
        <v>120948.67188400001</v>
      </c>
      <c r="J93" s="641">
        <v>86221</v>
      </c>
      <c r="K93" s="642">
        <v>314571.89188399998</v>
      </c>
    </row>
    <row r="94" spans="1:11" ht="18" customHeight="1" x14ac:dyDescent="0.25">
      <c r="A94" s="635" t="s">
        <v>124</v>
      </c>
      <c r="B94" s="3928" t="s">
        <v>400</v>
      </c>
      <c r="C94" s="3929"/>
      <c r="D94" s="3930"/>
      <c r="E94" s="629"/>
      <c r="F94" s="640">
        <v>578</v>
      </c>
      <c r="G94" s="640">
        <v>6271</v>
      </c>
      <c r="H94" s="641">
        <v>128837.94999999998</v>
      </c>
      <c r="I94" s="641">
        <v>55683.761989999999</v>
      </c>
      <c r="J94" s="641">
        <v>22975</v>
      </c>
      <c r="K94" s="642">
        <v>161546.71198999998</v>
      </c>
    </row>
    <row r="95" spans="1:11" ht="18" customHeight="1" x14ac:dyDescent="0.25">
      <c r="A95" s="635" t="s">
        <v>125</v>
      </c>
      <c r="B95" s="3928"/>
      <c r="C95" s="3929"/>
      <c r="D95" s="3930"/>
      <c r="E95" s="629"/>
      <c r="F95" s="640">
        <v>0</v>
      </c>
      <c r="G95" s="640">
        <v>0</v>
      </c>
      <c r="H95" s="641">
        <v>0</v>
      </c>
      <c r="I95" s="641">
        <v>0</v>
      </c>
      <c r="J95" s="641">
        <v>0</v>
      </c>
      <c r="K95" s="642">
        <v>0</v>
      </c>
    </row>
    <row r="96" spans="1:11" ht="18" customHeight="1" x14ac:dyDescent="0.25">
      <c r="A96" s="635" t="s">
        <v>126</v>
      </c>
      <c r="B96" s="3928"/>
      <c r="C96" s="3929"/>
      <c r="D96" s="3930"/>
      <c r="E96" s="629"/>
      <c r="F96" s="640">
        <v>0</v>
      </c>
      <c r="G96" s="640">
        <v>0</v>
      </c>
      <c r="H96" s="641">
        <v>0</v>
      </c>
      <c r="I96" s="641">
        <v>0</v>
      </c>
      <c r="J96" s="641">
        <v>0</v>
      </c>
      <c r="K96" s="642">
        <v>0</v>
      </c>
    </row>
    <row r="97" spans="1:11" ht="18" customHeight="1" x14ac:dyDescent="0.25">
      <c r="A97" s="635"/>
      <c r="B97" s="639"/>
      <c r="C97" s="629"/>
      <c r="D97" s="629"/>
      <c r="E97" s="629"/>
      <c r="F97" s="629"/>
      <c r="G97" s="629"/>
      <c r="H97" s="629"/>
      <c r="I97" s="629"/>
      <c r="J97" s="629"/>
      <c r="K97" s="629"/>
    </row>
    <row r="98" spans="1:11" ht="18" customHeight="1" x14ac:dyDescent="0.25">
      <c r="A98" s="638" t="s">
        <v>150</v>
      </c>
      <c r="B98" s="634" t="s">
        <v>151</v>
      </c>
      <c r="C98" s="629"/>
      <c r="D98" s="629"/>
      <c r="E98" s="634" t="s">
        <v>7</v>
      </c>
      <c r="F98" s="647">
        <v>46122</v>
      </c>
      <c r="G98" s="647">
        <v>21141</v>
      </c>
      <c r="H98" s="642">
        <v>2202942.9700000002</v>
      </c>
      <c r="I98" s="642">
        <v>952111.95163400006</v>
      </c>
      <c r="J98" s="642">
        <v>216747</v>
      </c>
      <c r="K98" s="642">
        <v>2938307.9216339998</v>
      </c>
    </row>
    <row r="99" spans="1:11" ht="18" customHeight="1" thickBot="1" x14ac:dyDescent="0.3">
      <c r="A99" s="629"/>
      <c r="B99" s="634"/>
      <c r="C99" s="629"/>
      <c r="D99" s="629"/>
      <c r="E99" s="629"/>
      <c r="F99" s="654"/>
      <c r="G99" s="654"/>
      <c r="H99" s="654"/>
      <c r="I99" s="654"/>
      <c r="J99" s="654"/>
      <c r="K99" s="654"/>
    </row>
    <row r="100" spans="1:11" ht="42.75" customHeight="1" x14ac:dyDescent="0.25">
      <c r="A100" s="629"/>
      <c r="B100" s="629"/>
      <c r="C100" s="629"/>
      <c r="D100" s="629"/>
      <c r="E100" s="629"/>
      <c r="F100" s="637" t="s">
        <v>9</v>
      </c>
      <c r="G100" s="637" t="s">
        <v>37</v>
      </c>
      <c r="H100" s="637" t="s">
        <v>29</v>
      </c>
      <c r="I100" s="637" t="s">
        <v>30</v>
      </c>
      <c r="J100" s="637" t="s">
        <v>33</v>
      </c>
      <c r="K100" s="637" t="s">
        <v>34</v>
      </c>
    </row>
    <row r="101" spans="1:11" ht="18" customHeight="1" x14ac:dyDescent="0.25">
      <c r="A101" s="638" t="s">
        <v>130</v>
      </c>
      <c r="B101" s="634" t="s">
        <v>63</v>
      </c>
      <c r="C101" s="629"/>
      <c r="D101" s="629"/>
      <c r="E101" s="629"/>
      <c r="F101" s="629"/>
      <c r="G101" s="629"/>
      <c r="H101" s="629"/>
      <c r="I101" s="629"/>
      <c r="J101" s="629"/>
      <c r="K101" s="629"/>
    </row>
    <row r="102" spans="1:11" ht="18" customHeight="1" x14ac:dyDescent="0.25">
      <c r="A102" s="635" t="s">
        <v>131</v>
      </c>
      <c r="B102" s="639" t="s">
        <v>152</v>
      </c>
      <c r="C102" s="629"/>
      <c r="D102" s="629"/>
      <c r="E102" s="629"/>
      <c r="F102" s="640">
        <v>7159</v>
      </c>
      <c r="G102" s="640">
        <v>0</v>
      </c>
      <c r="H102" s="641">
        <v>368297.27611153846</v>
      </c>
      <c r="I102" s="641">
        <v>159178.0827354069</v>
      </c>
      <c r="J102" s="641">
        <v>0</v>
      </c>
      <c r="K102" s="642">
        <v>527475.35884694534</v>
      </c>
    </row>
    <row r="103" spans="1:11" ht="18" customHeight="1" x14ac:dyDescent="0.25">
      <c r="A103" s="635" t="s">
        <v>132</v>
      </c>
      <c r="B103" s="3938" t="s">
        <v>62</v>
      </c>
      <c r="C103" s="3938"/>
      <c r="D103" s="629"/>
      <c r="E103" s="629"/>
      <c r="F103" s="640">
        <v>1050</v>
      </c>
      <c r="G103" s="640">
        <v>0</v>
      </c>
      <c r="H103" s="641">
        <v>144363.08000000002</v>
      </c>
      <c r="I103" s="641">
        <v>62393.723176000007</v>
      </c>
      <c r="J103" s="641">
        <v>0</v>
      </c>
      <c r="K103" s="642">
        <v>206756.80317600002</v>
      </c>
    </row>
    <row r="104" spans="1:11" ht="18" customHeight="1" x14ac:dyDescent="0.25">
      <c r="A104" s="635" t="s">
        <v>128</v>
      </c>
      <c r="B104" s="3928" t="s">
        <v>401</v>
      </c>
      <c r="C104" s="3929"/>
      <c r="D104" s="3930"/>
      <c r="E104" s="629"/>
      <c r="F104" s="640">
        <v>291</v>
      </c>
      <c r="G104" s="640">
        <v>0</v>
      </c>
      <c r="H104" s="641">
        <v>74338.569999999861</v>
      </c>
      <c r="I104" s="641">
        <v>32129.129953999938</v>
      </c>
      <c r="J104" s="641">
        <v>0</v>
      </c>
      <c r="K104" s="642">
        <v>106467.69995399981</v>
      </c>
    </row>
    <row r="105" spans="1:11" ht="18" customHeight="1" x14ac:dyDescent="0.25">
      <c r="A105" s="635" t="s">
        <v>127</v>
      </c>
      <c r="B105" s="3928"/>
      <c r="C105" s="3929"/>
      <c r="D105" s="3930"/>
      <c r="E105" s="629"/>
      <c r="F105" s="640">
        <v>0</v>
      </c>
      <c r="G105" s="640">
        <v>0</v>
      </c>
      <c r="H105" s="641">
        <v>0</v>
      </c>
      <c r="I105" s="641">
        <v>0</v>
      </c>
      <c r="J105" s="641">
        <v>0</v>
      </c>
      <c r="K105" s="642">
        <v>0</v>
      </c>
    </row>
    <row r="106" spans="1:11" ht="18" customHeight="1" x14ac:dyDescent="0.25">
      <c r="A106" s="635" t="s">
        <v>129</v>
      </c>
      <c r="B106" s="3928"/>
      <c r="C106" s="3929"/>
      <c r="D106" s="3930"/>
      <c r="E106" s="629"/>
      <c r="F106" s="640">
        <v>0</v>
      </c>
      <c r="G106" s="640">
        <v>0</v>
      </c>
      <c r="H106" s="641">
        <v>0</v>
      </c>
      <c r="I106" s="641">
        <v>0</v>
      </c>
      <c r="J106" s="641">
        <v>0</v>
      </c>
      <c r="K106" s="642">
        <v>0</v>
      </c>
    </row>
    <row r="107" spans="1:11" ht="18" customHeight="1" x14ac:dyDescent="0.25">
      <c r="A107" s="629"/>
      <c r="B107" s="634"/>
      <c r="C107" s="629"/>
      <c r="D107" s="629"/>
      <c r="E107" s="629"/>
      <c r="F107" s="629"/>
      <c r="G107" s="629"/>
      <c r="H107" s="629"/>
      <c r="I107" s="629"/>
      <c r="J107" s="629"/>
      <c r="K107" s="629"/>
    </row>
    <row r="108" spans="1:11" s="38" customFormat="1" ht="18" customHeight="1" x14ac:dyDescent="0.2">
      <c r="A108" s="638" t="s">
        <v>153</v>
      </c>
      <c r="B108" s="674" t="s">
        <v>154</v>
      </c>
      <c r="C108" s="631"/>
      <c r="D108" s="631"/>
      <c r="E108" s="634" t="s">
        <v>7</v>
      </c>
      <c r="F108" s="647">
        <v>8500</v>
      </c>
      <c r="G108" s="647">
        <v>0</v>
      </c>
      <c r="H108" s="642">
        <v>586998.92611153831</v>
      </c>
      <c r="I108" s="642">
        <v>253700.93586540685</v>
      </c>
      <c r="J108" s="642">
        <v>0</v>
      </c>
      <c r="K108" s="642">
        <v>840699.86197694519</v>
      </c>
    </row>
    <row r="109" spans="1:11" s="38" customFormat="1" ht="18" customHeight="1" thickBot="1" x14ac:dyDescent="0.25">
      <c r="A109" s="675"/>
      <c r="B109" s="676"/>
      <c r="C109" s="677"/>
      <c r="D109" s="677"/>
      <c r="E109" s="677"/>
      <c r="F109" s="654"/>
      <c r="G109" s="654"/>
      <c r="H109" s="654"/>
      <c r="I109" s="654"/>
      <c r="J109" s="654"/>
      <c r="K109" s="654"/>
    </row>
    <row r="110" spans="1:11" s="38" customFormat="1" ht="18" customHeight="1" x14ac:dyDescent="0.2">
      <c r="A110" s="638" t="s">
        <v>156</v>
      </c>
      <c r="B110" s="634" t="s">
        <v>39</v>
      </c>
      <c r="C110" s="631"/>
      <c r="D110" s="631"/>
      <c r="E110" s="631"/>
      <c r="F110" s="631"/>
      <c r="G110" s="631"/>
      <c r="H110" s="631"/>
      <c r="I110" s="631"/>
      <c r="J110" s="631"/>
      <c r="K110" s="631"/>
    </row>
    <row r="111" spans="1:11" ht="18" customHeight="1" x14ac:dyDescent="0.25">
      <c r="A111" s="638" t="s">
        <v>155</v>
      </c>
      <c r="B111" s="634" t="s">
        <v>164</v>
      </c>
      <c r="C111" s="629"/>
      <c r="D111" s="629"/>
      <c r="E111" s="634" t="s">
        <v>7</v>
      </c>
      <c r="F111" s="641">
        <v>22047000</v>
      </c>
      <c r="G111" s="629"/>
      <c r="H111" s="629"/>
      <c r="I111" s="629"/>
      <c r="J111" s="629"/>
      <c r="K111" s="629"/>
    </row>
    <row r="112" spans="1:11" ht="18" customHeight="1" x14ac:dyDescent="0.25">
      <c r="A112" s="629"/>
      <c r="B112" s="634"/>
      <c r="C112" s="629"/>
      <c r="D112" s="629"/>
      <c r="E112" s="634"/>
      <c r="F112" s="678"/>
      <c r="G112" s="629"/>
      <c r="H112" s="629"/>
      <c r="I112" s="629"/>
      <c r="J112" s="629"/>
      <c r="K112" s="629"/>
    </row>
    <row r="113" spans="1:6" ht="18" customHeight="1" x14ac:dyDescent="0.25">
      <c r="A113" s="638"/>
      <c r="B113" s="634" t="s">
        <v>15</v>
      </c>
      <c r="C113" s="629"/>
      <c r="D113" s="629"/>
      <c r="E113" s="629"/>
      <c r="F113" s="629"/>
    </row>
    <row r="114" spans="1:6" ht="18" customHeight="1" x14ac:dyDescent="0.25">
      <c r="A114" s="635" t="s">
        <v>171</v>
      </c>
      <c r="B114" s="639" t="s">
        <v>35</v>
      </c>
      <c r="C114" s="629"/>
      <c r="D114" s="629"/>
      <c r="E114" s="629"/>
      <c r="F114" s="679">
        <v>0.43708705293794126</v>
      </c>
    </row>
    <row r="115" spans="1:6" ht="18" customHeight="1" x14ac:dyDescent="0.25">
      <c r="A115" s="635"/>
      <c r="B115" s="634"/>
      <c r="C115" s="629"/>
      <c r="D115" s="629"/>
      <c r="E115" s="629"/>
      <c r="F115" s="629"/>
    </row>
    <row r="116" spans="1:6" ht="18" customHeight="1" x14ac:dyDescent="0.25">
      <c r="A116" s="635" t="s">
        <v>170</v>
      </c>
      <c r="B116" s="634" t="s">
        <v>16</v>
      </c>
      <c r="C116" s="629"/>
      <c r="D116" s="629"/>
      <c r="E116" s="629"/>
      <c r="F116" s="629"/>
    </row>
    <row r="117" spans="1:6" ht="18" customHeight="1" x14ac:dyDescent="0.25">
      <c r="A117" s="635" t="s">
        <v>172</v>
      </c>
      <c r="B117" s="639" t="s">
        <v>17</v>
      </c>
      <c r="C117" s="629"/>
      <c r="D117" s="629"/>
      <c r="E117" s="629"/>
      <c r="F117" s="641">
        <v>1942244000</v>
      </c>
    </row>
    <row r="118" spans="1:6" ht="18" customHeight="1" x14ac:dyDescent="0.25">
      <c r="A118" s="635" t="s">
        <v>173</v>
      </c>
      <c r="B118" s="631" t="s">
        <v>18</v>
      </c>
      <c r="C118" s="629"/>
      <c r="D118" s="629"/>
      <c r="E118" s="629"/>
      <c r="F118" s="641">
        <v>293405000</v>
      </c>
    </row>
    <row r="119" spans="1:6" ht="18" customHeight="1" x14ac:dyDescent="0.25">
      <c r="A119" s="635" t="s">
        <v>174</v>
      </c>
      <c r="B119" s="634" t="s">
        <v>19</v>
      </c>
      <c r="C119" s="629"/>
      <c r="D119" s="629"/>
      <c r="E119" s="629"/>
      <c r="F119" s="670">
        <v>2235649000</v>
      </c>
    </row>
    <row r="120" spans="1:6" ht="18" customHeight="1" x14ac:dyDescent="0.25">
      <c r="A120" s="635"/>
      <c r="B120" s="634"/>
      <c r="C120" s="629"/>
      <c r="D120" s="629"/>
      <c r="E120" s="629"/>
      <c r="F120" s="629"/>
    </row>
    <row r="121" spans="1:6" ht="18" customHeight="1" x14ac:dyDescent="0.25">
      <c r="A121" s="635" t="s">
        <v>167</v>
      </c>
      <c r="B121" s="634" t="s">
        <v>36</v>
      </c>
      <c r="C121" s="629"/>
      <c r="D121" s="629"/>
      <c r="E121" s="629"/>
      <c r="F121" s="641">
        <v>2173349000</v>
      </c>
    </row>
    <row r="122" spans="1:6" ht="18" customHeight="1" x14ac:dyDescent="0.25">
      <c r="A122" s="635"/>
      <c r="B122" s="629"/>
      <c r="C122" s="629"/>
      <c r="D122" s="629"/>
      <c r="E122" s="629"/>
      <c r="F122" s="629"/>
    </row>
    <row r="123" spans="1:6" ht="18" customHeight="1" x14ac:dyDescent="0.25">
      <c r="A123" s="635" t="s">
        <v>175</v>
      </c>
      <c r="B123" s="634" t="s">
        <v>20</v>
      </c>
      <c r="C123" s="629"/>
      <c r="D123" s="629"/>
      <c r="E123" s="629"/>
      <c r="F123" s="641">
        <v>62300000</v>
      </c>
    </row>
    <row r="124" spans="1:6" ht="18" customHeight="1" x14ac:dyDescent="0.25">
      <c r="A124" s="635"/>
      <c r="B124" s="629"/>
      <c r="C124" s="629"/>
      <c r="D124" s="629"/>
      <c r="E124" s="629"/>
      <c r="F124" s="629"/>
    </row>
    <row r="125" spans="1:6" ht="18" customHeight="1" x14ac:dyDescent="0.25">
      <c r="A125" s="635" t="s">
        <v>176</v>
      </c>
      <c r="B125" s="634" t="s">
        <v>21</v>
      </c>
      <c r="C125" s="629"/>
      <c r="D125" s="629"/>
      <c r="E125" s="629"/>
      <c r="F125" s="680">
        <v>-95282000</v>
      </c>
    </row>
    <row r="126" spans="1:6" ht="18" customHeight="1" x14ac:dyDescent="0.25">
      <c r="A126" s="635"/>
      <c r="B126" s="629"/>
      <c r="C126" s="629"/>
      <c r="D126" s="629"/>
      <c r="E126" s="629"/>
      <c r="F126" s="629"/>
    </row>
    <row r="127" spans="1:6" ht="18" customHeight="1" x14ac:dyDescent="0.25">
      <c r="A127" s="635" t="s">
        <v>177</v>
      </c>
      <c r="B127" s="634" t="s">
        <v>22</v>
      </c>
      <c r="C127" s="629"/>
      <c r="D127" s="629"/>
      <c r="E127" s="629"/>
      <c r="F127" s="641">
        <v>-32982000</v>
      </c>
    </row>
    <row r="128" spans="1:6" ht="18" customHeight="1" x14ac:dyDescent="0.25">
      <c r="A128" s="635"/>
      <c r="B128" s="629"/>
      <c r="C128" s="629"/>
      <c r="D128" s="629"/>
      <c r="E128" s="629"/>
      <c r="F128" s="629"/>
    </row>
    <row r="129" spans="1:11" ht="42.75" customHeight="1" x14ac:dyDescent="0.25">
      <c r="A129" s="629"/>
      <c r="B129" s="629"/>
      <c r="C129" s="629"/>
      <c r="D129" s="629"/>
      <c r="E129" s="629"/>
      <c r="F129" s="637" t="s">
        <v>9</v>
      </c>
      <c r="G129" s="637" t="s">
        <v>37</v>
      </c>
      <c r="H129" s="637" t="s">
        <v>29</v>
      </c>
      <c r="I129" s="637" t="s">
        <v>30</v>
      </c>
      <c r="J129" s="637" t="s">
        <v>33</v>
      </c>
      <c r="K129" s="637" t="s">
        <v>34</v>
      </c>
    </row>
    <row r="130" spans="1:11" ht="18" customHeight="1" x14ac:dyDescent="0.25">
      <c r="A130" s="638" t="s">
        <v>157</v>
      </c>
      <c r="B130" s="634" t="s">
        <v>23</v>
      </c>
      <c r="C130" s="629"/>
      <c r="D130" s="629"/>
      <c r="E130" s="629"/>
      <c r="F130" s="629"/>
      <c r="G130" s="629"/>
      <c r="H130" s="629"/>
      <c r="I130" s="629"/>
      <c r="J130" s="629"/>
      <c r="K130" s="629"/>
    </row>
    <row r="131" spans="1:11" ht="18" customHeight="1" x14ac:dyDescent="0.25">
      <c r="A131" s="635" t="s">
        <v>158</v>
      </c>
      <c r="B131" s="631" t="s">
        <v>24</v>
      </c>
      <c r="C131" s="629"/>
      <c r="D131" s="629"/>
      <c r="E131" s="629"/>
      <c r="F131" s="640">
        <v>0</v>
      </c>
      <c r="G131" s="640">
        <v>0</v>
      </c>
      <c r="H131" s="641">
        <v>0</v>
      </c>
      <c r="I131" s="681">
        <v>0</v>
      </c>
      <c r="J131" s="641">
        <v>0</v>
      </c>
      <c r="K131" s="642">
        <v>0</v>
      </c>
    </row>
    <row r="132" spans="1:11" ht="18" customHeight="1" x14ac:dyDescent="0.25">
      <c r="A132" s="635" t="s">
        <v>159</v>
      </c>
      <c r="B132" s="631" t="s">
        <v>25</v>
      </c>
      <c r="C132" s="629"/>
      <c r="D132" s="629"/>
      <c r="E132" s="629"/>
      <c r="F132" s="640">
        <v>0</v>
      </c>
      <c r="G132" s="640">
        <v>0</v>
      </c>
      <c r="H132" s="641">
        <v>0</v>
      </c>
      <c r="I132" s="681">
        <v>0</v>
      </c>
      <c r="J132" s="641">
        <v>0</v>
      </c>
      <c r="K132" s="642">
        <v>0</v>
      </c>
    </row>
    <row r="133" spans="1:11" ht="18" customHeight="1" x14ac:dyDescent="0.25">
      <c r="A133" s="635" t="s">
        <v>160</v>
      </c>
      <c r="B133" s="3923"/>
      <c r="C133" s="3924"/>
      <c r="D133" s="3925"/>
      <c r="E133" s="629"/>
      <c r="F133" s="640">
        <v>0</v>
      </c>
      <c r="G133" s="640">
        <v>0</v>
      </c>
      <c r="H133" s="641">
        <v>0</v>
      </c>
      <c r="I133" s="681">
        <v>0</v>
      </c>
      <c r="J133" s="641">
        <v>0</v>
      </c>
      <c r="K133" s="642">
        <v>0</v>
      </c>
    </row>
    <row r="134" spans="1:11" ht="18" customHeight="1" x14ac:dyDescent="0.25">
      <c r="A134" s="635" t="s">
        <v>161</v>
      </c>
      <c r="B134" s="3923"/>
      <c r="C134" s="3924"/>
      <c r="D134" s="3925"/>
      <c r="E134" s="629"/>
      <c r="F134" s="640">
        <v>0</v>
      </c>
      <c r="G134" s="640">
        <v>0</v>
      </c>
      <c r="H134" s="641">
        <v>0</v>
      </c>
      <c r="I134" s="681">
        <v>0</v>
      </c>
      <c r="J134" s="641">
        <v>0</v>
      </c>
      <c r="K134" s="642">
        <v>0</v>
      </c>
    </row>
    <row r="135" spans="1:11" ht="18" customHeight="1" x14ac:dyDescent="0.25">
      <c r="A135" s="635" t="s">
        <v>162</v>
      </c>
      <c r="B135" s="3923"/>
      <c r="C135" s="3924"/>
      <c r="D135" s="3925"/>
      <c r="E135" s="629"/>
      <c r="F135" s="640">
        <v>0</v>
      </c>
      <c r="G135" s="640">
        <v>0</v>
      </c>
      <c r="H135" s="641">
        <v>0</v>
      </c>
      <c r="I135" s="681">
        <v>0</v>
      </c>
      <c r="J135" s="641">
        <v>0</v>
      </c>
      <c r="K135" s="642">
        <v>0</v>
      </c>
    </row>
    <row r="136" spans="1:11" ht="18" customHeight="1" x14ac:dyDescent="0.25">
      <c r="A136" s="638"/>
      <c r="B136" s="629"/>
      <c r="C136" s="629"/>
      <c r="D136" s="629"/>
      <c r="E136" s="629"/>
      <c r="F136" s="629"/>
      <c r="G136" s="629"/>
      <c r="H136" s="629"/>
      <c r="I136" s="629"/>
      <c r="J136" s="629"/>
      <c r="K136" s="629"/>
    </row>
    <row r="137" spans="1:11" ht="18" customHeight="1" x14ac:dyDescent="0.25">
      <c r="A137" s="638" t="s">
        <v>163</v>
      </c>
      <c r="B137" s="634" t="s">
        <v>27</v>
      </c>
      <c r="C137" s="629"/>
      <c r="D137" s="629"/>
      <c r="E137" s="629"/>
      <c r="F137" s="647">
        <v>0</v>
      </c>
      <c r="G137" s="647">
        <v>0</v>
      </c>
      <c r="H137" s="642">
        <v>0</v>
      </c>
      <c r="I137" s="642">
        <v>0</v>
      </c>
      <c r="J137" s="642">
        <v>0</v>
      </c>
      <c r="K137" s="642">
        <v>0</v>
      </c>
    </row>
    <row r="138" spans="1:11" ht="18" customHeight="1" x14ac:dyDescent="0.25">
      <c r="A138" s="631"/>
      <c r="B138" s="629"/>
      <c r="C138" s="629"/>
      <c r="D138" s="629"/>
      <c r="E138" s="629"/>
      <c r="F138" s="629"/>
      <c r="G138" s="629"/>
      <c r="H138" s="629"/>
      <c r="I138" s="629"/>
      <c r="J138" s="629"/>
      <c r="K138" s="629"/>
    </row>
    <row r="139" spans="1:11" ht="42.75" customHeight="1" x14ac:dyDescent="0.25">
      <c r="A139" s="629"/>
      <c r="B139" s="629"/>
      <c r="C139" s="629"/>
      <c r="D139" s="629"/>
      <c r="E139" s="629"/>
      <c r="F139" s="637" t="s">
        <v>9</v>
      </c>
      <c r="G139" s="637" t="s">
        <v>37</v>
      </c>
      <c r="H139" s="637" t="s">
        <v>29</v>
      </c>
      <c r="I139" s="637" t="s">
        <v>30</v>
      </c>
      <c r="J139" s="637" t="s">
        <v>33</v>
      </c>
      <c r="K139" s="637" t="s">
        <v>34</v>
      </c>
    </row>
    <row r="140" spans="1:11" ht="18" customHeight="1" x14ac:dyDescent="0.25">
      <c r="A140" s="638" t="s">
        <v>166</v>
      </c>
      <c r="B140" s="634" t="s">
        <v>26</v>
      </c>
      <c r="C140" s="629"/>
      <c r="D140" s="629"/>
      <c r="E140" s="629"/>
      <c r="F140" s="629"/>
      <c r="G140" s="629"/>
      <c r="H140" s="629"/>
      <c r="I140" s="629"/>
      <c r="J140" s="629"/>
      <c r="K140" s="629"/>
    </row>
    <row r="141" spans="1:11" ht="18" customHeight="1" x14ac:dyDescent="0.25">
      <c r="A141" s="635" t="s">
        <v>137</v>
      </c>
      <c r="B141" s="634" t="s">
        <v>64</v>
      </c>
      <c r="C141" s="629"/>
      <c r="D141" s="629"/>
      <c r="E141" s="629"/>
      <c r="F141" s="682">
        <v>101445.5</v>
      </c>
      <c r="G141" s="682">
        <v>420456</v>
      </c>
      <c r="H141" s="682">
        <v>12653849.832827536</v>
      </c>
      <c r="I141" s="682">
        <v>4602278.1643480612</v>
      </c>
      <c r="J141" s="682">
        <v>2035722</v>
      </c>
      <c r="K141" s="682">
        <v>15220405.9971756</v>
      </c>
    </row>
    <row r="142" spans="1:11" ht="18" customHeight="1" x14ac:dyDescent="0.25">
      <c r="A142" s="635" t="s">
        <v>142</v>
      </c>
      <c r="B142" s="634" t="s">
        <v>65</v>
      </c>
      <c r="C142" s="629"/>
      <c r="D142" s="629"/>
      <c r="E142" s="629"/>
      <c r="F142" s="682">
        <v>198637.2</v>
      </c>
      <c r="G142" s="682">
        <v>1771</v>
      </c>
      <c r="H142" s="682">
        <v>120058599.03999999</v>
      </c>
      <c r="I142" s="682">
        <v>0</v>
      </c>
      <c r="J142" s="682">
        <v>29963</v>
      </c>
      <c r="K142" s="682">
        <v>120028636.03999999</v>
      </c>
    </row>
    <row r="143" spans="1:11" ht="18" customHeight="1" x14ac:dyDescent="0.25">
      <c r="A143" s="635" t="s">
        <v>144</v>
      </c>
      <c r="B143" s="634" t="s">
        <v>66</v>
      </c>
      <c r="C143" s="629"/>
      <c r="D143" s="629"/>
      <c r="E143" s="629"/>
      <c r="F143" s="682">
        <v>13030</v>
      </c>
      <c r="G143" s="682">
        <v>21690</v>
      </c>
      <c r="H143" s="682">
        <v>20468998.512513556</v>
      </c>
      <c r="I143" s="682">
        <v>0</v>
      </c>
      <c r="J143" s="682">
        <v>939967</v>
      </c>
      <c r="K143" s="682">
        <v>19529031.512513556</v>
      </c>
    </row>
    <row r="144" spans="1:11" ht="18" customHeight="1" x14ac:dyDescent="0.25">
      <c r="A144" s="635" t="s">
        <v>146</v>
      </c>
      <c r="B144" s="634" t="s">
        <v>67</v>
      </c>
      <c r="C144" s="629"/>
      <c r="D144" s="629"/>
      <c r="E144" s="629"/>
      <c r="F144" s="682">
        <v>19204</v>
      </c>
      <c r="G144" s="682">
        <v>0</v>
      </c>
      <c r="H144" s="682">
        <v>917188.43319999985</v>
      </c>
      <c r="I144" s="682">
        <v>0</v>
      </c>
      <c r="J144" s="682">
        <v>0</v>
      </c>
      <c r="K144" s="682">
        <v>917188.43319999985</v>
      </c>
    </row>
    <row r="145" spans="1:11" ht="18" customHeight="1" x14ac:dyDescent="0.25">
      <c r="A145" s="635" t="s">
        <v>148</v>
      </c>
      <c r="B145" s="634" t="s">
        <v>68</v>
      </c>
      <c r="C145" s="629"/>
      <c r="D145" s="629"/>
      <c r="E145" s="629"/>
      <c r="F145" s="682">
        <v>1885</v>
      </c>
      <c r="G145" s="682">
        <v>6381</v>
      </c>
      <c r="H145" s="682">
        <v>6312456.2925000004</v>
      </c>
      <c r="I145" s="682">
        <v>10977.949151999997</v>
      </c>
      <c r="J145" s="682">
        <v>92279</v>
      </c>
      <c r="K145" s="682">
        <v>6231155.2416520007</v>
      </c>
    </row>
    <row r="146" spans="1:11" ht="18" customHeight="1" x14ac:dyDescent="0.25">
      <c r="A146" s="635" t="s">
        <v>150</v>
      </c>
      <c r="B146" s="634" t="s">
        <v>69</v>
      </c>
      <c r="C146" s="629"/>
      <c r="D146" s="629"/>
      <c r="E146" s="629"/>
      <c r="F146" s="682">
        <v>46122</v>
      </c>
      <c r="G146" s="682">
        <v>21141</v>
      </c>
      <c r="H146" s="682">
        <v>2202942.9700000002</v>
      </c>
      <c r="I146" s="682">
        <v>952111.95163400006</v>
      </c>
      <c r="J146" s="682">
        <v>216747</v>
      </c>
      <c r="K146" s="682">
        <v>2938307.9216339998</v>
      </c>
    </row>
    <row r="147" spans="1:11" ht="18" customHeight="1" x14ac:dyDescent="0.25">
      <c r="A147" s="635" t="s">
        <v>153</v>
      </c>
      <c r="B147" s="634" t="s">
        <v>61</v>
      </c>
      <c r="C147" s="629"/>
      <c r="D147" s="629"/>
      <c r="E147" s="629"/>
      <c r="F147" s="647">
        <v>8500</v>
      </c>
      <c r="G147" s="647">
        <v>0</v>
      </c>
      <c r="H147" s="647">
        <v>586998.92611153831</v>
      </c>
      <c r="I147" s="647">
        <v>253700.93586540685</v>
      </c>
      <c r="J147" s="647">
        <v>0</v>
      </c>
      <c r="K147" s="647">
        <v>840699.86197694519</v>
      </c>
    </row>
    <row r="148" spans="1:11" ht="18" customHeight="1" x14ac:dyDescent="0.25">
      <c r="A148" s="635" t="s">
        <v>155</v>
      </c>
      <c r="B148" s="634" t="s">
        <v>70</v>
      </c>
      <c r="C148" s="629"/>
      <c r="D148" s="629"/>
      <c r="E148" s="629"/>
      <c r="F148" s="683" t="s">
        <v>73</v>
      </c>
      <c r="G148" s="683" t="s">
        <v>73</v>
      </c>
      <c r="H148" s="684" t="s">
        <v>73</v>
      </c>
      <c r="I148" s="684" t="s">
        <v>73</v>
      </c>
      <c r="J148" s="684" t="s">
        <v>73</v>
      </c>
      <c r="K148" s="685">
        <v>22047000</v>
      </c>
    </row>
    <row r="149" spans="1:11" ht="18" customHeight="1" x14ac:dyDescent="0.25">
      <c r="A149" s="635" t="s">
        <v>163</v>
      </c>
      <c r="B149" s="634" t="s">
        <v>71</v>
      </c>
      <c r="C149" s="629"/>
      <c r="D149" s="629"/>
      <c r="E149" s="629"/>
      <c r="F149" s="647">
        <v>0</v>
      </c>
      <c r="G149" s="647">
        <v>0</v>
      </c>
      <c r="H149" s="647">
        <v>0</v>
      </c>
      <c r="I149" s="647">
        <v>0</v>
      </c>
      <c r="J149" s="647">
        <v>0</v>
      </c>
      <c r="K149" s="647">
        <v>0</v>
      </c>
    </row>
    <row r="150" spans="1:11" ht="18" customHeight="1" x14ac:dyDescent="0.25">
      <c r="A150" s="635" t="s">
        <v>185</v>
      </c>
      <c r="B150" s="634" t="s">
        <v>186</v>
      </c>
      <c r="C150" s="629"/>
      <c r="D150" s="629"/>
      <c r="E150" s="629"/>
      <c r="F150" s="683" t="s">
        <v>73</v>
      </c>
      <c r="G150" s="683" t="s">
        <v>73</v>
      </c>
      <c r="H150" s="647">
        <v>53299958.478181191</v>
      </c>
      <c r="I150" s="647">
        <v>0</v>
      </c>
      <c r="J150" s="647">
        <v>45578128.754026562</v>
      </c>
      <c r="K150" s="647">
        <v>7721829.7241546288</v>
      </c>
    </row>
    <row r="151" spans="1:11" ht="18" customHeight="1" x14ac:dyDescent="0.25">
      <c r="A151" s="629"/>
      <c r="B151" s="634"/>
      <c r="C151" s="629"/>
      <c r="D151" s="629"/>
      <c r="E151" s="629"/>
      <c r="F151" s="656"/>
      <c r="G151" s="656"/>
      <c r="H151" s="656"/>
      <c r="I151" s="656"/>
      <c r="J151" s="656"/>
      <c r="K151" s="656"/>
    </row>
    <row r="152" spans="1:11" ht="18" customHeight="1" x14ac:dyDescent="0.25">
      <c r="A152" s="638" t="s">
        <v>165</v>
      </c>
      <c r="B152" s="634" t="s">
        <v>26</v>
      </c>
      <c r="C152" s="629"/>
      <c r="D152" s="629"/>
      <c r="E152" s="629"/>
      <c r="F152" s="686">
        <v>388823.7</v>
      </c>
      <c r="G152" s="686">
        <v>471439</v>
      </c>
      <c r="H152" s="686">
        <v>216500992.4853338</v>
      </c>
      <c r="I152" s="686">
        <v>5819069.0009994684</v>
      </c>
      <c r="J152" s="686">
        <v>48892806.754026562</v>
      </c>
      <c r="K152" s="686">
        <v>195474254.73230672</v>
      </c>
    </row>
    <row r="154" spans="1:11" ht="18" customHeight="1" x14ac:dyDescent="0.25">
      <c r="A154" s="638" t="s">
        <v>168</v>
      </c>
      <c r="B154" s="634" t="s">
        <v>28</v>
      </c>
      <c r="C154" s="629"/>
      <c r="D154" s="629"/>
      <c r="E154" s="629"/>
      <c r="F154" s="687">
        <v>8.9941493396737807E-2</v>
      </c>
      <c r="G154" s="629"/>
      <c r="H154" s="629"/>
      <c r="I154" s="629"/>
      <c r="J154" s="629"/>
      <c r="K154" s="629"/>
    </row>
    <row r="155" spans="1:11" ht="18" customHeight="1" x14ac:dyDescent="0.25">
      <c r="A155" s="638" t="s">
        <v>169</v>
      </c>
      <c r="B155" s="634" t="s">
        <v>72</v>
      </c>
      <c r="C155" s="629"/>
      <c r="D155" s="629"/>
      <c r="E155" s="629"/>
      <c r="F155" s="687">
        <v>-5.9266950073466349</v>
      </c>
      <c r="G155" s="634"/>
      <c r="H155" s="629"/>
      <c r="I155" s="629"/>
      <c r="J155" s="629"/>
      <c r="K155" s="629"/>
    </row>
    <row r="156" spans="1:11" ht="18" customHeight="1" x14ac:dyDescent="0.25">
      <c r="A156" s="629"/>
      <c r="B156" s="629"/>
      <c r="C156" s="629"/>
      <c r="D156" s="629"/>
      <c r="E156" s="629"/>
      <c r="F156" s="629"/>
      <c r="G156" s="634"/>
      <c r="H156" s="629"/>
      <c r="I156" s="629"/>
      <c r="J156" s="629"/>
      <c r="K156" s="629"/>
    </row>
  </sheetData>
  <mergeCells count="38">
    <mergeCell ref="C11:G11"/>
    <mergeCell ref="B13:H13"/>
    <mergeCell ref="B30:D30"/>
    <mergeCell ref="B134:D134"/>
    <mergeCell ref="B135:D135"/>
    <mergeCell ref="B96:D96"/>
    <mergeCell ref="B103:C103"/>
    <mergeCell ref="B104:D104"/>
    <mergeCell ref="B105:D105"/>
    <mergeCell ref="B106:D106"/>
    <mergeCell ref="B133:D133"/>
    <mergeCell ref="B31:D31"/>
    <mergeCell ref="B34:D34"/>
    <mergeCell ref="B41:C41"/>
    <mergeCell ref="B44:D44"/>
    <mergeCell ref="B45:D45"/>
    <mergeCell ref="C10:G10"/>
    <mergeCell ref="D2:H2"/>
    <mergeCell ref="C5:G5"/>
    <mergeCell ref="C6:G6"/>
    <mergeCell ref="C7:G7"/>
    <mergeCell ref="C9:G9"/>
    <mergeCell ref="B46:D46"/>
    <mergeCell ref="B47:D47"/>
    <mergeCell ref="B52:C52"/>
    <mergeCell ref="B95:D95"/>
    <mergeCell ref="B54:D54"/>
    <mergeCell ref="B55:D55"/>
    <mergeCell ref="B56:D56"/>
    <mergeCell ref="B57:D57"/>
    <mergeCell ref="B58:D58"/>
    <mergeCell ref="B59:D59"/>
    <mergeCell ref="B60:D60"/>
    <mergeCell ref="B61:D61"/>
    <mergeCell ref="B62:D62"/>
    <mergeCell ref="B90:C90"/>
    <mergeCell ref="B94:D94"/>
    <mergeCell ref="B53:D53"/>
  </mergeCells>
  <hyperlinks>
    <hyperlink ref="C11" r:id="rId1"/>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3" manualBreakCount="3">
    <brk id="37" max="16383" man="1"/>
    <brk id="74" max="16383" man="1"/>
    <brk id="10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155"/>
  <sheetViews>
    <sheetView zoomScale="85" zoomScaleNormal="85" workbookViewId="0">
      <pane ySplit="12" topLeftCell="A13" activePane="bottomLeft" state="frozenSplit"/>
      <selection pane="bottomLeft" activeCell="C7" sqref="C7:G7"/>
    </sheetView>
  </sheetViews>
  <sheetFormatPr defaultRowHeight="18" customHeight="1" x14ac:dyDescent="0.2"/>
  <cols>
    <col min="1" max="1" width="8.28515625" style="48" customWidth="1"/>
    <col min="2" max="2" width="55.42578125" bestFit="1" customWidth="1"/>
    <col min="3" max="3" width="7.28515625" customWidth="1"/>
    <col min="4" max="4" width="5.28515625" customWidth="1"/>
    <col min="5" max="5" width="12.42578125" customWidth="1"/>
    <col min="6" max="6" width="18.5703125" customWidth="1"/>
    <col min="7" max="7" width="23.5703125" customWidth="1"/>
    <col min="8" max="8" width="17.28515625" style="146" customWidth="1"/>
    <col min="9" max="9" width="21.28515625" style="146" customWidth="1"/>
    <col min="10" max="10" width="19.7109375" style="146" customWidth="1"/>
    <col min="11" max="11" width="17.5703125" style="146" customWidth="1"/>
  </cols>
  <sheetData>
    <row r="1" spans="1:11" ht="18" customHeight="1" x14ac:dyDescent="0.2">
      <c r="A1" s="688"/>
      <c r="B1" s="688"/>
      <c r="C1" s="689"/>
      <c r="D1" s="690"/>
      <c r="E1" s="689"/>
      <c r="F1" s="689"/>
      <c r="G1" s="689"/>
      <c r="H1" s="691"/>
      <c r="I1" s="691"/>
      <c r="J1" s="691"/>
      <c r="K1" s="691"/>
    </row>
    <row r="2" spans="1:11" ht="18" customHeight="1" x14ac:dyDescent="0.25">
      <c r="A2" s="688"/>
      <c r="B2" s="688"/>
      <c r="C2" s="688"/>
      <c r="D2" s="3943" t="s">
        <v>717</v>
      </c>
      <c r="E2" s="3944"/>
      <c r="F2" s="3944"/>
      <c r="G2" s="3944"/>
      <c r="H2" s="3944"/>
      <c r="I2" s="688"/>
      <c r="J2" s="688"/>
      <c r="K2" s="688"/>
    </row>
    <row r="3" spans="1:11" ht="18" customHeight="1" x14ac:dyDescent="0.2">
      <c r="A3" s="688"/>
      <c r="B3" s="693" t="s">
        <v>0</v>
      </c>
      <c r="C3" s="688"/>
      <c r="D3" s="688"/>
      <c r="E3" s="688"/>
      <c r="F3" s="688"/>
      <c r="G3" s="688"/>
      <c r="H3" s="688"/>
      <c r="I3" s="688"/>
      <c r="J3" s="688"/>
      <c r="K3" s="688"/>
    </row>
    <row r="4" spans="1:11" ht="18" customHeight="1" x14ac:dyDescent="0.2">
      <c r="B4" s="501"/>
      <c r="C4" s="501"/>
      <c r="D4" s="501"/>
      <c r="E4" s="501"/>
      <c r="F4" s="501"/>
      <c r="G4" s="501"/>
    </row>
    <row r="5" spans="1:11" ht="18" customHeight="1" x14ac:dyDescent="0.2">
      <c r="A5" s="688"/>
      <c r="B5" s="694" t="s">
        <v>40</v>
      </c>
      <c r="C5" s="3959" t="s">
        <v>720</v>
      </c>
      <c r="D5" s="3946"/>
      <c r="E5" s="3946"/>
      <c r="F5" s="3946"/>
      <c r="G5" s="3947"/>
      <c r="H5" s="688"/>
      <c r="I5" s="688"/>
      <c r="J5" s="688"/>
      <c r="K5" s="688"/>
    </row>
    <row r="6" spans="1:11" ht="18" customHeight="1" x14ac:dyDescent="0.2">
      <c r="A6" s="688"/>
      <c r="B6" s="694" t="s">
        <v>3</v>
      </c>
      <c r="C6" s="3948">
        <v>210010</v>
      </c>
      <c r="D6" s="3960"/>
      <c r="E6" s="3960"/>
      <c r="F6" s="3960"/>
      <c r="G6" s="3961"/>
      <c r="H6" s="688"/>
      <c r="I6" s="688"/>
      <c r="J6" s="688"/>
      <c r="K6" s="688"/>
    </row>
    <row r="7" spans="1:11" ht="18" customHeight="1" x14ac:dyDescent="0.2">
      <c r="A7" s="688"/>
      <c r="B7" s="694" t="s">
        <v>4</v>
      </c>
      <c r="C7" s="3963">
        <v>428</v>
      </c>
      <c r="D7" s="3964"/>
      <c r="E7" s="3964"/>
      <c r="F7" s="3964"/>
      <c r="G7" s="3965"/>
      <c r="H7" s="688"/>
      <c r="I7" s="688"/>
      <c r="J7" s="688"/>
      <c r="K7" s="688"/>
    </row>
    <row r="8" spans="1:11" ht="18" customHeight="1" x14ac:dyDescent="0.2">
      <c r="B8" s="501"/>
      <c r="C8" s="501"/>
      <c r="D8" s="501"/>
      <c r="E8" s="501"/>
      <c r="F8" s="501"/>
      <c r="G8" s="501"/>
    </row>
    <row r="9" spans="1:11" ht="18" customHeight="1" x14ac:dyDescent="0.2">
      <c r="A9" s="688"/>
      <c r="B9" s="694" t="s">
        <v>1</v>
      </c>
      <c r="C9" s="3959" t="s">
        <v>658</v>
      </c>
      <c r="D9" s="3946"/>
      <c r="E9" s="3946"/>
      <c r="F9" s="3946"/>
      <c r="G9" s="3947"/>
      <c r="H9" s="688"/>
      <c r="I9" s="688"/>
      <c r="J9" s="688"/>
      <c r="K9" s="688"/>
    </row>
    <row r="10" spans="1:11" ht="18" customHeight="1" x14ac:dyDescent="0.2">
      <c r="A10" s="688"/>
      <c r="B10" s="694" t="s">
        <v>2</v>
      </c>
      <c r="C10" s="3940" t="s">
        <v>468</v>
      </c>
      <c r="D10" s="3941"/>
      <c r="E10" s="3941"/>
      <c r="F10" s="3941"/>
      <c r="G10" s="3942"/>
      <c r="H10" s="688"/>
      <c r="I10" s="688"/>
      <c r="J10" s="688"/>
      <c r="K10" s="688"/>
    </row>
    <row r="11" spans="1:11" ht="18" customHeight="1" x14ac:dyDescent="0.2">
      <c r="A11" s="688"/>
      <c r="B11" s="694" t="s">
        <v>32</v>
      </c>
      <c r="C11" s="3945" t="s">
        <v>657</v>
      </c>
      <c r="D11" s="3955"/>
      <c r="E11" s="3955"/>
      <c r="F11" s="3955"/>
      <c r="G11" s="3955"/>
      <c r="H11" s="688"/>
      <c r="I11" s="688"/>
      <c r="J11" s="688"/>
      <c r="K11" s="688"/>
    </row>
    <row r="12" spans="1:11" ht="18" customHeight="1" x14ac:dyDescent="0.2">
      <c r="A12" s="688"/>
      <c r="B12" s="694"/>
      <c r="C12" s="694"/>
      <c r="D12" s="694"/>
      <c r="E12" s="694"/>
      <c r="F12" s="694"/>
      <c r="G12" s="694"/>
      <c r="H12" s="688"/>
      <c r="I12" s="688"/>
      <c r="J12" s="688"/>
      <c r="K12" s="688"/>
    </row>
    <row r="13" spans="1:11" ht="24.6" customHeight="1" x14ac:dyDescent="0.2">
      <c r="A13" s="688"/>
      <c r="B13" s="3956"/>
      <c r="C13" s="3957"/>
      <c r="D13" s="3957"/>
      <c r="E13" s="3957"/>
      <c r="F13" s="3957"/>
      <c r="G13" s="3957"/>
      <c r="H13" s="3958"/>
      <c r="I13" s="691"/>
      <c r="J13" s="688"/>
      <c r="K13" s="688"/>
    </row>
    <row r="14" spans="1:11" ht="18" customHeight="1" x14ac:dyDescent="0.2">
      <c r="A14" s="688"/>
      <c r="B14" s="695"/>
      <c r="C14" s="688"/>
      <c r="D14" s="688"/>
      <c r="E14" s="688"/>
      <c r="F14" s="688"/>
      <c r="G14" s="688"/>
      <c r="H14" s="688"/>
      <c r="I14" s="688"/>
      <c r="J14" s="688"/>
      <c r="K14" s="688"/>
    </row>
    <row r="15" spans="1:11" ht="18" customHeight="1" x14ac:dyDescent="0.2">
      <c r="A15" s="688"/>
      <c r="B15" s="695"/>
      <c r="C15" s="688"/>
      <c r="D15" s="688"/>
      <c r="E15" s="688"/>
      <c r="F15" s="688"/>
      <c r="G15" s="688"/>
      <c r="H15" s="688"/>
      <c r="I15" s="688"/>
      <c r="J15" s="688"/>
      <c r="K15" s="688"/>
    </row>
    <row r="16" spans="1:11" ht="45.4" customHeight="1" x14ac:dyDescent="0.2">
      <c r="A16" s="696" t="s">
        <v>181</v>
      </c>
      <c r="B16" s="689"/>
      <c r="C16" s="689"/>
      <c r="D16" s="689"/>
      <c r="E16" s="689"/>
      <c r="F16" s="697" t="s">
        <v>9</v>
      </c>
      <c r="G16" s="697" t="s">
        <v>37</v>
      </c>
      <c r="H16" s="698" t="s">
        <v>29</v>
      </c>
      <c r="I16" s="698" t="s">
        <v>30</v>
      </c>
      <c r="J16" s="698" t="s">
        <v>33</v>
      </c>
      <c r="K16" s="698" t="s">
        <v>34</v>
      </c>
    </row>
    <row r="17" spans="1:11" ht="18" customHeight="1" x14ac:dyDescent="0.2">
      <c r="A17" s="699" t="s">
        <v>184</v>
      </c>
      <c r="B17" s="693" t="s">
        <v>182</v>
      </c>
      <c r="C17" s="688"/>
      <c r="D17" s="688"/>
      <c r="E17" s="688"/>
      <c r="F17" s="688"/>
      <c r="G17" s="688"/>
      <c r="H17" s="688"/>
      <c r="I17" s="688"/>
      <c r="J17" s="688"/>
      <c r="K17" s="688"/>
    </row>
    <row r="18" spans="1:11" ht="18" customHeight="1" x14ac:dyDescent="0.2">
      <c r="A18" s="700" t="s">
        <v>185</v>
      </c>
      <c r="B18" s="701" t="s">
        <v>183</v>
      </c>
      <c r="C18" s="688"/>
      <c r="D18" s="688"/>
      <c r="E18" s="688"/>
      <c r="F18" s="702" t="s">
        <v>73</v>
      </c>
      <c r="G18" s="702" t="s">
        <v>73</v>
      </c>
      <c r="H18" s="703">
        <v>1265869</v>
      </c>
      <c r="I18" s="704">
        <v>0</v>
      </c>
      <c r="J18" s="703">
        <v>1082476</v>
      </c>
      <c r="K18" s="705">
        <v>183393</v>
      </c>
    </row>
    <row r="19" spans="1:11" ht="45.4" customHeight="1" x14ac:dyDescent="0.2">
      <c r="A19" s="696" t="s">
        <v>8</v>
      </c>
      <c r="B19" s="689"/>
      <c r="C19" s="689"/>
      <c r="D19" s="689"/>
      <c r="E19" s="689"/>
      <c r="F19" s="697" t="s">
        <v>9</v>
      </c>
      <c r="G19" s="697" t="s">
        <v>37</v>
      </c>
      <c r="H19" s="698" t="s">
        <v>29</v>
      </c>
      <c r="I19" s="698" t="s">
        <v>30</v>
      </c>
      <c r="J19" s="698" t="s">
        <v>33</v>
      </c>
      <c r="K19" s="698" t="s">
        <v>34</v>
      </c>
    </row>
    <row r="20" spans="1:11" ht="18" customHeight="1" x14ac:dyDescent="0.2">
      <c r="A20" s="699" t="s">
        <v>74</v>
      </c>
      <c r="B20" s="693" t="s">
        <v>41</v>
      </c>
      <c r="C20" s="688"/>
      <c r="D20" s="688"/>
      <c r="E20" s="688"/>
      <c r="F20" s="688"/>
      <c r="G20" s="688"/>
      <c r="H20" s="688"/>
      <c r="I20" s="688"/>
      <c r="J20" s="688"/>
      <c r="K20" s="688"/>
    </row>
    <row r="21" spans="1:11" ht="18" customHeight="1" x14ac:dyDescent="0.2">
      <c r="A21" s="700" t="s">
        <v>75</v>
      </c>
      <c r="B21" s="701" t="s">
        <v>42</v>
      </c>
      <c r="C21" s="688"/>
      <c r="D21" s="688"/>
      <c r="E21" s="688"/>
      <c r="F21" s="702">
        <v>34</v>
      </c>
      <c r="G21" s="702">
        <v>223</v>
      </c>
      <c r="H21" s="702">
        <v>1148.8180430794537</v>
      </c>
      <c r="I21" s="702">
        <v>662.67965002089488</v>
      </c>
      <c r="J21" s="702">
        <v>0</v>
      </c>
      <c r="K21" s="705">
        <v>1811.4976931003484</v>
      </c>
    </row>
    <row r="22" spans="1:11" ht="18" customHeight="1" x14ac:dyDescent="0.2">
      <c r="A22" s="700" t="s">
        <v>76</v>
      </c>
      <c r="B22" s="688" t="s">
        <v>6</v>
      </c>
      <c r="C22" s="688"/>
      <c r="D22" s="688"/>
      <c r="E22" s="688"/>
      <c r="F22" s="702">
        <v>46</v>
      </c>
      <c r="G22" s="702">
        <v>8</v>
      </c>
      <c r="H22" s="702">
        <v>1754.2832347545548</v>
      </c>
      <c r="I22" s="702">
        <v>1011.9337932127778</v>
      </c>
      <c r="J22" s="702">
        <v>0</v>
      </c>
      <c r="K22" s="705">
        <v>2766.2170279673328</v>
      </c>
    </row>
    <row r="23" spans="1:11" ht="18" customHeight="1" x14ac:dyDescent="0.2">
      <c r="A23" s="700" t="s">
        <v>77</v>
      </c>
      <c r="B23" s="688" t="s">
        <v>43</v>
      </c>
      <c r="C23" s="688"/>
      <c r="D23" s="688"/>
      <c r="E23" s="688"/>
      <c r="F23" s="702"/>
      <c r="G23" s="702"/>
      <c r="H23" s="703"/>
      <c r="I23" s="704">
        <v>0</v>
      </c>
      <c r="J23" s="703"/>
      <c r="K23" s="705">
        <v>0</v>
      </c>
    </row>
    <row r="24" spans="1:11" ht="18" customHeight="1" x14ac:dyDescent="0.2">
      <c r="A24" s="700" t="s">
        <v>78</v>
      </c>
      <c r="B24" s="688" t="s">
        <v>44</v>
      </c>
      <c r="C24" s="688"/>
      <c r="D24" s="688"/>
      <c r="E24" s="688"/>
      <c r="F24" s="702"/>
      <c r="G24" s="702"/>
      <c r="H24" s="703"/>
      <c r="I24" s="704">
        <v>0</v>
      </c>
      <c r="J24" s="703"/>
      <c r="K24" s="705">
        <v>0</v>
      </c>
    </row>
    <row r="25" spans="1:11" ht="18" customHeight="1" x14ac:dyDescent="0.2">
      <c r="A25" s="700" t="s">
        <v>79</v>
      </c>
      <c r="B25" s="688" t="s">
        <v>5</v>
      </c>
      <c r="C25" s="688"/>
      <c r="D25" s="688"/>
      <c r="E25" s="688"/>
      <c r="F25" s="702"/>
      <c r="G25" s="702"/>
      <c r="H25" s="703"/>
      <c r="I25" s="703"/>
      <c r="J25" s="703"/>
      <c r="K25" s="705">
        <v>0</v>
      </c>
    </row>
    <row r="26" spans="1:11" ht="18" customHeight="1" x14ac:dyDescent="0.2">
      <c r="A26" s="700" t="s">
        <v>80</v>
      </c>
      <c r="B26" s="688" t="s">
        <v>45</v>
      </c>
      <c r="C26" s="688"/>
      <c r="D26" s="688"/>
      <c r="E26" s="688"/>
      <c r="F26" s="702"/>
      <c r="G26" s="702"/>
      <c r="H26" s="703"/>
      <c r="I26" s="704">
        <v>0</v>
      </c>
      <c r="J26" s="703"/>
      <c r="K26" s="705">
        <v>0</v>
      </c>
    </row>
    <row r="27" spans="1:11" ht="18" customHeight="1" x14ac:dyDescent="0.2">
      <c r="A27" s="700" t="s">
        <v>81</v>
      </c>
      <c r="B27" s="688" t="s">
        <v>46</v>
      </c>
      <c r="C27" s="688"/>
      <c r="D27" s="688"/>
      <c r="E27" s="688"/>
      <c r="F27" s="702"/>
      <c r="G27" s="702"/>
      <c r="H27" s="703"/>
      <c r="I27" s="704">
        <v>0</v>
      </c>
      <c r="J27" s="703"/>
      <c r="K27" s="705">
        <v>0</v>
      </c>
    </row>
    <row r="28" spans="1:11" ht="18" customHeight="1" x14ac:dyDescent="0.2">
      <c r="A28" s="700" t="s">
        <v>82</v>
      </c>
      <c r="B28" s="688" t="s">
        <v>47</v>
      </c>
      <c r="C28" s="688"/>
      <c r="D28" s="688"/>
      <c r="E28" s="688"/>
      <c r="F28" s="702"/>
      <c r="G28" s="702"/>
      <c r="H28" s="703"/>
      <c r="I28" s="704">
        <v>0</v>
      </c>
      <c r="J28" s="703"/>
      <c r="K28" s="705">
        <v>0</v>
      </c>
    </row>
    <row r="29" spans="1:11" ht="18" customHeight="1" x14ac:dyDescent="0.2">
      <c r="A29" s="700" t="s">
        <v>83</v>
      </c>
      <c r="B29" s="688" t="s">
        <v>48</v>
      </c>
      <c r="C29" s="688"/>
      <c r="D29" s="688"/>
      <c r="E29" s="688"/>
      <c r="F29" s="702">
        <v>1144</v>
      </c>
      <c r="G29" s="702">
        <v>0</v>
      </c>
      <c r="H29" s="702">
        <v>21987.62375832934</v>
      </c>
      <c r="I29" s="702">
        <v>12683.253805714359</v>
      </c>
      <c r="J29" s="702">
        <v>0</v>
      </c>
      <c r="K29" s="705">
        <v>34670.877564043702</v>
      </c>
    </row>
    <row r="30" spans="1:11" ht="18" customHeight="1" x14ac:dyDescent="0.2">
      <c r="A30" s="700" t="s">
        <v>84</v>
      </c>
      <c r="B30" s="3923"/>
      <c r="C30" s="3924"/>
      <c r="D30" s="3925"/>
      <c r="E30" s="688"/>
      <c r="F30" s="702"/>
      <c r="G30" s="702"/>
      <c r="H30" s="703"/>
      <c r="I30" s="704">
        <v>0</v>
      </c>
      <c r="J30" s="703"/>
      <c r="K30" s="705">
        <v>0</v>
      </c>
    </row>
    <row r="31" spans="1:11" ht="18" customHeight="1" x14ac:dyDescent="0.2">
      <c r="A31" s="700" t="s">
        <v>133</v>
      </c>
      <c r="B31" s="3923"/>
      <c r="C31" s="3924"/>
      <c r="D31" s="3925"/>
      <c r="E31" s="688"/>
      <c r="F31" s="702"/>
      <c r="G31" s="702"/>
      <c r="H31" s="703"/>
      <c r="I31" s="704">
        <v>0</v>
      </c>
      <c r="J31" s="703"/>
      <c r="K31" s="705">
        <v>0</v>
      </c>
    </row>
    <row r="32" spans="1:11" ht="18" customHeight="1" x14ac:dyDescent="0.2">
      <c r="A32" s="700" t="s">
        <v>134</v>
      </c>
      <c r="B32" s="706"/>
      <c r="C32" s="707"/>
      <c r="D32" s="708"/>
      <c r="E32" s="688"/>
      <c r="F32" s="702"/>
      <c r="G32" s="709" t="s">
        <v>85</v>
      </c>
      <c r="H32" s="703"/>
      <c r="I32" s="704">
        <v>0</v>
      </c>
      <c r="J32" s="703"/>
      <c r="K32" s="705">
        <v>0</v>
      </c>
    </row>
    <row r="33" spans="1:11" ht="18" customHeight="1" x14ac:dyDescent="0.2">
      <c r="A33" s="700" t="s">
        <v>135</v>
      </c>
      <c r="B33" s="706"/>
      <c r="C33" s="707"/>
      <c r="D33" s="708"/>
      <c r="E33" s="688"/>
      <c r="F33" s="702"/>
      <c r="G33" s="709" t="s">
        <v>85</v>
      </c>
      <c r="H33" s="703"/>
      <c r="I33" s="704">
        <v>0</v>
      </c>
      <c r="J33" s="703"/>
      <c r="K33" s="705">
        <v>0</v>
      </c>
    </row>
    <row r="34" spans="1:11" ht="18" customHeight="1" x14ac:dyDescent="0.2">
      <c r="A34" s="700" t="s">
        <v>136</v>
      </c>
      <c r="B34" s="3923"/>
      <c r="C34" s="3924"/>
      <c r="D34" s="3925"/>
      <c r="E34" s="688"/>
      <c r="F34" s="702"/>
      <c r="G34" s="709" t="s">
        <v>85</v>
      </c>
      <c r="H34" s="703"/>
      <c r="I34" s="704">
        <v>0</v>
      </c>
      <c r="J34" s="703"/>
      <c r="K34" s="705">
        <v>0</v>
      </c>
    </row>
    <row r="35" spans="1:11" ht="18" customHeight="1" x14ac:dyDescent="0.2">
      <c r="A35" s="688"/>
      <c r="B35" s="688"/>
      <c r="C35" s="688"/>
      <c r="D35" s="688"/>
      <c r="E35" s="688"/>
      <c r="F35" s="688"/>
      <c r="G35" s="688"/>
      <c r="H35" s="688"/>
      <c r="I35" s="688"/>
      <c r="J35" s="688"/>
      <c r="K35" s="710"/>
    </row>
    <row r="36" spans="1:11" ht="18" customHeight="1" x14ac:dyDescent="0.2">
      <c r="A36" s="699" t="s">
        <v>137</v>
      </c>
      <c r="B36" s="693" t="s">
        <v>138</v>
      </c>
      <c r="C36" s="688"/>
      <c r="D36" s="688"/>
      <c r="E36" s="693" t="s">
        <v>7</v>
      </c>
      <c r="F36" s="711">
        <v>1224</v>
      </c>
      <c r="G36" s="711">
        <v>231</v>
      </c>
      <c r="H36" s="705">
        <v>24890.725036163349</v>
      </c>
      <c r="I36" s="705">
        <v>14357.867248948032</v>
      </c>
      <c r="J36" s="705">
        <v>0</v>
      </c>
      <c r="K36" s="705">
        <v>39248.592285111386</v>
      </c>
    </row>
    <row r="37" spans="1:11" ht="18" customHeight="1" thickBot="1" x14ac:dyDescent="0.25">
      <c r="A37" s="688"/>
      <c r="B37" s="693"/>
      <c r="C37" s="688"/>
      <c r="D37" s="688"/>
      <c r="E37" s="688"/>
      <c r="F37" s="712"/>
      <c r="G37" s="712"/>
      <c r="H37" s="713"/>
      <c r="I37" s="713"/>
      <c r="J37" s="713"/>
      <c r="K37" s="714"/>
    </row>
    <row r="38" spans="1:11" ht="42.75" customHeight="1" x14ac:dyDescent="0.2">
      <c r="A38" s="688"/>
      <c r="B38" s="688"/>
      <c r="C38" s="688"/>
      <c r="D38" s="688"/>
      <c r="E38" s="688"/>
      <c r="F38" s="697" t="s">
        <v>9</v>
      </c>
      <c r="G38" s="697" t="s">
        <v>37</v>
      </c>
      <c r="H38" s="698" t="s">
        <v>29</v>
      </c>
      <c r="I38" s="698" t="s">
        <v>30</v>
      </c>
      <c r="J38" s="698" t="s">
        <v>33</v>
      </c>
      <c r="K38" s="698" t="s">
        <v>34</v>
      </c>
    </row>
    <row r="39" spans="1:11" ht="18.75" customHeight="1" x14ac:dyDescent="0.2">
      <c r="A39" s="699" t="s">
        <v>86</v>
      </c>
      <c r="B39" s="693" t="s">
        <v>49</v>
      </c>
      <c r="C39" s="688"/>
      <c r="D39" s="688"/>
      <c r="E39" s="688"/>
      <c r="F39" s="688"/>
      <c r="G39" s="688"/>
      <c r="H39" s="688"/>
      <c r="I39" s="688"/>
      <c r="J39" s="688"/>
      <c r="K39" s="688"/>
    </row>
    <row r="40" spans="1:11" ht="18" customHeight="1" x14ac:dyDescent="0.2">
      <c r="A40" s="700" t="s">
        <v>87</v>
      </c>
      <c r="B40" s="688" t="s">
        <v>31</v>
      </c>
      <c r="C40" s="688"/>
      <c r="D40" s="688"/>
      <c r="E40" s="688"/>
      <c r="F40" s="702"/>
      <c r="G40" s="702"/>
      <c r="H40" s="703"/>
      <c r="I40" s="704">
        <v>0</v>
      </c>
      <c r="J40" s="703"/>
      <c r="K40" s="705">
        <v>0</v>
      </c>
    </row>
    <row r="41" spans="1:11" ht="18" customHeight="1" x14ac:dyDescent="0.2">
      <c r="A41" s="700" t="s">
        <v>88</v>
      </c>
      <c r="B41" s="3938" t="s">
        <v>50</v>
      </c>
      <c r="C41" s="3939"/>
      <c r="D41" s="688"/>
      <c r="E41" s="688"/>
      <c r="F41" s="702">
        <v>6240</v>
      </c>
      <c r="G41" s="702">
        <v>9</v>
      </c>
      <c r="H41" s="703">
        <v>251400</v>
      </c>
      <c r="I41" s="704">
        <v>20299.999999999982</v>
      </c>
      <c r="J41" s="703">
        <v>0</v>
      </c>
      <c r="K41" s="705">
        <v>271700</v>
      </c>
    </row>
    <row r="42" spans="1:11" ht="18" customHeight="1" x14ac:dyDescent="0.2">
      <c r="A42" s="700" t="s">
        <v>89</v>
      </c>
      <c r="B42" s="701" t="s">
        <v>11</v>
      </c>
      <c r="C42" s="688"/>
      <c r="D42" s="688"/>
      <c r="E42" s="688"/>
      <c r="F42" s="702">
        <v>0</v>
      </c>
      <c r="G42" s="702">
        <v>0</v>
      </c>
      <c r="H42" s="702">
        <v>0</v>
      </c>
      <c r="I42" s="702">
        <v>0</v>
      </c>
      <c r="J42" s="702">
        <v>0</v>
      </c>
      <c r="K42" s="705">
        <v>0</v>
      </c>
    </row>
    <row r="43" spans="1:11" ht="18" customHeight="1" x14ac:dyDescent="0.2">
      <c r="A43" s="700" t="s">
        <v>90</v>
      </c>
      <c r="B43" s="715" t="s">
        <v>10</v>
      </c>
      <c r="C43" s="716"/>
      <c r="D43" s="716"/>
      <c r="E43" s="688"/>
      <c r="F43" s="702"/>
      <c r="G43" s="702"/>
      <c r="H43" s="703"/>
      <c r="I43" s="704">
        <v>0</v>
      </c>
      <c r="J43" s="703"/>
      <c r="K43" s="705">
        <v>0</v>
      </c>
    </row>
    <row r="44" spans="1:11" ht="18" customHeight="1" x14ac:dyDescent="0.2">
      <c r="A44" s="700" t="s">
        <v>91</v>
      </c>
      <c r="B44" s="3923"/>
      <c r="C44" s="3924"/>
      <c r="D44" s="3925"/>
      <c r="E44" s="688"/>
      <c r="F44" s="702"/>
      <c r="G44" s="702"/>
      <c r="H44" s="703"/>
      <c r="I44" s="704">
        <v>0</v>
      </c>
      <c r="J44" s="703"/>
      <c r="K44" s="717">
        <v>0</v>
      </c>
    </row>
    <row r="45" spans="1:11" ht="18" customHeight="1" x14ac:dyDescent="0.2">
      <c r="A45" s="700" t="s">
        <v>139</v>
      </c>
      <c r="B45" s="3923"/>
      <c r="C45" s="3924"/>
      <c r="D45" s="3925"/>
      <c r="E45" s="688"/>
      <c r="F45" s="702"/>
      <c r="G45" s="702"/>
      <c r="H45" s="703"/>
      <c r="I45" s="704">
        <v>0</v>
      </c>
      <c r="J45" s="703"/>
      <c r="K45" s="705">
        <v>0</v>
      </c>
    </row>
    <row r="46" spans="1:11" ht="18" customHeight="1" x14ac:dyDescent="0.2">
      <c r="A46" s="700" t="s">
        <v>140</v>
      </c>
      <c r="B46" s="3923"/>
      <c r="C46" s="3924"/>
      <c r="D46" s="3925"/>
      <c r="E46" s="688"/>
      <c r="F46" s="702"/>
      <c r="G46" s="702"/>
      <c r="H46" s="703"/>
      <c r="I46" s="704">
        <v>0</v>
      </c>
      <c r="J46" s="703"/>
      <c r="K46" s="705">
        <v>0</v>
      </c>
    </row>
    <row r="47" spans="1:11" ht="18" customHeight="1" x14ac:dyDescent="0.2">
      <c r="A47" s="700" t="s">
        <v>141</v>
      </c>
      <c r="B47" s="3923"/>
      <c r="C47" s="3924"/>
      <c r="D47" s="3925"/>
      <c r="E47" s="688"/>
      <c r="F47" s="702"/>
      <c r="G47" s="702"/>
      <c r="H47" s="703"/>
      <c r="I47" s="704">
        <v>0</v>
      </c>
      <c r="J47" s="703"/>
      <c r="K47" s="705">
        <v>0</v>
      </c>
    </row>
    <row r="48" spans="1:11" ht="18" customHeight="1" x14ac:dyDescent="0.2">
      <c r="B48" s="501"/>
      <c r="C48" s="501"/>
      <c r="D48" s="501"/>
      <c r="E48" s="501"/>
      <c r="F48" s="501"/>
      <c r="G48" s="501"/>
    </row>
    <row r="49" spans="1:11" ht="18" customHeight="1" x14ac:dyDescent="0.2">
      <c r="A49" s="699" t="s">
        <v>142</v>
      </c>
      <c r="B49" s="693" t="s">
        <v>143</v>
      </c>
      <c r="C49" s="688"/>
      <c r="D49" s="688"/>
      <c r="E49" s="693" t="s">
        <v>7</v>
      </c>
      <c r="F49" s="718">
        <v>6240</v>
      </c>
      <c r="G49" s="718">
        <v>9</v>
      </c>
      <c r="H49" s="705">
        <v>251400</v>
      </c>
      <c r="I49" s="705">
        <v>20299.999999999982</v>
      </c>
      <c r="J49" s="705">
        <v>0</v>
      </c>
      <c r="K49" s="705">
        <v>271700</v>
      </c>
    </row>
    <row r="50" spans="1:11" ht="18" customHeight="1" thickBot="1" x14ac:dyDescent="0.25">
      <c r="A50" s="688"/>
      <c r="B50" s="688"/>
      <c r="C50" s="688"/>
      <c r="D50" s="688"/>
      <c r="E50" s="688"/>
      <c r="F50" s="688"/>
      <c r="G50" s="719"/>
      <c r="H50" s="720"/>
      <c r="I50" s="720"/>
      <c r="J50" s="720"/>
      <c r="K50" s="720"/>
    </row>
    <row r="51" spans="1:11" ht="42.75" customHeight="1" x14ac:dyDescent="0.2">
      <c r="A51" s="688"/>
      <c r="B51" s="688"/>
      <c r="C51" s="688"/>
      <c r="D51" s="688"/>
      <c r="E51" s="688"/>
      <c r="F51" s="697" t="s">
        <v>9</v>
      </c>
      <c r="G51" s="697" t="s">
        <v>37</v>
      </c>
      <c r="H51" s="698" t="s">
        <v>29</v>
      </c>
      <c r="I51" s="698" t="s">
        <v>30</v>
      </c>
      <c r="J51" s="698" t="s">
        <v>33</v>
      </c>
      <c r="K51" s="698" t="s">
        <v>34</v>
      </c>
    </row>
    <row r="52" spans="1:11" ht="18" customHeight="1" x14ac:dyDescent="0.2">
      <c r="A52" s="699" t="s">
        <v>92</v>
      </c>
      <c r="B52" s="3926" t="s">
        <v>38</v>
      </c>
      <c r="C52" s="3927"/>
      <c r="D52" s="688"/>
      <c r="E52" s="688"/>
      <c r="F52" s="688"/>
      <c r="G52" s="688"/>
      <c r="H52" s="688"/>
      <c r="I52" s="688"/>
      <c r="J52" s="688"/>
      <c r="K52" s="688"/>
    </row>
    <row r="53" spans="1:11" ht="18" customHeight="1" x14ac:dyDescent="0.2">
      <c r="A53" s="700" t="s">
        <v>51</v>
      </c>
      <c r="B53" s="3931" t="s">
        <v>478</v>
      </c>
      <c r="C53" s="3932"/>
      <c r="D53" s="3930"/>
      <c r="E53" s="688"/>
      <c r="F53" s="702">
        <v>577.44120983347159</v>
      </c>
      <c r="G53" s="702">
        <v>769.92161311129541</v>
      </c>
      <c r="H53" s="703">
        <v>484621</v>
      </c>
      <c r="I53" s="704">
        <v>0</v>
      </c>
      <c r="J53" s="703">
        <v>0</v>
      </c>
      <c r="K53" s="705">
        <v>484621</v>
      </c>
    </row>
    <row r="54" spans="1:11" ht="18" customHeight="1" x14ac:dyDescent="0.2">
      <c r="A54" s="700" t="s">
        <v>93</v>
      </c>
      <c r="B54" s="3928" t="s">
        <v>479</v>
      </c>
      <c r="C54" s="3929"/>
      <c r="D54" s="3930"/>
      <c r="E54" s="688"/>
      <c r="F54" s="702">
        <v>10950</v>
      </c>
      <c r="G54" s="702">
        <v>21572</v>
      </c>
      <c r="H54" s="703">
        <v>1044456</v>
      </c>
      <c r="I54" s="704">
        <v>0</v>
      </c>
      <c r="J54" s="703">
        <v>0</v>
      </c>
      <c r="K54" s="705">
        <v>1044456</v>
      </c>
    </row>
    <row r="55" spans="1:11" ht="18" customHeight="1" x14ac:dyDescent="0.2">
      <c r="A55" s="700" t="s">
        <v>94</v>
      </c>
      <c r="B55" s="3962" t="s">
        <v>721</v>
      </c>
      <c r="C55" s="3929"/>
      <c r="D55" s="3930"/>
      <c r="E55" s="688"/>
      <c r="F55" s="702">
        <v>2496</v>
      </c>
      <c r="G55" s="702">
        <v>40</v>
      </c>
      <c r="H55" s="702">
        <v>113908.84988810719</v>
      </c>
      <c r="I55" s="702">
        <v>65706.729827982766</v>
      </c>
      <c r="J55" s="702">
        <v>0</v>
      </c>
      <c r="K55" s="705">
        <v>179615.57971608994</v>
      </c>
    </row>
    <row r="56" spans="1:11" ht="18" customHeight="1" x14ac:dyDescent="0.2">
      <c r="A56" s="700" t="s">
        <v>95</v>
      </c>
      <c r="B56" s="3962" t="s">
        <v>474</v>
      </c>
      <c r="C56" s="3929"/>
      <c r="D56" s="3930"/>
      <c r="E56" s="688"/>
      <c r="F56" s="702">
        <v>274</v>
      </c>
      <c r="G56" s="702"/>
      <c r="H56" s="703">
        <v>220400</v>
      </c>
      <c r="I56" s="704">
        <v>142105.8009807725</v>
      </c>
      <c r="J56" s="703"/>
      <c r="K56" s="705">
        <v>362505.80098077247</v>
      </c>
    </row>
    <row r="57" spans="1:11" ht="18" customHeight="1" x14ac:dyDescent="0.2">
      <c r="A57" s="700" t="s">
        <v>96</v>
      </c>
      <c r="B57" s="3962" t="s">
        <v>480</v>
      </c>
      <c r="C57" s="3929"/>
      <c r="D57" s="3930"/>
      <c r="E57" s="688"/>
      <c r="F57" s="702"/>
      <c r="G57" s="702"/>
      <c r="H57" s="703">
        <v>375000</v>
      </c>
      <c r="I57" s="704">
        <v>0</v>
      </c>
      <c r="J57" s="703">
        <v>0</v>
      </c>
      <c r="K57" s="705">
        <v>375000</v>
      </c>
    </row>
    <row r="58" spans="1:11" ht="18" customHeight="1" x14ac:dyDescent="0.2">
      <c r="A58" s="700" t="s">
        <v>97</v>
      </c>
      <c r="B58" s="3962" t="s">
        <v>481</v>
      </c>
      <c r="C58" s="3929"/>
      <c r="D58" s="3930"/>
      <c r="E58" s="688"/>
      <c r="F58" s="702"/>
      <c r="G58" s="702"/>
      <c r="H58" s="703">
        <v>820514</v>
      </c>
      <c r="I58" s="704">
        <v>0</v>
      </c>
      <c r="J58" s="703">
        <v>0</v>
      </c>
      <c r="K58" s="705">
        <v>820514</v>
      </c>
    </row>
    <row r="59" spans="1:11" ht="18" customHeight="1" x14ac:dyDescent="0.2">
      <c r="A59" s="700" t="s">
        <v>98</v>
      </c>
      <c r="B59" s="3928" t="s">
        <v>472</v>
      </c>
      <c r="C59" s="3929"/>
      <c r="D59" s="3930"/>
      <c r="E59" s="688"/>
      <c r="F59" s="702"/>
      <c r="G59" s="702"/>
      <c r="H59" s="703">
        <v>121437.12</v>
      </c>
      <c r="I59" s="704">
        <v>0</v>
      </c>
      <c r="J59" s="703"/>
      <c r="K59" s="705">
        <v>121437.12</v>
      </c>
    </row>
    <row r="60" spans="1:11" ht="18" customHeight="1" x14ac:dyDescent="0.2">
      <c r="A60" s="700" t="s">
        <v>99</v>
      </c>
      <c r="B60" s="721" t="s">
        <v>722</v>
      </c>
      <c r="C60" s="722"/>
      <c r="D60" s="723"/>
      <c r="E60" s="688"/>
      <c r="F60" s="702">
        <v>340</v>
      </c>
      <c r="G60" s="702">
        <v>274</v>
      </c>
      <c r="H60" s="702">
        <v>81539.79796398952</v>
      </c>
      <c r="I60" s="702">
        <v>47035.094115260123</v>
      </c>
      <c r="J60" s="702">
        <v>0</v>
      </c>
      <c r="K60" s="705">
        <v>128574.89207924964</v>
      </c>
    </row>
    <row r="61" spans="1:11" ht="18" customHeight="1" x14ac:dyDescent="0.2">
      <c r="A61" s="700" t="s">
        <v>100</v>
      </c>
      <c r="B61" s="724"/>
      <c r="C61" s="722"/>
      <c r="D61" s="723"/>
      <c r="E61" s="688"/>
      <c r="F61" s="702"/>
      <c r="G61" s="702"/>
      <c r="H61" s="703"/>
      <c r="I61" s="704">
        <v>0</v>
      </c>
      <c r="J61" s="703"/>
      <c r="K61" s="705">
        <v>0</v>
      </c>
    </row>
    <row r="62" spans="1:11" ht="18" customHeight="1" x14ac:dyDescent="0.2">
      <c r="A62" s="700" t="s">
        <v>101</v>
      </c>
      <c r="B62" s="3928"/>
      <c r="C62" s="3929"/>
      <c r="D62" s="3930"/>
      <c r="E62" s="688"/>
      <c r="F62" s="702"/>
      <c r="G62" s="702"/>
      <c r="H62" s="703"/>
      <c r="I62" s="704">
        <v>0</v>
      </c>
      <c r="J62" s="703"/>
      <c r="K62" s="705">
        <v>0</v>
      </c>
    </row>
    <row r="63" spans="1:11" ht="18" customHeight="1" x14ac:dyDescent="0.2">
      <c r="A63" s="700"/>
      <c r="B63" s="688"/>
      <c r="C63" s="688"/>
      <c r="D63" s="688"/>
      <c r="E63" s="688"/>
      <c r="F63" s="688"/>
      <c r="G63" s="688"/>
      <c r="H63" s="688"/>
      <c r="I63" s="725"/>
      <c r="J63" s="688"/>
      <c r="K63" s="688"/>
    </row>
    <row r="64" spans="1:11" ht="18" customHeight="1" x14ac:dyDescent="0.2">
      <c r="A64" s="700" t="s">
        <v>144</v>
      </c>
      <c r="B64" s="693" t="s">
        <v>145</v>
      </c>
      <c r="C64" s="688"/>
      <c r="D64" s="688"/>
      <c r="E64" s="693" t="s">
        <v>7</v>
      </c>
      <c r="F64" s="711">
        <v>14637.441209833472</v>
      </c>
      <c r="G64" s="711">
        <v>22655.921613111295</v>
      </c>
      <c r="H64" s="705">
        <v>3261876.7678520968</v>
      </c>
      <c r="I64" s="705">
        <v>254847.62492401537</v>
      </c>
      <c r="J64" s="705">
        <v>0</v>
      </c>
      <c r="K64" s="705">
        <v>3516724.3927761121</v>
      </c>
    </row>
    <row r="65" spans="1:11" ht="18" customHeight="1" x14ac:dyDescent="0.2">
      <c r="A65" s="688"/>
      <c r="B65" s="688"/>
      <c r="C65" s="688"/>
      <c r="D65" s="688"/>
      <c r="E65" s="688"/>
      <c r="F65" s="726"/>
      <c r="G65" s="726"/>
      <c r="H65" s="727"/>
      <c r="I65" s="727"/>
      <c r="J65" s="727"/>
      <c r="K65" s="727"/>
    </row>
    <row r="66" spans="1:11" ht="42.75" customHeight="1" x14ac:dyDescent="0.2">
      <c r="A66" s="688"/>
      <c r="B66" s="688"/>
      <c r="C66" s="688"/>
      <c r="D66" s="688"/>
      <c r="E66" s="688"/>
      <c r="F66" s="728" t="s">
        <v>9</v>
      </c>
      <c r="G66" s="728" t="s">
        <v>37</v>
      </c>
      <c r="H66" s="729" t="s">
        <v>29</v>
      </c>
      <c r="I66" s="729" t="s">
        <v>30</v>
      </c>
      <c r="J66" s="729" t="s">
        <v>33</v>
      </c>
      <c r="K66" s="729" t="s">
        <v>34</v>
      </c>
    </row>
    <row r="67" spans="1:11" ht="18" customHeight="1" x14ac:dyDescent="0.2">
      <c r="A67" s="699" t="s">
        <v>102</v>
      </c>
      <c r="B67" s="693" t="s">
        <v>12</v>
      </c>
      <c r="C67" s="688"/>
      <c r="D67" s="688"/>
      <c r="E67" s="688"/>
      <c r="F67" s="730"/>
      <c r="G67" s="730"/>
      <c r="H67" s="731"/>
      <c r="I67" s="732"/>
      <c r="J67" s="731"/>
      <c r="K67" s="731"/>
    </row>
    <row r="68" spans="1:11" ht="18" customHeight="1" x14ac:dyDescent="0.2">
      <c r="A68" s="700" t="s">
        <v>103</v>
      </c>
      <c r="B68" s="688" t="s">
        <v>52</v>
      </c>
      <c r="C68" s="688"/>
      <c r="D68" s="688"/>
      <c r="E68" s="688"/>
      <c r="F68" s="733"/>
      <c r="G68" s="733"/>
      <c r="H68" s="703"/>
      <c r="I68" s="704">
        <v>0</v>
      </c>
      <c r="J68" s="703"/>
      <c r="K68" s="705">
        <v>0</v>
      </c>
    </row>
    <row r="69" spans="1:11" ht="18" customHeight="1" x14ac:dyDescent="0.2">
      <c r="A69" s="700" t="s">
        <v>104</v>
      </c>
      <c r="B69" s="701" t="s">
        <v>53</v>
      </c>
      <c r="C69" s="688"/>
      <c r="D69" s="688"/>
      <c r="E69" s="688"/>
      <c r="F69" s="733"/>
      <c r="G69" s="733"/>
      <c r="H69" s="703"/>
      <c r="I69" s="704">
        <v>0</v>
      </c>
      <c r="J69" s="703"/>
      <c r="K69" s="705">
        <v>0</v>
      </c>
    </row>
    <row r="70" spans="1:11" ht="18" customHeight="1" x14ac:dyDescent="0.2">
      <c r="A70" s="700" t="s">
        <v>178</v>
      </c>
      <c r="B70" s="724"/>
      <c r="C70" s="722"/>
      <c r="D70" s="723"/>
      <c r="E70" s="693"/>
      <c r="F70" s="734"/>
      <c r="G70" s="734"/>
      <c r="H70" s="735"/>
      <c r="I70" s="704">
        <v>0</v>
      </c>
      <c r="J70" s="735"/>
      <c r="K70" s="705">
        <v>0</v>
      </c>
    </row>
    <row r="71" spans="1:11" ht="18" customHeight="1" x14ac:dyDescent="0.2">
      <c r="A71" s="700" t="s">
        <v>179</v>
      </c>
      <c r="B71" s="724"/>
      <c r="C71" s="722"/>
      <c r="D71" s="723"/>
      <c r="E71" s="693"/>
      <c r="F71" s="734"/>
      <c r="G71" s="734"/>
      <c r="H71" s="735"/>
      <c r="I71" s="704">
        <v>0</v>
      </c>
      <c r="J71" s="735"/>
      <c r="K71" s="705">
        <v>0</v>
      </c>
    </row>
    <row r="72" spans="1:11" ht="18" customHeight="1" x14ac:dyDescent="0.2">
      <c r="A72" s="700" t="s">
        <v>180</v>
      </c>
      <c r="B72" s="736"/>
      <c r="C72" s="737"/>
      <c r="D72" s="738"/>
      <c r="E72" s="693"/>
      <c r="F72" s="702"/>
      <c r="G72" s="702"/>
      <c r="H72" s="703"/>
      <c r="I72" s="704">
        <v>0</v>
      </c>
      <c r="J72" s="703"/>
      <c r="K72" s="705">
        <v>0</v>
      </c>
    </row>
    <row r="73" spans="1:11" ht="18" customHeight="1" x14ac:dyDescent="0.2">
      <c r="A73" s="700"/>
      <c r="B73" s="701"/>
      <c r="C73" s="688"/>
      <c r="D73" s="688"/>
      <c r="E73" s="693"/>
      <c r="F73" s="739"/>
      <c r="G73" s="739"/>
      <c r="H73" s="740"/>
      <c r="I73" s="732"/>
      <c r="J73" s="740"/>
      <c r="K73" s="731"/>
    </row>
    <row r="74" spans="1:11" ht="18" customHeight="1" x14ac:dyDescent="0.2">
      <c r="A74" s="699" t="s">
        <v>146</v>
      </c>
      <c r="B74" s="693" t="s">
        <v>147</v>
      </c>
      <c r="C74" s="688"/>
      <c r="D74" s="688"/>
      <c r="E74" s="693" t="s">
        <v>7</v>
      </c>
      <c r="F74" s="741">
        <v>0</v>
      </c>
      <c r="G74" s="741">
        <v>0</v>
      </c>
      <c r="H74" s="717">
        <v>0</v>
      </c>
      <c r="I74" s="742">
        <v>0</v>
      </c>
      <c r="J74" s="717">
        <v>0</v>
      </c>
      <c r="K74" s="717">
        <v>0</v>
      </c>
    </row>
    <row r="75" spans="1:11" ht="42.75" customHeight="1" x14ac:dyDescent="0.2">
      <c r="A75" s="688"/>
      <c r="B75" s="688"/>
      <c r="C75" s="688"/>
      <c r="D75" s="688"/>
      <c r="E75" s="688"/>
      <c r="F75" s="697" t="s">
        <v>9</v>
      </c>
      <c r="G75" s="697" t="s">
        <v>37</v>
      </c>
      <c r="H75" s="698" t="s">
        <v>29</v>
      </c>
      <c r="I75" s="698" t="s">
        <v>30</v>
      </c>
      <c r="J75" s="698" t="s">
        <v>33</v>
      </c>
      <c r="K75" s="698" t="s">
        <v>34</v>
      </c>
    </row>
    <row r="76" spans="1:11" ht="18" customHeight="1" x14ac:dyDescent="0.2">
      <c r="A76" s="699" t="s">
        <v>105</v>
      </c>
      <c r="B76" s="693" t="s">
        <v>106</v>
      </c>
      <c r="C76" s="688"/>
      <c r="D76" s="688"/>
      <c r="E76" s="688"/>
      <c r="F76" s="688"/>
      <c r="G76" s="688"/>
      <c r="H76" s="688"/>
      <c r="I76" s="688"/>
      <c r="J76" s="688"/>
      <c r="K76" s="688"/>
    </row>
    <row r="77" spans="1:11" ht="18" customHeight="1" x14ac:dyDescent="0.2">
      <c r="A77" s="700" t="s">
        <v>107</v>
      </c>
      <c r="B77" s="701" t="s">
        <v>54</v>
      </c>
      <c r="C77" s="688"/>
      <c r="D77" s="688"/>
      <c r="E77" s="688"/>
      <c r="F77" s="702"/>
      <c r="G77" s="702"/>
      <c r="H77" s="702"/>
      <c r="I77" s="702"/>
      <c r="J77" s="702"/>
      <c r="K77" s="705">
        <v>0</v>
      </c>
    </row>
    <row r="78" spans="1:11" ht="18" customHeight="1" x14ac:dyDescent="0.2">
      <c r="A78" s="700" t="s">
        <v>108</v>
      </c>
      <c r="B78" s="701" t="s">
        <v>55</v>
      </c>
      <c r="C78" s="688"/>
      <c r="D78" s="688"/>
      <c r="E78" s="688"/>
      <c r="F78" s="702"/>
      <c r="G78" s="702"/>
      <c r="H78" s="703"/>
      <c r="I78" s="704">
        <v>0</v>
      </c>
      <c r="J78" s="703"/>
      <c r="K78" s="705">
        <v>0</v>
      </c>
    </row>
    <row r="79" spans="1:11" ht="18" customHeight="1" x14ac:dyDescent="0.2">
      <c r="A79" s="700" t="s">
        <v>109</v>
      </c>
      <c r="B79" s="701" t="s">
        <v>13</v>
      </c>
      <c r="C79" s="688"/>
      <c r="D79" s="688"/>
      <c r="E79" s="688"/>
      <c r="F79" s="702"/>
      <c r="G79" s="702"/>
      <c r="H79" s="703"/>
      <c r="I79" s="704">
        <v>0</v>
      </c>
      <c r="J79" s="703"/>
      <c r="K79" s="705">
        <v>0</v>
      </c>
    </row>
    <row r="80" spans="1:11" ht="18" customHeight="1" x14ac:dyDescent="0.2">
      <c r="A80" s="700" t="s">
        <v>110</v>
      </c>
      <c r="B80" s="701" t="s">
        <v>56</v>
      </c>
      <c r="C80" s="688"/>
      <c r="D80" s="688"/>
      <c r="E80" s="688"/>
      <c r="F80" s="702"/>
      <c r="G80" s="702"/>
      <c r="H80" s="703"/>
      <c r="I80" s="704">
        <v>0</v>
      </c>
      <c r="J80" s="703"/>
      <c r="K80" s="705">
        <v>0</v>
      </c>
    </row>
    <row r="81" spans="1:11" ht="18" customHeight="1" x14ac:dyDescent="0.2">
      <c r="A81" s="700"/>
      <c r="B81" s="688"/>
      <c r="C81" s="688"/>
      <c r="D81" s="688"/>
      <c r="E81" s="688"/>
      <c r="F81" s="688"/>
      <c r="G81" s="688"/>
      <c r="H81" s="688"/>
      <c r="I81" s="688"/>
      <c r="J81" s="688"/>
      <c r="K81" s="743"/>
    </row>
    <row r="82" spans="1:11" ht="18" customHeight="1" x14ac:dyDescent="0.2">
      <c r="A82" s="700" t="s">
        <v>148</v>
      </c>
      <c r="B82" s="693" t="s">
        <v>149</v>
      </c>
      <c r="C82" s="688"/>
      <c r="D82" s="688"/>
      <c r="E82" s="693" t="s">
        <v>7</v>
      </c>
      <c r="F82" s="741">
        <v>0</v>
      </c>
      <c r="G82" s="741">
        <v>0</v>
      </c>
      <c r="H82" s="717">
        <v>0</v>
      </c>
      <c r="I82" s="717">
        <v>0</v>
      </c>
      <c r="J82" s="717">
        <v>0</v>
      </c>
      <c r="K82" s="717">
        <v>0</v>
      </c>
    </row>
    <row r="83" spans="1:11" ht="18" customHeight="1" thickBot="1" x14ac:dyDescent="0.25">
      <c r="A83" s="700"/>
      <c r="B83" s="688"/>
      <c r="C83" s="688"/>
      <c r="D83" s="688"/>
      <c r="E83" s="688"/>
      <c r="F83" s="719"/>
      <c r="G83" s="719"/>
      <c r="H83" s="720"/>
      <c r="I83" s="720"/>
      <c r="J83" s="720"/>
      <c r="K83" s="720"/>
    </row>
    <row r="84" spans="1:11" ht="42.75" customHeight="1" x14ac:dyDescent="0.2">
      <c r="A84" s="688"/>
      <c r="B84" s="688"/>
      <c r="C84" s="688"/>
      <c r="D84" s="688"/>
      <c r="E84" s="688"/>
      <c r="F84" s="697" t="s">
        <v>9</v>
      </c>
      <c r="G84" s="697" t="s">
        <v>37</v>
      </c>
      <c r="H84" s="698" t="s">
        <v>29</v>
      </c>
      <c r="I84" s="698" t="s">
        <v>30</v>
      </c>
      <c r="J84" s="698" t="s">
        <v>33</v>
      </c>
      <c r="K84" s="698" t="s">
        <v>34</v>
      </c>
    </row>
    <row r="85" spans="1:11" ht="18" customHeight="1" x14ac:dyDescent="0.2">
      <c r="A85" s="699" t="s">
        <v>111</v>
      </c>
      <c r="B85" s="693" t="s">
        <v>57</v>
      </c>
      <c r="C85" s="688"/>
      <c r="D85" s="688"/>
      <c r="E85" s="688"/>
      <c r="F85" s="688"/>
      <c r="G85" s="688"/>
      <c r="H85" s="688"/>
      <c r="I85" s="688"/>
      <c r="J85" s="688"/>
      <c r="K85" s="688"/>
    </row>
    <row r="86" spans="1:11" ht="18" customHeight="1" x14ac:dyDescent="0.2">
      <c r="A86" s="700" t="s">
        <v>112</v>
      </c>
      <c r="B86" s="701" t="s">
        <v>113</v>
      </c>
      <c r="C86" s="688"/>
      <c r="D86" s="688"/>
      <c r="E86" s="688"/>
      <c r="F86" s="702"/>
      <c r="G86" s="702"/>
      <c r="H86" s="703"/>
      <c r="I86" s="704">
        <v>0</v>
      </c>
      <c r="J86" s="703"/>
      <c r="K86" s="705">
        <v>0</v>
      </c>
    </row>
    <row r="87" spans="1:11" ht="18" customHeight="1" x14ac:dyDescent="0.2">
      <c r="A87" s="700" t="s">
        <v>114</v>
      </c>
      <c r="B87" s="701" t="s">
        <v>14</v>
      </c>
      <c r="C87" s="688"/>
      <c r="D87" s="688"/>
      <c r="E87" s="688"/>
      <c r="F87" s="702">
        <v>0</v>
      </c>
      <c r="G87" s="702">
        <v>0</v>
      </c>
      <c r="H87" s="702">
        <v>1000</v>
      </c>
      <c r="I87" s="702">
        <v>576.83603945195284</v>
      </c>
      <c r="J87" s="702">
        <v>0</v>
      </c>
      <c r="K87" s="705">
        <v>1576.8360394519527</v>
      </c>
    </row>
    <row r="88" spans="1:11" ht="18" customHeight="1" x14ac:dyDescent="0.2">
      <c r="A88" s="700" t="s">
        <v>115</v>
      </c>
      <c r="B88" s="701" t="s">
        <v>116</v>
      </c>
      <c r="C88" s="688"/>
      <c r="D88" s="688"/>
      <c r="E88" s="688"/>
      <c r="F88" s="702">
        <v>0</v>
      </c>
      <c r="G88" s="702">
        <v>0</v>
      </c>
      <c r="H88" s="702">
        <v>0</v>
      </c>
      <c r="I88" s="702">
        <v>0</v>
      </c>
      <c r="J88" s="702">
        <v>0</v>
      </c>
      <c r="K88" s="705">
        <v>0</v>
      </c>
    </row>
    <row r="89" spans="1:11" ht="18" customHeight="1" x14ac:dyDescent="0.2">
      <c r="A89" s="700" t="s">
        <v>117</v>
      </c>
      <c r="B89" s="701" t="s">
        <v>58</v>
      </c>
      <c r="C89" s="688"/>
      <c r="D89" s="688"/>
      <c r="E89" s="688"/>
      <c r="F89" s="702"/>
      <c r="G89" s="702"/>
      <c r="H89" s="703"/>
      <c r="I89" s="704">
        <v>0</v>
      </c>
      <c r="J89" s="703"/>
      <c r="K89" s="705">
        <v>0</v>
      </c>
    </row>
    <row r="90" spans="1:11" ht="18" customHeight="1" x14ac:dyDescent="0.2">
      <c r="A90" s="700" t="s">
        <v>118</v>
      </c>
      <c r="B90" s="3938" t="s">
        <v>59</v>
      </c>
      <c r="C90" s="3939"/>
      <c r="D90" s="688"/>
      <c r="E90" s="688"/>
      <c r="F90" s="702"/>
      <c r="G90" s="702"/>
      <c r="H90" s="703"/>
      <c r="I90" s="704">
        <v>0</v>
      </c>
      <c r="J90" s="703"/>
      <c r="K90" s="705">
        <v>0</v>
      </c>
    </row>
    <row r="91" spans="1:11" ht="18" customHeight="1" x14ac:dyDescent="0.2">
      <c r="A91" s="700" t="s">
        <v>119</v>
      </c>
      <c r="B91" s="701" t="s">
        <v>60</v>
      </c>
      <c r="C91" s="688"/>
      <c r="D91" s="688"/>
      <c r="E91" s="688"/>
      <c r="F91" s="702">
        <v>150</v>
      </c>
      <c r="G91" s="702">
        <v>0</v>
      </c>
      <c r="H91" s="702">
        <v>6868.3148959387654</v>
      </c>
      <c r="I91" s="702">
        <v>3961.8915622821692</v>
      </c>
      <c r="J91" s="702">
        <v>0</v>
      </c>
      <c r="K91" s="705">
        <v>10830.206458220935</v>
      </c>
    </row>
    <row r="92" spans="1:11" ht="18" customHeight="1" x14ac:dyDescent="0.2">
      <c r="A92" s="700" t="s">
        <v>120</v>
      </c>
      <c r="B92" s="701" t="s">
        <v>121</v>
      </c>
      <c r="C92" s="688"/>
      <c r="D92" s="688"/>
      <c r="E92" s="688"/>
      <c r="F92" s="744">
        <v>0</v>
      </c>
      <c r="G92" s="744">
        <v>0</v>
      </c>
      <c r="H92" s="744">
        <v>0</v>
      </c>
      <c r="I92" s="744">
        <v>0</v>
      </c>
      <c r="J92" s="744">
        <v>0</v>
      </c>
      <c r="K92" s="705">
        <v>0</v>
      </c>
    </row>
    <row r="93" spans="1:11" ht="18" customHeight="1" x14ac:dyDescent="0.2">
      <c r="A93" s="700" t="s">
        <v>122</v>
      </c>
      <c r="B93" s="701" t="s">
        <v>123</v>
      </c>
      <c r="C93" s="688"/>
      <c r="D93" s="688"/>
      <c r="E93" s="688"/>
      <c r="F93" s="702">
        <v>0</v>
      </c>
      <c r="G93" s="702">
        <v>0</v>
      </c>
      <c r="H93" s="702">
        <v>0</v>
      </c>
      <c r="I93" s="702">
        <v>0</v>
      </c>
      <c r="J93" s="702">
        <v>0</v>
      </c>
      <c r="K93" s="705">
        <v>0</v>
      </c>
    </row>
    <row r="94" spans="1:11" ht="18" customHeight="1" x14ac:dyDescent="0.2">
      <c r="A94" s="700" t="s">
        <v>124</v>
      </c>
      <c r="B94" s="3928"/>
      <c r="C94" s="3929"/>
      <c r="D94" s="3930"/>
      <c r="E94" s="688"/>
      <c r="F94" s="702"/>
      <c r="G94" s="702"/>
      <c r="H94" s="703"/>
      <c r="I94" s="704">
        <v>0</v>
      </c>
      <c r="J94" s="703"/>
      <c r="K94" s="705">
        <v>0</v>
      </c>
    </row>
    <row r="95" spans="1:11" ht="18" customHeight="1" x14ac:dyDescent="0.2">
      <c r="A95" s="700" t="s">
        <v>125</v>
      </c>
      <c r="B95" s="3928"/>
      <c r="C95" s="3929"/>
      <c r="D95" s="3930"/>
      <c r="E95" s="688"/>
      <c r="F95" s="702"/>
      <c r="G95" s="702"/>
      <c r="H95" s="703"/>
      <c r="I95" s="704">
        <v>0</v>
      </c>
      <c r="J95" s="703"/>
      <c r="K95" s="705">
        <v>0</v>
      </c>
    </row>
    <row r="96" spans="1:11" ht="18" customHeight="1" x14ac:dyDescent="0.2">
      <c r="A96" s="700" t="s">
        <v>126</v>
      </c>
      <c r="B96" s="3928"/>
      <c r="C96" s="3929"/>
      <c r="D96" s="3930"/>
      <c r="E96" s="688"/>
      <c r="F96" s="702"/>
      <c r="G96" s="702"/>
      <c r="H96" s="703"/>
      <c r="I96" s="704">
        <v>0</v>
      </c>
      <c r="J96" s="703"/>
      <c r="K96" s="705">
        <v>0</v>
      </c>
    </row>
    <row r="97" spans="1:11" ht="18" customHeight="1" x14ac:dyDescent="0.2">
      <c r="A97" s="700"/>
      <c r="B97" s="701"/>
      <c r="C97" s="688"/>
      <c r="D97" s="688"/>
      <c r="E97" s="688"/>
      <c r="F97" s="688"/>
      <c r="G97" s="688"/>
      <c r="H97" s="688"/>
      <c r="I97" s="688"/>
      <c r="J97" s="688"/>
      <c r="K97" s="688"/>
    </row>
    <row r="98" spans="1:11" ht="18" customHeight="1" x14ac:dyDescent="0.2">
      <c r="A98" s="699" t="s">
        <v>150</v>
      </c>
      <c r="B98" s="693" t="s">
        <v>151</v>
      </c>
      <c r="C98" s="688"/>
      <c r="D98" s="688"/>
      <c r="E98" s="693" t="s">
        <v>7</v>
      </c>
      <c r="F98" s="711">
        <v>150</v>
      </c>
      <c r="G98" s="711">
        <v>0</v>
      </c>
      <c r="H98" s="705">
        <v>7868.3148959387654</v>
      </c>
      <c r="I98" s="705">
        <v>4538.7276017341219</v>
      </c>
      <c r="J98" s="705">
        <v>0</v>
      </c>
      <c r="K98" s="705">
        <v>12407.042497672888</v>
      </c>
    </row>
    <row r="99" spans="1:11" ht="18" customHeight="1" thickBot="1" x14ac:dyDescent="0.25">
      <c r="A99" s="688"/>
      <c r="B99" s="693"/>
      <c r="C99" s="688"/>
      <c r="D99" s="688"/>
      <c r="E99" s="688"/>
      <c r="F99" s="719"/>
      <c r="G99" s="719"/>
      <c r="H99" s="720"/>
      <c r="I99" s="720"/>
      <c r="J99" s="720"/>
      <c r="K99" s="720"/>
    </row>
    <row r="100" spans="1:11" ht="42.75" customHeight="1" x14ac:dyDescent="0.2">
      <c r="A100" s="688"/>
      <c r="B100" s="688"/>
      <c r="C100" s="688"/>
      <c r="D100" s="688"/>
      <c r="E100" s="688"/>
      <c r="F100" s="697" t="s">
        <v>9</v>
      </c>
      <c r="G100" s="697" t="s">
        <v>37</v>
      </c>
      <c r="H100" s="698" t="s">
        <v>29</v>
      </c>
      <c r="I100" s="698" t="s">
        <v>30</v>
      </c>
      <c r="J100" s="698" t="s">
        <v>33</v>
      </c>
      <c r="K100" s="698" t="s">
        <v>34</v>
      </c>
    </row>
    <row r="101" spans="1:11" ht="18" customHeight="1" x14ac:dyDescent="0.2">
      <c r="A101" s="699" t="s">
        <v>130</v>
      </c>
      <c r="B101" s="693" t="s">
        <v>63</v>
      </c>
      <c r="C101" s="688"/>
      <c r="D101" s="688"/>
      <c r="E101" s="688"/>
      <c r="F101" s="688"/>
      <c r="G101" s="688"/>
      <c r="H101" s="688"/>
      <c r="I101" s="688"/>
      <c r="J101" s="688"/>
      <c r="K101" s="688"/>
    </row>
    <row r="102" spans="1:11" ht="18" customHeight="1" x14ac:dyDescent="0.2">
      <c r="A102" s="700" t="s">
        <v>131</v>
      </c>
      <c r="B102" s="701" t="s">
        <v>152</v>
      </c>
      <c r="C102" s="688"/>
      <c r="D102" s="688"/>
      <c r="E102" s="688"/>
      <c r="F102" s="702">
        <v>200</v>
      </c>
      <c r="G102" s="702">
        <v>0</v>
      </c>
      <c r="H102" s="702">
        <v>6757.7531945850205</v>
      </c>
      <c r="I102" s="702">
        <v>3898.1155883582051</v>
      </c>
      <c r="J102" s="702">
        <v>0</v>
      </c>
      <c r="K102" s="705">
        <v>10655.868782943226</v>
      </c>
    </row>
    <row r="103" spans="1:11" ht="18" customHeight="1" x14ac:dyDescent="0.2">
      <c r="A103" s="700" t="s">
        <v>132</v>
      </c>
      <c r="B103" s="3938" t="s">
        <v>62</v>
      </c>
      <c r="C103" s="3938"/>
      <c r="D103" s="688"/>
      <c r="E103" s="688"/>
      <c r="F103" s="702">
        <v>175</v>
      </c>
      <c r="G103" s="702">
        <v>0</v>
      </c>
      <c r="H103" s="702">
        <v>5913.034045261893</v>
      </c>
      <c r="I103" s="702">
        <v>3410.8511398134297</v>
      </c>
      <c r="J103" s="702">
        <v>0</v>
      </c>
      <c r="K103" s="705">
        <v>9323.8851850753235</v>
      </c>
    </row>
    <row r="104" spans="1:11" ht="18" customHeight="1" x14ac:dyDescent="0.2">
      <c r="A104" s="700" t="s">
        <v>128</v>
      </c>
      <c r="B104" s="3928"/>
      <c r="C104" s="3929"/>
      <c r="D104" s="3930"/>
      <c r="E104" s="688"/>
      <c r="F104" s="702"/>
      <c r="G104" s="702"/>
      <c r="H104" s="703"/>
      <c r="I104" s="704">
        <v>0</v>
      </c>
      <c r="J104" s="703"/>
      <c r="K104" s="705">
        <v>0</v>
      </c>
    </row>
    <row r="105" spans="1:11" ht="18" customHeight="1" x14ac:dyDescent="0.2">
      <c r="A105" s="700" t="s">
        <v>127</v>
      </c>
      <c r="B105" s="3928"/>
      <c r="C105" s="3929"/>
      <c r="D105" s="3930"/>
      <c r="E105" s="688"/>
      <c r="F105" s="702"/>
      <c r="G105" s="702"/>
      <c r="H105" s="703"/>
      <c r="I105" s="704">
        <v>0</v>
      </c>
      <c r="J105" s="703"/>
      <c r="K105" s="705">
        <v>0</v>
      </c>
    </row>
    <row r="106" spans="1:11" ht="18" customHeight="1" x14ac:dyDescent="0.2">
      <c r="A106" s="700" t="s">
        <v>129</v>
      </c>
      <c r="B106" s="3928"/>
      <c r="C106" s="3929"/>
      <c r="D106" s="3930"/>
      <c r="E106" s="688"/>
      <c r="F106" s="702"/>
      <c r="G106" s="702"/>
      <c r="H106" s="703"/>
      <c r="I106" s="704">
        <v>0</v>
      </c>
      <c r="J106" s="703"/>
      <c r="K106" s="705">
        <v>0</v>
      </c>
    </row>
    <row r="107" spans="1:11" ht="18" customHeight="1" x14ac:dyDescent="0.2">
      <c r="A107" s="688"/>
      <c r="B107" s="693"/>
      <c r="C107" s="688"/>
      <c r="D107" s="688"/>
      <c r="E107" s="688"/>
      <c r="F107" s="688"/>
      <c r="G107" s="688"/>
      <c r="H107" s="688"/>
      <c r="I107" s="688"/>
      <c r="J107" s="688"/>
      <c r="K107" s="688"/>
    </row>
    <row r="108" spans="1:11" s="3" customFormat="1" ht="18" customHeight="1" x14ac:dyDescent="0.2">
      <c r="A108" s="699" t="s">
        <v>153</v>
      </c>
      <c r="B108" s="745" t="s">
        <v>154</v>
      </c>
      <c r="C108" s="688"/>
      <c r="D108" s="688"/>
      <c r="E108" s="693" t="s">
        <v>7</v>
      </c>
      <c r="F108" s="711">
        <v>375</v>
      </c>
      <c r="G108" s="711">
        <v>0</v>
      </c>
      <c r="H108" s="705">
        <v>12670.787239846914</v>
      </c>
      <c r="I108" s="705">
        <v>7308.9667281716347</v>
      </c>
      <c r="J108" s="705">
        <v>0</v>
      </c>
      <c r="K108" s="705">
        <v>19979.753968018551</v>
      </c>
    </row>
    <row r="109" spans="1:11" s="3" customFormat="1" ht="18" customHeight="1" thickBot="1" x14ac:dyDescent="0.25">
      <c r="A109" s="746"/>
      <c r="B109" s="747"/>
      <c r="C109" s="748"/>
      <c r="D109" s="748"/>
      <c r="E109" s="748"/>
      <c r="F109" s="719"/>
      <c r="G109" s="719"/>
      <c r="H109" s="720"/>
      <c r="I109" s="720"/>
      <c r="J109" s="720"/>
      <c r="K109" s="720"/>
    </row>
    <row r="110" spans="1:11" s="3" customFormat="1" ht="18" customHeight="1" x14ac:dyDescent="0.2">
      <c r="A110" s="699" t="s">
        <v>156</v>
      </c>
      <c r="B110" s="693" t="s">
        <v>39</v>
      </c>
      <c r="C110" s="688"/>
      <c r="D110" s="688"/>
      <c r="E110" s="688"/>
      <c r="F110" s="688"/>
      <c r="G110" s="688"/>
      <c r="H110" s="692"/>
      <c r="I110" s="692"/>
      <c r="J110" s="692"/>
      <c r="K110" s="692"/>
    </row>
    <row r="111" spans="1:11" ht="18" customHeight="1" x14ac:dyDescent="0.2">
      <c r="A111" s="699" t="s">
        <v>155</v>
      </c>
      <c r="B111" s="693" t="s">
        <v>164</v>
      </c>
      <c r="C111" s="688"/>
      <c r="D111" s="688"/>
      <c r="E111" s="693" t="s">
        <v>7</v>
      </c>
      <c r="F111" s="749">
        <v>499553</v>
      </c>
      <c r="G111" s="688"/>
      <c r="H111" s="688"/>
      <c r="I111" s="688"/>
      <c r="J111" s="688"/>
      <c r="K111" s="688"/>
    </row>
    <row r="112" spans="1:11" ht="18" customHeight="1" x14ac:dyDescent="0.2">
      <c r="A112" s="688"/>
      <c r="B112" s="693"/>
      <c r="C112" s="688"/>
      <c r="D112" s="688"/>
      <c r="E112" s="693"/>
      <c r="F112" s="750"/>
      <c r="G112" s="688"/>
      <c r="H112" s="688"/>
      <c r="I112" s="688"/>
      <c r="J112" s="688"/>
      <c r="K112" s="688"/>
    </row>
    <row r="113" spans="1:7" ht="18" customHeight="1" x14ac:dyDescent="0.2">
      <c r="A113" s="699"/>
      <c r="B113" s="693" t="s">
        <v>15</v>
      </c>
      <c r="C113" s="688"/>
      <c r="D113" s="688"/>
      <c r="E113" s="688"/>
      <c r="F113" s="688"/>
      <c r="G113" s="501"/>
    </row>
    <row r="114" spans="1:7" ht="18" customHeight="1" x14ac:dyDescent="0.2">
      <c r="A114" s="700" t="s">
        <v>171</v>
      </c>
      <c r="B114" s="701" t="s">
        <v>35</v>
      </c>
      <c r="C114" s="688"/>
      <c r="D114" s="688"/>
      <c r="E114" s="688"/>
      <c r="F114" s="751">
        <v>0.64476316234470277</v>
      </c>
      <c r="G114" s="501"/>
    </row>
    <row r="115" spans="1:7" ht="18" customHeight="1" x14ac:dyDescent="0.2">
      <c r="A115" s="700"/>
      <c r="B115" s="693"/>
      <c r="C115" s="688"/>
      <c r="D115" s="688"/>
      <c r="E115" s="688"/>
      <c r="F115" s="688"/>
      <c r="G115" s="501"/>
    </row>
    <row r="116" spans="1:7" ht="18" customHeight="1" x14ac:dyDescent="0.2">
      <c r="A116" s="700" t="s">
        <v>170</v>
      </c>
      <c r="B116" s="693" t="s">
        <v>16</v>
      </c>
      <c r="C116" s="688"/>
      <c r="D116" s="688"/>
      <c r="E116" s="688"/>
      <c r="F116" s="688"/>
      <c r="G116" s="501"/>
    </row>
    <row r="117" spans="1:7" ht="18" customHeight="1" x14ac:dyDescent="0.2">
      <c r="A117" s="700" t="s">
        <v>172</v>
      </c>
      <c r="B117" s="701" t="s">
        <v>17</v>
      </c>
      <c r="C117" s="688"/>
      <c r="D117" s="688"/>
      <c r="E117" s="688"/>
      <c r="F117" s="749">
        <v>43954300</v>
      </c>
      <c r="G117" s="501"/>
    </row>
    <row r="118" spans="1:7" ht="18" customHeight="1" x14ac:dyDescent="0.2">
      <c r="A118" s="700" t="s">
        <v>173</v>
      </c>
      <c r="B118" s="688" t="s">
        <v>18</v>
      </c>
      <c r="C118" s="688"/>
      <c r="D118" s="688"/>
      <c r="E118" s="688"/>
      <c r="F118" s="749">
        <v>327266</v>
      </c>
      <c r="G118" s="501"/>
    </row>
    <row r="119" spans="1:7" ht="18" customHeight="1" x14ac:dyDescent="0.2">
      <c r="A119" s="700" t="s">
        <v>174</v>
      </c>
      <c r="B119" s="693" t="s">
        <v>19</v>
      </c>
      <c r="C119" s="688"/>
      <c r="D119" s="688"/>
      <c r="E119" s="688"/>
      <c r="F119" s="752">
        <v>44281566</v>
      </c>
      <c r="G119" s="501"/>
    </row>
    <row r="120" spans="1:7" ht="18" customHeight="1" x14ac:dyDescent="0.2">
      <c r="A120" s="700"/>
      <c r="B120" s="693"/>
      <c r="C120" s="688"/>
      <c r="D120" s="688"/>
      <c r="E120" s="688"/>
      <c r="F120" s="753"/>
      <c r="G120" s="501"/>
    </row>
    <row r="121" spans="1:7" ht="18" customHeight="1" x14ac:dyDescent="0.2">
      <c r="A121" s="700" t="s">
        <v>167</v>
      </c>
      <c r="B121" s="693" t="s">
        <v>36</v>
      </c>
      <c r="C121" s="688"/>
      <c r="D121" s="688"/>
      <c r="E121" s="688"/>
      <c r="F121" s="749">
        <v>39677059</v>
      </c>
      <c r="G121" s="501"/>
    </row>
    <row r="122" spans="1:7" ht="18" customHeight="1" x14ac:dyDescent="0.2">
      <c r="A122" s="700"/>
      <c r="B122" s="688"/>
      <c r="C122" s="688"/>
      <c r="D122" s="688"/>
      <c r="E122" s="688"/>
      <c r="F122" s="753"/>
      <c r="G122" s="501"/>
    </row>
    <row r="123" spans="1:7" ht="18" customHeight="1" x14ac:dyDescent="0.2">
      <c r="A123" s="700" t="s">
        <v>175</v>
      </c>
      <c r="B123" s="693" t="s">
        <v>20</v>
      </c>
      <c r="C123" s="688"/>
      <c r="D123" s="688"/>
      <c r="E123" s="688"/>
      <c r="F123" s="749">
        <v>4604507</v>
      </c>
      <c r="G123" s="501"/>
    </row>
    <row r="124" spans="1:7" ht="18" customHeight="1" x14ac:dyDescent="0.2">
      <c r="A124" s="700"/>
      <c r="B124" s="688"/>
      <c r="C124" s="688"/>
      <c r="D124" s="688"/>
      <c r="E124" s="688"/>
      <c r="F124" s="753"/>
      <c r="G124" s="501"/>
    </row>
    <row r="125" spans="1:7" ht="18" customHeight="1" x14ac:dyDescent="0.2">
      <c r="A125" s="700" t="s">
        <v>176</v>
      </c>
      <c r="B125" s="693" t="s">
        <v>21</v>
      </c>
      <c r="C125" s="688"/>
      <c r="D125" s="688"/>
      <c r="E125" s="688"/>
      <c r="F125" s="749">
        <v>-27269.00000000478</v>
      </c>
      <c r="G125" s="501"/>
    </row>
    <row r="126" spans="1:7" ht="18" customHeight="1" x14ac:dyDescent="0.2">
      <c r="A126" s="700"/>
      <c r="B126" s="688"/>
      <c r="C126" s="688"/>
      <c r="D126" s="688"/>
      <c r="E126" s="688"/>
      <c r="F126" s="753"/>
      <c r="G126" s="501"/>
    </row>
    <row r="127" spans="1:7" ht="18" customHeight="1" x14ac:dyDescent="0.2">
      <c r="A127" s="700" t="s">
        <v>177</v>
      </c>
      <c r="B127" s="693" t="s">
        <v>22</v>
      </c>
      <c r="C127" s="688"/>
      <c r="D127" s="688"/>
      <c r="E127" s="688"/>
      <c r="F127" s="749">
        <v>4577237.9999999953</v>
      </c>
      <c r="G127" s="501"/>
    </row>
    <row r="128" spans="1:7" ht="18" customHeight="1" x14ac:dyDescent="0.2">
      <c r="A128" s="700"/>
      <c r="B128" s="688"/>
      <c r="C128" s="688"/>
      <c r="D128" s="688"/>
      <c r="E128" s="688"/>
      <c r="F128" s="688"/>
      <c r="G128" s="501"/>
    </row>
    <row r="129" spans="1:11" ht="42.75" customHeight="1" x14ac:dyDescent="0.2">
      <c r="A129" s="688"/>
      <c r="B129" s="688"/>
      <c r="C129" s="688"/>
      <c r="D129" s="688"/>
      <c r="E129" s="688"/>
      <c r="F129" s="697" t="s">
        <v>9</v>
      </c>
      <c r="G129" s="697" t="s">
        <v>37</v>
      </c>
      <c r="H129" s="698" t="s">
        <v>29</v>
      </c>
      <c r="I129" s="698" t="s">
        <v>30</v>
      </c>
      <c r="J129" s="698" t="s">
        <v>33</v>
      </c>
      <c r="K129" s="698" t="s">
        <v>34</v>
      </c>
    </row>
    <row r="130" spans="1:11" ht="18" customHeight="1" x14ac:dyDescent="0.2">
      <c r="A130" s="699" t="s">
        <v>157</v>
      </c>
      <c r="B130" s="693" t="s">
        <v>23</v>
      </c>
      <c r="C130" s="688"/>
      <c r="D130" s="688"/>
      <c r="E130" s="688"/>
      <c r="F130" s="688"/>
      <c r="G130" s="688"/>
      <c r="H130" s="688"/>
      <c r="I130" s="688"/>
      <c r="J130" s="688"/>
      <c r="K130" s="688"/>
    </row>
    <row r="131" spans="1:11" ht="18" customHeight="1" x14ac:dyDescent="0.2">
      <c r="A131" s="700" t="s">
        <v>158</v>
      </c>
      <c r="B131" s="688" t="s">
        <v>24</v>
      </c>
      <c r="C131" s="688"/>
      <c r="D131" s="688"/>
      <c r="E131" s="688"/>
      <c r="F131" s="702"/>
      <c r="G131" s="702"/>
      <c r="H131" s="703"/>
      <c r="I131" s="704">
        <v>0</v>
      </c>
      <c r="J131" s="703"/>
      <c r="K131" s="705">
        <v>0</v>
      </c>
    </row>
    <row r="132" spans="1:11" ht="18" customHeight="1" x14ac:dyDescent="0.2">
      <c r="A132" s="700" t="s">
        <v>159</v>
      </c>
      <c r="B132" s="688" t="s">
        <v>25</v>
      </c>
      <c r="C132" s="688"/>
      <c r="D132" s="688"/>
      <c r="E132" s="688"/>
      <c r="F132" s="702"/>
      <c r="G132" s="702"/>
      <c r="H132" s="703"/>
      <c r="I132" s="704">
        <v>0</v>
      </c>
      <c r="J132" s="703"/>
      <c r="K132" s="705">
        <v>0</v>
      </c>
    </row>
    <row r="133" spans="1:11" ht="18" customHeight="1" x14ac:dyDescent="0.2">
      <c r="A133" s="700" t="s">
        <v>160</v>
      </c>
      <c r="B133" s="3923"/>
      <c r="C133" s="3924"/>
      <c r="D133" s="3925"/>
      <c r="E133" s="688"/>
      <c r="F133" s="702"/>
      <c r="G133" s="702"/>
      <c r="H133" s="703"/>
      <c r="I133" s="704">
        <v>0</v>
      </c>
      <c r="J133" s="703"/>
      <c r="K133" s="705">
        <v>0</v>
      </c>
    </row>
    <row r="134" spans="1:11" ht="18" customHeight="1" x14ac:dyDescent="0.2">
      <c r="A134" s="700" t="s">
        <v>161</v>
      </c>
      <c r="B134" s="3923"/>
      <c r="C134" s="3924"/>
      <c r="D134" s="3925"/>
      <c r="E134" s="688"/>
      <c r="F134" s="702"/>
      <c r="G134" s="702"/>
      <c r="H134" s="703"/>
      <c r="I134" s="704">
        <v>0</v>
      </c>
      <c r="J134" s="703"/>
      <c r="K134" s="705">
        <v>0</v>
      </c>
    </row>
    <row r="135" spans="1:11" ht="18" customHeight="1" x14ac:dyDescent="0.2">
      <c r="A135" s="700" t="s">
        <v>162</v>
      </c>
      <c r="B135" s="3923"/>
      <c r="C135" s="3924"/>
      <c r="D135" s="3925"/>
      <c r="E135" s="688"/>
      <c r="F135" s="702"/>
      <c r="G135" s="702"/>
      <c r="H135" s="703"/>
      <c r="I135" s="704">
        <v>0</v>
      </c>
      <c r="J135" s="703"/>
      <c r="K135" s="705">
        <v>0</v>
      </c>
    </row>
    <row r="136" spans="1:11" ht="18" customHeight="1" x14ac:dyDescent="0.2">
      <c r="A136" s="699"/>
      <c r="B136" s="688"/>
      <c r="C136" s="688"/>
      <c r="D136" s="688"/>
      <c r="E136" s="688"/>
      <c r="F136" s="688"/>
      <c r="G136" s="688"/>
      <c r="H136" s="688"/>
      <c r="I136" s="688"/>
      <c r="J136" s="688"/>
      <c r="K136" s="688"/>
    </row>
    <row r="137" spans="1:11" ht="18" customHeight="1" x14ac:dyDescent="0.2">
      <c r="A137" s="699" t="s">
        <v>163</v>
      </c>
      <c r="B137" s="693" t="s">
        <v>27</v>
      </c>
      <c r="C137" s="688"/>
      <c r="D137" s="688"/>
      <c r="E137" s="688"/>
      <c r="F137" s="711">
        <v>0</v>
      </c>
      <c r="G137" s="711">
        <v>0</v>
      </c>
      <c r="H137" s="705">
        <v>0</v>
      </c>
      <c r="I137" s="705">
        <v>0</v>
      </c>
      <c r="J137" s="705">
        <v>0</v>
      </c>
      <c r="K137" s="705">
        <v>0</v>
      </c>
    </row>
    <row r="138" spans="1:11" ht="18" customHeight="1" x14ac:dyDescent="0.2">
      <c r="A138" s="754"/>
      <c r="B138" s="688"/>
      <c r="C138" s="688"/>
      <c r="D138" s="688"/>
      <c r="E138" s="688"/>
      <c r="F138" s="688"/>
      <c r="G138" s="688"/>
      <c r="H138" s="688"/>
      <c r="I138" s="688"/>
      <c r="J138" s="688"/>
      <c r="K138" s="688"/>
    </row>
    <row r="139" spans="1:11" ht="42.75" customHeight="1" x14ac:dyDescent="0.2">
      <c r="A139" s="688"/>
      <c r="B139" s="688"/>
      <c r="C139" s="688"/>
      <c r="D139" s="688"/>
      <c r="E139" s="688"/>
      <c r="F139" s="697" t="s">
        <v>9</v>
      </c>
      <c r="G139" s="697" t="s">
        <v>37</v>
      </c>
      <c r="H139" s="698" t="s">
        <v>29</v>
      </c>
      <c r="I139" s="698" t="s">
        <v>30</v>
      </c>
      <c r="J139" s="698" t="s">
        <v>33</v>
      </c>
      <c r="K139" s="698" t="s">
        <v>34</v>
      </c>
    </row>
    <row r="140" spans="1:11" ht="18" customHeight="1" x14ac:dyDescent="0.2">
      <c r="A140" s="699" t="s">
        <v>166</v>
      </c>
      <c r="B140" s="693" t="s">
        <v>26</v>
      </c>
      <c r="C140" s="688"/>
      <c r="D140" s="688"/>
      <c r="E140" s="688"/>
      <c r="F140" s="688"/>
      <c r="G140" s="688"/>
      <c r="H140" s="688"/>
      <c r="I140" s="688"/>
      <c r="J140" s="688"/>
      <c r="K140" s="688"/>
    </row>
    <row r="141" spans="1:11" ht="18" customHeight="1" x14ac:dyDescent="0.2">
      <c r="A141" s="700" t="s">
        <v>137</v>
      </c>
      <c r="B141" s="693" t="s">
        <v>64</v>
      </c>
      <c r="C141" s="688"/>
      <c r="D141" s="688"/>
      <c r="E141" s="688"/>
      <c r="F141" s="755">
        <v>1224</v>
      </c>
      <c r="G141" s="755">
        <v>231</v>
      </c>
      <c r="H141" s="756">
        <v>24890.725036163349</v>
      </c>
      <c r="I141" s="756">
        <v>14357.867248948032</v>
      </c>
      <c r="J141" s="756">
        <v>0</v>
      </c>
      <c r="K141" s="756">
        <v>39248.592285111386</v>
      </c>
    </row>
    <row r="142" spans="1:11" ht="18" customHeight="1" x14ac:dyDescent="0.2">
      <c r="A142" s="700" t="s">
        <v>142</v>
      </c>
      <c r="B142" s="693" t="s">
        <v>65</v>
      </c>
      <c r="C142" s="688"/>
      <c r="D142" s="688"/>
      <c r="E142" s="688"/>
      <c r="F142" s="755">
        <v>6240</v>
      </c>
      <c r="G142" s="755">
        <v>9</v>
      </c>
      <c r="H142" s="756">
        <v>251400</v>
      </c>
      <c r="I142" s="756">
        <v>20299.999999999982</v>
      </c>
      <c r="J142" s="756">
        <v>0</v>
      </c>
      <c r="K142" s="756">
        <v>271700</v>
      </c>
    </row>
    <row r="143" spans="1:11" ht="18" customHeight="1" x14ac:dyDescent="0.2">
      <c r="A143" s="700" t="s">
        <v>144</v>
      </c>
      <c r="B143" s="693" t="s">
        <v>66</v>
      </c>
      <c r="C143" s="688"/>
      <c r="D143" s="688"/>
      <c r="E143" s="688"/>
      <c r="F143" s="755">
        <v>14637.441209833472</v>
      </c>
      <c r="G143" s="755">
        <v>22655.921613111295</v>
      </c>
      <c r="H143" s="756">
        <v>3261876.7678520968</v>
      </c>
      <c r="I143" s="756">
        <v>254847.62492401537</v>
      </c>
      <c r="J143" s="756">
        <v>0</v>
      </c>
      <c r="K143" s="756">
        <v>3516724.3927761121</v>
      </c>
    </row>
    <row r="144" spans="1:11" ht="18" customHeight="1" x14ac:dyDescent="0.2">
      <c r="A144" s="700" t="s">
        <v>146</v>
      </c>
      <c r="B144" s="693" t="s">
        <v>67</v>
      </c>
      <c r="C144" s="688"/>
      <c r="D144" s="688"/>
      <c r="E144" s="688"/>
      <c r="F144" s="755">
        <v>0</v>
      </c>
      <c r="G144" s="755">
        <v>0</v>
      </c>
      <c r="H144" s="756">
        <v>0</v>
      </c>
      <c r="I144" s="756">
        <v>0</v>
      </c>
      <c r="J144" s="756">
        <v>0</v>
      </c>
      <c r="K144" s="756">
        <v>0</v>
      </c>
    </row>
    <row r="145" spans="1:11" ht="18" customHeight="1" x14ac:dyDescent="0.2">
      <c r="A145" s="700" t="s">
        <v>148</v>
      </c>
      <c r="B145" s="693" t="s">
        <v>68</v>
      </c>
      <c r="C145" s="688"/>
      <c r="D145" s="688"/>
      <c r="E145" s="688"/>
      <c r="F145" s="755">
        <v>0</v>
      </c>
      <c r="G145" s="755">
        <v>0</v>
      </c>
      <c r="H145" s="756">
        <v>0</v>
      </c>
      <c r="I145" s="756">
        <v>0</v>
      </c>
      <c r="J145" s="756">
        <v>0</v>
      </c>
      <c r="K145" s="756">
        <v>0</v>
      </c>
    </row>
    <row r="146" spans="1:11" ht="18" customHeight="1" x14ac:dyDescent="0.2">
      <c r="A146" s="700" t="s">
        <v>150</v>
      </c>
      <c r="B146" s="693" t="s">
        <v>69</v>
      </c>
      <c r="C146" s="688"/>
      <c r="D146" s="688"/>
      <c r="E146" s="688"/>
      <c r="F146" s="755">
        <v>150</v>
      </c>
      <c r="G146" s="755">
        <v>0</v>
      </c>
      <c r="H146" s="756">
        <v>7868.3148959387654</v>
      </c>
      <c r="I146" s="756">
        <v>4538.7276017341219</v>
      </c>
      <c r="J146" s="756">
        <v>0</v>
      </c>
      <c r="K146" s="756">
        <v>12407.042497672888</v>
      </c>
    </row>
    <row r="147" spans="1:11" ht="18" customHeight="1" x14ac:dyDescent="0.2">
      <c r="A147" s="700" t="s">
        <v>153</v>
      </c>
      <c r="B147" s="693" t="s">
        <v>61</v>
      </c>
      <c r="C147" s="688"/>
      <c r="D147" s="688"/>
      <c r="E147" s="688"/>
      <c r="F147" s="711">
        <v>375</v>
      </c>
      <c r="G147" s="711">
        <v>0</v>
      </c>
      <c r="H147" s="705">
        <v>12670.787239846914</v>
      </c>
      <c r="I147" s="705">
        <v>7308.9667281716347</v>
      </c>
      <c r="J147" s="705">
        <v>0</v>
      </c>
      <c r="K147" s="705">
        <v>19979.753968018551</v>
      </c>
    </row>
    <row r="148" spans="1:11" ht="18" customHeight="1" x14ac:dyDescent="0.2">
      <c r="A148" s="700" t="s">
        <v>155</v>
      </c>
      <c r="B148" s="693" t="s">
        <v>70</v>
      </c>
      <c r="C148" s="688"/>
      <c r="D148" s="688"/>
      <c r="E148" s="688"/>
      <c r="F148" s="757" t="s">
        <v>73</v>
      </c>
      <c r="G148" s="757" t="s">
        <v>73</v>
      </c>
      <c r="H148" s="758" t="s">
        <v>73</v>
      </c>
      <c r="I148" s="758" t="s">
        <v>73</v>
      </c>
      <c r="J148" s="758" t="s">
        <v>73</v>
      </c>
      <c r="K148" s="756">
        <v>499553</v>
      </c>
    </row>
    <row r="149" spans="1:11" ht="18" customHeight="1" x14ac:dyDescent="0.2">
      <c r="A149" s="700" t="s">
        <v>163</v>
      </c>
      <c r="B149" s="693" t="s">
        <v>71</v>
      </c>
      <c r="C149" s="688"/>
      <c r="D149" s="688"/>
      <c r="E149" s="688"/>
      <c r="F149" s="711">
        <v>0</v>
      </c>
      <c r="G149" s="711">
        <v>0</v>
      </c>
      <c r="H149" s="705">
        <v>0</v>
      </c>
      <c r="I149" s="705">
        <v>0</v>
      </c>
      <c r="J149" s="705">
        <v>0</v>
      </c>
      <c r="K149" s="705">
        <v>0</v>
      </c>
    </row>
    <row r="150" spans="1:11" ht="18" customHeight="1" x14ac:dyDescent="0.2">
      <c r="A150" s="700" t="s">
        <v>185</v>
      </c>
      <c r="B150" s="693" t="s">
        <v>186</v>
      </c>
      <c r="C150" s="688"/>
      <c r="D150" s="688"/>
      <c r="E150" s="688"/>
      <c r="F150" s="757" t="s">
        <v>73</v>
      </c>
      <c r="G150" s="757" t="s">
        <v>73</v>
      </c>
      <c r="H150" s="705">
        <v>1265869</v>
      </c>
      <c r="I150" s="705">
        <v>0</v>
      </c>
      <c r="J150" s="705">
        <v>1082476</v>
      </c>
      <c r="K150" s="705">
        <v>183393</v>
      </c>
    </row>
    <row r="151" spans="1:11" ht="18" customHeight="1" x14ac:dyDescent="0.2">
      <c r="A151" s="688"/>
      <c r="B151" s="693"/>
      <c r="C151" s="688"/>
      <c r="D151" s="688"/>
      <c r="E151" s="688"/>
      <c r="F151" s="726"/>
      <c r="G151" s="726"/>
      <c r="H151" s="727"/>
      <c r="I151" s="727"/>
      <c r="J151" s="727"/>
      <c r="K151" s="727"/>
    </row>
    <row r="152" spans="1:11" ht="18" customHeight="1" x14ac:dyDescent="0.2">
      <c r="A152" s="699" t="s">
        <v>165</v>
      </c>
      <c r="B152" s="693" t="s">
        <v>26</v>
      </c>
      <c r="C152" s="688"/>
      <c r="D152" s="688"/>
      <c r="E152" s="688"/>
      <c r="F152" s="759">
        <v>22626.441209833472</v>
      </c>
      <c r="G152" s="759">
        <v>22895.921613111295</v>
      </c>
      <c r="H152" s="760">
        <v>4824575.5950240456</v>
      </c>
      <c r="I152" s="760">
        <v>301353.18650286912</v>
      </c>
      <c r="J152" s="760">
        <v>1082476</v>
      </c>
      <c r="K152" s="760">
        <v>4543005.7815269157</v>
      </c>
    </row>
    <row r="153" spans="1:11" ht="18" customHeight="1" x14ac:dyDescent="0.2">
      <c r="B153" s="501"/>
      <c r="C153" s="501"/>
      <c r="D153" s="501"/>
      <c r="E153" s="501"/>
      <c r="F153" s="501"/>
      <c r="G153" s="501"/>
    </row>
    <row r="154" spans="1:11" ht="18" customHeight="1" x14ac:dyDescent="0.2">
      <c r="A154" s="699" t="s">
        <v>168</v>
      </c>
      <c r="B154" s="693" t="s">
        <v>28</v>
      </c>
      <c r="C154" s="688"/>
      <c r="D154" s="688"/>
      <c r="E154" s="688"/>
      <c r="F154" s="761">
        <v>0.11449955959505254</v>
      </c>
      <c r="G154" s="688"/>
      <c r="H154" s="688"/>
      <c r="I154" s="688"/>
      <c r="J154" s="688"/>
      <c r="K154" s="688"/>
    </row>
    <row r="155" spans="1:11" ht="18" customHeight="1" x14ac:dyDescent="0.2">
      <c r="A155" s="699" t="s">
        <v>169</v>
      </c>
      <c r="B155" s="693" t="s">
        <v>72</v>
      </c>
      <c r="C155" s="688"/>
      <c r="D155" s="688"/>
      <c r="E155" s="688"/>
      <c r="F155" s="761">
        <v>0.99252120635346475</v>
      </c>
      <c r="G155" s="693"/>
      <c r="H155" s="688"/>
      <c r="I155" s="688"/>
      <c r="J155" s="688"/>
      <c r="K155" s="688"/>
    </row>
  </sheetData>
  <mergeCells count="36">
    <mergeCell ref="B135:D135"/>
    <mergeCell ref="B62:D62"/>
    <mergeCell ref="B90:C90"/>
    <mergeCell ref="B94:D94"/>
    <mergeCell ref="C7:G7"/>
    <mergeCell ref="C9:G9"/>
    <mergeCell ref="C10:G10"/>
    <mergeCell ref="C11:G11"/>
    <mergeCell ref="B13:H13"/>
    <mergeCell ref="B30:D30"/>
    <mergeCell ref="B31:D31"/>
    <mergeCell ref="B34:D34"/>
    <mergeCell ref="B59:D59"/>
    <mergeCell ref="B45:D45"/>
    <mergeCell ref="B46:D46"/>
    <mergeCell ref="B47:D47"/>
    <mergeCell ref="B52:C52"/>
    <mergeCell ref="D2:H2"/>
    <mergeCell ref="C5:G5"/>
    <mergeCell ref="C6:G6"/>
    <mergeCell ref="B58:D58"/>
    <mergeCell ref="B41:C41"/>
    <mergeCell ref="B53:D53"/>
    <mergeCell ref="B54:D54"/>
    <mergeCell ref="B55:D55"/>
    <mergeCell ref="B56:D56"/>
    <mergeCell ref="B57:D57"/>
    <mergeCell ref="B44:D44"/>
    <mergeCell ref="B106:D106"/>
    <mergeCell ref="B133:D133"/>
    <mergeCell ref="B134:D134"/>
    <mergeCell ref="B95:D95"/>
    <mergeCell ref="B96:D96"/>
    <mergeCell ref="B103:C103"/>
    <mergeCell ref="B104:D104"/>
    <mergeCell ref="B105:D105"/>
  </mergeCells>
  <pageMargins left="0.75" right="0.75" top="1" bottom="1" header="0.5" footer="0.5"/>
  <pageSetup scale="59" fitToHeight="0" orientation="landscape" horizontalDpi="1200" verticalDpi="1200" r:id="rId1"/>
  <headerFooter alignWithMargins="0"/>
  <rowBreaks count="5" manualBreakCount="5">
    <brk id="37" max="16383" man="1"/>
    <brk id="65" max="16383" man="1"/>
    <brk id="83" max="16383" man="1"/>
    <brk id="109" max="16383" man="1"/>
    <brk id="12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156"/>
  <sheetViews>
    <sheetView showGridLines="0" zoomScale="70" zoomScaleNormal="70" zoomScaleSheetLayoutView="70" workbookViewId="0">
      <selection activeCell="C7" sqref="C7:G7"/>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762"/>
      <c r="B1" s="762"/>
      <c r="C1" s="766"/>
      <c r="D1" s="765"/>
      <c r="E1" s="766"/>
      <c r="F1" s="766"/>
      <c r="G1" s="766"/>
      <c r="H1" s="766"/>
      <c r="I1" s="766"/>
      <c r="J1" s="766"/>
      <c r="K1" s="766"/>
    </row>
    <row r="2" spans="1:11" ht="18" customHeight="1" x14ac:dyDescent="0.25">
      <c r="A2" s="762"/>
      <c r="B2" s="762"/>
      <c r="C2" s="762"/>
      <c r="D2" s="3857" t="s">
        <v>686</v>
      </c>
      <c r="E2" s="3858"/>
      <c r="F2" s="3858"/>
      <c r="G2" s="3858"/>
      <c r="H2" s="3858"/>
      <c r="I2" s="762"/>
      <c r="J2" s="762"/>
      <c r="K2" s="762"/>
    </row>
    <row r="3" spans="1:11" ht="18" customHeight="1" x14ac:dyDescent="0.2">
      <c r="A3" s="762"/>
      <c r="B3" s="764" t="s">
        <v>0</v>
      </c>
      <c r="C3" s="762"/>
      <c r="D3" s="762"/>
      <c r="E3" s="762"/>
      <c r="F3" s="762"/>
      <c r="G3" s="762"/>
      <c r="H3" s="762"/>
      <c r="I3" s="762"/>
      <c r="J3" s="762"/>
      <c r="K3" s="762"/>
    </row>
    <row r="4" spans="1:11" ht="18" customHeight="1" x14ac:dyDescent="0.2">
      <c r="A4" s="630"/>
      <c r="B4" s="688"/>
      <c r="C4" s="688"/>
      <c r="D4" s="688"/>
      <c r="E4" s="688"/>
      <c r="F4" s="688"/>
      <c r="G4" s="688"/>
      <c r="H4" s="688"/>
      <c r="I4" s="688"/>
      <c r="J4" s="688"/>
      <c r="K4" s="688"/>
    </row>
    <row r="5" spans="1:11" ht="18" customHeight="1" x14ac:dyDescent="0.2">
      <c r="A5" s="762"/>
      <c r="B5" s="767" t="s">
        <v>40</v>
      </c>
      <c r="C5" s="3891" t="s">
        <v>611</v>
      </c>
      <c r="D5" s="3866"/>
      <c r="E5" s="3866"/>
      <c r="F5" s="3866"/>
      <c r="G5" s="3867"/>
      <c r="H5" s="762"/>
      <c r="I5" s="762"/>
      <c r="J5" s="762"/>
      <c r="K5" s="762"/>
    </row>
    <row r="6" spans="1:11" ht="18" customHeight="1" x14ac:dyDescent="0.2">
      <c r="A6" s="762"/>
      <c r="B6" s="767" t="s">
        <v>3</v>
      </c>
      <c r="C6" s="3967" t="s">
        <v>723</v>
      </c>
      <c r="D6" s="3869"/>
      <c r="E6" s="3869"/>
      <c r="F6" s="3869"/>
      <c r="G6" s="3870"/>
      <c r="H6" s="762"/>
      <c r="I6" s="762"/>
      <c r="J6" s="762"/>
      <c r="K6" s="762"/>
    </row>
    <row r="7" spans="1:11" ht="18" customHeight="1" x14ac:dyDescent="0.2">
      <c r="A7" s="762"/>
      <c r="B7" s="767" t="s">
        <v>4</v>
      </c>
      <c r="C7" s="3871">
        <v>2805</v>
      </c>
      <c r="D7" s="3872"/>
      <c r="E7" s="3872"/>
      <c r="F7" s="3872"/>
      <c r="G7" s="3873"/>
      <c r="H7" s="762"/>
      <c r="I7" s="762"/>
      <c r="J7" s="762"/>
      <c r="K7" s="762"/>
    </row>
    <row r="8" spans="1:11" ht="18" customHeight="1" x14ac:dyDescent="0.2">
      <c r="A8" s="630"/>
      <c r="B8" s="688"/>
      <c r="C8" s="688"/>
      <c r="D8" s="688"/>
      <c r="E8" s="688"/>
      <c r="F8" s="688"/>
      <c r="G8" s="688"/>
      <c r="H8" s="688"/>
      <c r="I8" s="688"/>
      <c r="J8" s="688"/>
      <c r="K8" s="688"/>
    </row>
    <row r="9" spans="1:11" ht="18" customHeight="1" x14ac:dyDescent="0.2">
      <c r="A9" s="762"/>
      <c r="B9" s="767" t="s">
        <v>1</v>
      </c>
      <c r="C9" s="3891" t="s">
        <v>612</v>
      </c>
      <c r="D9" s="3866"/>
      <c r="E9" s="3866"/>
      <c r="F9" s="3866"/>
      <c r="G9" s="3867"/>
      <c r="H9" s="762"/>
      <c r="I9" s="762"/>
      <c r="J9" s="762"/>
      <c r="K9" s="762"/>
    </row>
    <row r="10" spans="1:11" ht="18" customHeight="1" x14ac:dyDescent="0.2">
      <c r="A10" s="762"/>
      <c r="B10" s="767" t="s">
        <v>2</v>
      </c>
      <c r="C10" s="3892" t="s">
        <v>724</v>
      </c>
      <c r="D10" s="3875"/>
      <c r="E10" s="3875"/>
      <c r="F10" s="3875"/>
      <c r="G10" s="3876"/>
      <c r="H10" s="762"/>
      <c r="I10" s="762"/>
      <c r="J10" s="762"/>
      <c r="K10" s="762"/>
    </row>
    <row r="11" spans="1:11" ht="18" customHeight="1" x14ac:dyDescent="0.2">
      <c r="A11" s="762"/>
      <c r="B11" s="767" t="s">
        <v>32</v>
      </c>
      <c r="C11" s="3891" t="s">
        <v>456</v>
      </c>
      <c r="D11" s="3860"/>
      <c r="E11" s="3860"/>
      <c r="F11" s="3860"/>
      <c r="G11" s="3860"/>
      <c r="H11" s="762"/>
      <c r="I11" s="762"/>
      <c r="J11" s="762"/>
      <c r="K11" s="762"/>
    </row>
    <row r="12" spans="1:11" ht="18" customHeight="1" x14ac:dyDescent="0.2">
      <c r="A12" s="762"/>
      <c r="B12" s="767"/>
      <c r="C12" s="767"/>
      <c r="D12" s="767"/>
      <c r="E12" s="767"/>
      <c r="F12" s="767"/>
      <c r="G12" s="767"/>
      <c r="H12" s="762"/>
      <c r="I12" s="762"/>
      <c r="J12" s="762"/>
      <c r="K12" s="762"/>
    </row>
    <row r="13" spans="1:11" ht="24.6" customHeight="1" x14ac:dyDescent="0.2">
      <c r="A13" s="762"/>
      <c r="B13" s="3863"/>
      <c r="C13" s="3864"/>
      <c r="D13" s="3864"/>
      <c r="E13" s="3864"/>
      <c r="F13" s="3864"/>
      <c r="G13" s="3864"/>
      <c r="H13" s="3865"/>
      <c r="I13" s="766"/>
      <c r="J13" s="762"/>
      <c r="K13" s="762"/>
    </row>
    <row r="14" spans="1:11" ht="18" customHeight="1" x14ac:dyDescent="0.2">
      <c r="A14" s="762"/>
      <c r="B14" s="769"/>
      <c r="C14" s="762"/>
      <c r="D14" s="762"/>
      <c r="E14" s="762"/>
      <c r="F14" s="762"/>
      <c r="G14" s="762"/>
      <c r="H14" s="762"/>
      <c r="I14" s="762"/>
      <c r="J14" s="762"/>
      <c r="K14" s="762"/>
    </row>
    <row r="15" spans="1:11" ht="18" customHeight="1" x14ac:dyDescent="0.2">
      <c r="A15" s="762"/>
      <c r="B15" s="769"/>
      <c r="C15" s="762"/>
      <c r="D15" s="762"/>
      <c r="E15" s="762"/>
      <c r="F15" s="762"/>
      <c r="G15" s="762"/>
      <c r="H15" s="762"/>
      <c r="I15" s="762"/>
      <c r="J15" s="762"/>
      <c r="K15" s="762"/>
    </row>
    <row r="16" spans="1:11" ht="45" customHeight="1" x14ac:dyDescent="0.2">
      <c r="A16" s="765" t="s">
        <v>181</v>
      </c>
      <c r="B16" s="766"/>
      <c r="C16" s="766"/>
      <c r="D16" s="766"/>
      <c r="E16" s="766"/>
      <c r="F16" s="770" t="s">
        <v>9</v>
      </c>
      <c r="G16" s="770" t="s">
        <v>37</v>
      </c>
      <c r="H16" s="770" t="s">
        <v>29</v>
      </c>
      <c r="I16" s="770" t="s">
        <v>30</v>
      </c>
      <c r="J16" s="770" t="s">
        <v>33</v>
      </c>
      <c r="K16" s="770" t="s">
        <v>34</v>
      </c>
    </row>
    <row r="17" spans="1:11" ht="18" customHeight="1" x14ac:dyDescent="0.2">
      <c r="A17" s="768" t="s">
        <v>184</v>
      </c>
      <c r="B17" s="764" t="s">
        <v>182</v>
      </c>
      <c r="C17" s="762"/>
      <c r="D17" s="762"/>
      <c r="E17" s="762"/>
      <c r="F17" s="762"/>
      <c r="G17" s="762"/>
      <c r="H17" s="762"/>
      <c r="I17" s="762"/>
      <c r="J17" s="762"/>
      <c r="K17" s="762"/>
    </row>
    <row r="18" spans="1:11" ht="18" customHeight="1" x14ac:dyDescent="0.2">
      <c r="A18" s="767" t="s">
        <v>185</v>
      </c>
      <c r="B18" s="763" t="s">
        <v>183</v>
      </c>
      <c r="C18" s="762"/>
      <c r="D18" s="762"/>
      <c r="E18" s="762"/>
      <c r="F18" s="775" t="s">
        <v>73</v>
      </c>
      <c r="G18" s="775" t="s">
        <v>73</v>
      </c>
      <c r="H18" s="776">
        <v>10263799.043065606</v>
      </c>
      <c r="I18" s="811">
        <v>0</v>
      </c>
      <c r="J18" s="776">
        <v>8776831.4956905413</v>
      </c>
      <c r="K18" s="777">
        <v>1486967.5473750643</v>
      </c>
    </row>
    <row r="19" spans="1:11" ht="45" customHeight="1" x14ac:dyDescent="0.2">
      <c r="A19" s="765" t="s">
        <v>8</v>
      </c>
      <c r="B19" s="766"/>
      <c r="C19" s="766"/>
      <c r="D19" s="766"/>
      <c r="E19" s="766"/>
      <c r="F19" s="770" t="s">
        <v>9</v>
      </c>
      <c r="G19" s="770" t="s">
        <v>37</v>
      </c>
      <c r="H19" s="770" t="s">
        <v>29</v>
      </c>
      <c r="I19" s="770" t="s">
        <v>30</v>
      </c>
      <c r="J19" s="770" t="s">
        <v>33</v>
      </c>
      <c r="K19" s="770" t="s">
        <v>34</v>
      </c>
    </row>
    <row r="20" spans="1:11" ht="18" customHeight="1" x14ac:dyDescent="0.2">
      <c r="A20" s="768" t="s">
        <v>74</v>
      </c>
      <c r="B20" s="764" t="s">
        <v>41</v>
      </c>
      <c r="C20" s="762"/>
      <c r="D20" s="762"/>
      <c r="E20" s="762"/>
      <c r="F20" s="762"/>
      <c r="G20" s="762"/>
      <c r="H20" s="762"/>
      <c r="I20" s="762"/>
      <c r="J20" s="762"/>
      <c r="K20" s="762"/>
    </row>
    <row r="21" spans="1:11" ht="18" customHeight="1" x14ac:dyDescent="0.2">
      <c r="A21" s="767" t="s">
        <v>75</v>
      </c>
      <c r="B21" s="763" t="s">
        <v>42</v>
      </c>
      <c r="C21" s="762"/>
      <c r="D21" s="762"/>
      <c r="E21" s="762"/>
      <c r="F21" s="775">
        <v>167</v>
      </c>
      <c r="G21" s="775">
        <v>543</v>
      </c>
      <c r="H21" s="776">
        <v>10499.2</v>
      </c>
      <c r="I21" s="811">
        <v>6231.8469163083682</v>
      </c>
      <c r="J21" s="776"/>
      <c r="K21" s="777">
        <v>16731.046916308369</v>
      </c>
    </row>
    <row r="22" spans="1:11" ht="18" customHeight="1" x14ac:dyDescent="0.2">
      <c r="A22" s="767" t="s">
        <v>76</v>
      </c>
      <c r="B22" s="762" t="s">
        <v>6</v>
      </c>
      <c r="C22" s="762"/>
      <c r="D22" s="762"/>
      <c r="E22" s="762"/>
      <c r="F22" s="775"/>
      <c r="G22" s="775">
        <v>21</v>
      </c>
      <c r="H22" s="776">
        <v>82553</v>
      </c>
      <c r="I22" s="811">
        <v>48999.700785012639</v>
      </c>
      <c r="J22" s="776">
        <v>1850</v>
      </c>
      <c r="K22" s="777">
        <v>129702.70078501262</v>
      </c>
    </row>
    <row r="23" spans="1:11" ht="18" customHeight="1" x14ac:dyDescent="0.2">
      <c r="A23" s="767" t="s">
        <v>77</v>
      </c>
      <c r="B23" s="762" t="s">
        <v>43</v>
      </c>
      <c r="C23" s="762"/>
      <c r="D23" s="762"/>
      <c r="E23" s="762"/>
      <c r="F23" s="775"/>
      <c r="G23" s="775"/>
      <c r="H23" s="776"/>
      <c r="I23" s="811">
        <v>0</v>
      </c>
      <c r="J23" s="776"/>
      <c r="K23" s="777">
        <v>0</v>
      </c>
    </row>
    <row r="24" spans="1:11" ht="18" customHeight="1" x14ac:dyDescent="0.2">
      <c r="A24" s="767" t="s">
        <v>78</v>
      </c>
      <c r="B24" s="762" t="s">
        <v>44</v>
      </c>
      <c r="C24" s="762"/>
      <c r="D24" s="762"/>
      <c r="E24" s="762"/>
      <c r="F24" s="775"/>
      <c r="G24" s="775"/>
      <c r="H24" s="776"/>
      <c r="I24" s="811">
        <v>0</v>
      </c>
      <c r="J24" s="776"/>
      <c r="K24" s="777">
        <v>0</v>
      </c>
    </row>
    <row r="25" spans="1:11" ht="18" customHeight="1" x14ac:dyDescent="0.2">
      <c r="A25" s="767" t="s">
        <v>79</v>
      </c>
      <c r="B25" s="762" t="s">
        <v>5</v>
      </c>
      <c r="C25" s="762"/>
      <c r="D25" s="762"/>
      <c r="E25" s="762"/>
      <c r="F25" s="775">
        <v>2649.5</v>
      </c>
      <c r="G25" s="775">
        <v>4935</v>
      </c>
      <c r="H25" s="776">
        <v>135271.75</v>
      </c>
      <c r="I25" s="811">
        <v>80291.149621031742</v>
      </c>
      <c r="J25" s="776">
        <v>112083.48000000001</v>
      </c>
      <c r="K25" s="777">
        <v>103479.41962103173</v>
      </c>
    </row>
    <row r="26" spans="1:11" ht="18" customHeight="1" x14ac:dyDescent="0.2">
      <c r="A26" s="767" t="s">
        <v>80</v>
      </c>
      <c r="B26" s="762" t="s">
        <v>45</v>
      </c>
      <c r="C26" s="762"/>
      <c r="D26" s="762"/>
      <c r="E26" s="762"/>
      <c r="F26" s="775"/>
      <c r="G26" s="775"/>
      <c r="H26" s="776"/>
      <c r="I26" s="811">
        <v>0</v>
      </c>
      <c r="J26" s="776"/>
      <c r="K26" s="777">
        <v>0</v>
      </c>
    </row>
    <row r="27" spans="1:11" ht="18" customHeight="1" x14ac:dyDescent="0.2">
      <c r="A27" s="767" t="s">
        <v>81</v>
      </c>
      <c r="B27" s="762" t="s">
        <v>46</v>
      </c>
      <c r="C27" s="762"/>
      <c r="D27" s="762"/>
      <c r="E27" s="762"/>
      <c r="F27" s="775"/>
      <c r="G27" s="775"/>
      <c r="H27" s="776"/>
      <c r="I27" s="811">
        <v>0</v>
      </c>
      <c r="J27" s="776"/>
      <c r="K27" s="777">
        <v>0</v>
      </c>
    </row>
    <row r="28" spans="1:11" ht="18" customHeight="1" x14ac:dyDescent="0.2">
      <c r="A28" s="767" t="s">
        <v>82</v>
      </c>
      <c r="B28" s="762" t="s">
        <v>47</v>
      </c>
      <c r="C28" s="762"/>
      <c r="D28" s="762"/>
      <c r="E28" s="762"/>
      <c r="F28" s="775"/>
      <c r="G28" s="775"/>
      <c r="H28" s="776"/>
      <c r="I28" s="811">
        <v>0</v>
      </c>
      <c r="J28" s="776"/>
      <c r="K28" s="777">
        <v>0</v>
      </c>
    </row>
    <row r="29" spans="1:11" ht="18" customHeight="1" x14ac:dyDescent="0.2">
      <c r="A29" s="767" t="s">
        <v>83</v>
      </c>
      <c r="B29" s="762" t="s">
        <v>48</v>
      </c>
      <c r="C29" s="762"/>
      <c r="D29" s="762"/>
      <c r="E29" s="762"/>
      <c r="F29" s="775">
        <v>10252.920000000002</v>
      </c>
      <c r="G29" s="775"/>
      <c r="H29" s="776">
        <v>1128119.4099999997</v>
      </c>
      <c r="I29" s="811">
        <v>669600.29968341521</v>
      </c>
      <c r="J29" s="776">
        <v>85086.05333333333</v>
      </c>
      <c r="K29" s="777">
        <v>1712633.6563500818</v>
      </c>
    </row>
    <row r="30" spans="1:11" ht="18" customHeight="1" x14ac:dyDescent="0.2">
      <c r="A30" s="767" t="s">
        <v>84</v>
      </c>
      <c r="B30" s="3852"/>
      <c r="C30" s="3853"/>
      <c r="D30" s="3854"/>
      <c r="E30" s="762"/>
      <c r="F30" s="775"/>
      <c r="G30" s="775"/>
      <c r="H30" s="776"/>
      <c r="I30" s="811">
        <v>0</v>
      </c>
      <c r="J30" s="776"/>
      <c r="K30" s="777">
        <v>0</v>
      </c>
    </row>
    <row r="31" spans="1:11" ht="18" customHeight="1" x14ac:dyDescent="0.2">
      <c r="A31" s="767" t="s">
        <v>133</v>
      </c>
      <c r="B31" s="3852"/>
      <c r="C31" s="3853"/>
      <c r="D31" s="3854"/>
      <c r="E31" s="762"/>
      <c r="F31" s="775"/>
      <c r="G31" s="775"/>
      <c r="H31" s="776"/>
      <c r="I31" s="811">
        <v>0</v>
      </c>
      <c r="J31" s="776"/>
      <c r="K31" s="777">
        <v>0</v>
      </c>
    </row>
    <row r="32" spans="1:11" ht="18" customHeight="1" x14ac:dyDescent="0.2">
      <c r="A32" s="767" t="s">
        <v>134</v>
      </c>
      <c r="B32" s="790"/>
      <c r="C32" s="791"/>
      <c r="D32" s="792"/>
      <c r="E32" s="762"/>
      <c r="F32" s="775"/>
      <c r="G32" s="813" t="s">
        <v>85</v>
      </c>
      <c r="H32" s="776"/>
      <c r="I32" s="811">
        <v>0</v>
      </c>
      <c r="J32" s="776"/>
      <c r="K32" s="777">
        <v>0</v>
      </c>
    </row>
    <row r="33" spans="1:11" ht="18" customHeight="1" x14ac:dyDescent="0.2">
      <c r="A33" s="767" t="s">
        <v>135</v>
      </c>
      <c r="B33" s="790"/>
      <c r="C33" s="791"/>
      <c r="D33" s="792"/>
      <c r="E33" s="762"/>
      <c r="F33" s="775"/>
      <c r="G33" s="813" t="s">
        <v>85</v>
      </c>
      <c r="H33" s="776"/>
      <c r="I33" s="811">
        <v>0</v>
      </c>
      <c r="J33" s="776"/>
      <c r="K33" s="777">
        <v>0</v>
      </c>
    </row>
    <row r="34" spans="1:11" ht="18" customHeight="1" x14ac:dyDescent="0.2">
      <c r="A34" s="767" t="s">
        <v>136</v>
      </c>
      <c r="B34" s="3852"/>
      <c r="C34" s="3853"/>
      <c r="D34" s="3854"/>
      <c r="E34" s="762"/>
      <c r="F34" s="775"/>
      <c r="G34" s="813" t="s">
        <v>85</v>
      </c>
      <c r="H34" s="776"/>
      <c r="I34" s="811">
        <v>0</v>
      </c>
      <c r="J34" s="776"/>
      <c r="K34" s="777">
        <v>0</v>
      </c>
    </row>
    <row r="35" spans="1:11" ht="18" customHeight="1" x14ac:dyDescent="0.2">
      <c r="A35" s="762"/>
      <c r="B35" s="762"/>
      <c r="C35" s="762"/>
      <c r="D35" s="762"/>
      <c r="E35" s="762"/>
      <c r="F35" s="762"/>
      <c r="G35" s="762"/>
      <c r="H35" s="762"/>
      <c r="I35" s="762"/>
      <c r="J35" s="762"/>
      <c r="K35" s="805"/>
    </row>
    <row r="36" spans="1:11" ht="18" customHeight="1" x14ac:dyDescent="0.2">
      <c r="A36" s="768" t="s">
        <v>137</v>
      </c>
      <c r="B36" s="764" t="s">
        <v>138</v>
      </c>
      <c r="C36" s="762"/>
      <c r="D36" s="762"/>
      <c r="E36" s="764" t="s">
        <v>7</v>
      </c>
      <c r="F36" s="779">
        <v>13069.420000000002</v>
      </c>
      <c r="G36" s="779">
        <v>5499</v>
      </c>
      <c r="H36" s="779">
        <v>1356443.3599999996</v>
      </c>
      <c r="I36" s="777">
        <v>805122.99700576789</v>
      </c>
      <c r="J36" s="777">
        <v>199019.53333333333</v>
      </c>
      <c r="K36" s="777">
        <v>1962546.8236724345</v>
      </c>
    </row>
    <row r="37" spans="1:11" ht="18" customHeight="1" thickBot="1" x14ac:dyDescent="0.25">
      <c r="A37" s="762"/>
      <c r="B37" s="764"/>
      <c r="C37" s="762"/>
      <c r="D37" s="762"/>
      <c r="E37" s="762"/>
      <c r="F37" s="780"/>
      <c r="G37" s="780"/>
      <c r="H37" s="781"/>
      <c r="I37" s="781"/>
      <c r="J37" s="781"/>
      <c r="K37" s="806"/>
    </row>
    <row r="38" spans="1:11" ht="42.75" customHeight="1" x14ac:dyDescent="0.2">
      <c r="A38" s="762"/>
      <c r="B38" s="762"/>
      <c r="C38" s="762"/>
      <c r="D38" s="762"/>
      <c r="E38" s="762"/>
      <c r="F38" s="770" t="s">
        <v>9</v>
      </c>
      <c r="G38" s="770" t="s">
        <v>37</v>
      </c>
      <c r="H38" s="770" t="s">
        <v>29</v>
      </c>
      <c r="I38" s="770" t="s">
        <v>30</v>
      </c>
      <c r="J38" s="770" t="s">
        <v>33</v>
      </c>
      <c r="K38" s="770" t="s">
        <v>34</v>
      </c>
    </row>
    <row r="39" spans="1:11" ht="18.75" customHeight="1" x14ac:dyDescent="0.2">
      <c r="A39" s="768" t="s">
        <v>86</v>
      </c>
      <c r="B39" s="764" t="s">
        <v>49</v>
      </c>
      <c r="C39" s="762"/>
      <c r="D39" s="762"/>
      <c r="E39" s="762"/>
      <c r="F39" s="762"/>
      <c r="G39" s="762"/>
      <c r="H39" s="762"/>
      <c r="I39" s="762"/>
      <c r="J39" s="762"/>
      <c r="K39" s="762"/>
    </row>
    <row r="40" spans="1:11" ht="18" customHeight="1" x14ac:dyDescent="0.2">
      <c r="A40" s="767" t="s">
        <v>87</v>
      </c>
      <c r="B40" s="762" t="s">
        <v>31</v>
      </c>
      <c r="C40" s="762"/>
      <c r="D40" s="762"/>
      <c r="E40" s="762"/>
      <c r="F40" s="775">
        <v>169102.20849439132</v>
      </c>
      <c r="G40" s="775"/>
      <c r="H40" s="776">
        <v>7294362.8782216143</v>
      </c>
      <c r="I40" s="811">
        <v>0</v>
      </c>
      <c r="J40" s="776"/>
      <c r="K40" s="777">
        <v>7294362.8782216143</v>
      </c>
    </row>
    <row r="41" spans="1:11" ht="18" customHeight="1" x14ac:dyDescent="0.2">
      <c r="A41" s="767" t="s">
        <v>88</v>
      </c>
      <c r="B41" s="3861" t="s">
        <v>50</v>
      </c>
      <c r="C41" s="3862"/>
      <c r="D41" s="762"/>
      <c r="E41" s="762"/>
      <c r="F41" s="775"/>
      <c r="G41" s="775"/>
      <c r="H41" s="776"/>
      <c r="I41" s="811">
        <v>0</v>
      </c>
      <c r="J41" s="776"/>
      <c r="K41" s="777">
        <v>0</v>
      </c>
    </row>
    <row r="42" spans="1:11" ht="18" customHeight="1" x14ac:dyDescent="0.2">
      <c r="A42" s="767" t="s">
        <v>89</v>
      </c>
      <c r="B42" s="763" t="s">
        <v>11</v>
      </c>
      <c r="C42" s="762"/>
      <c r="D42" s="762"/>
      <c r="E42" s="762"/>
      <c r="F42" s="775"/>
      <c r="G42" s="775"/>
      <c r="H42" s="776"/>
      <c r="I42" s="811">
        <v>0</v>
      </c>
      <c r="J42" s="776"/>
      <c r="K42" s="777">
        <v>0</v>
      </c>
    </row>
    <row r="43" spans="1:11" ht="18" customHeight="1" x14ac:dyDescent="0.2">
      <c r="A43" s="767" t="s">
        <v>90</v>
      </c>
      <c r="B43" s="808" t="s">
        <v>10</v>
      </c>
      <c r="C43" s="771"/>
      <c r="D43" s="771"/>
      <c r="E43" s="762"/>
      <c r="F43" s="775"/>
      <c r="G43" s="775"/>
      <c r="H43" s="776"/>
      <c r="I43" s="811">
        <v>0</v>
      </c>
      <c r="J43" s="776"/>
      <c r="K43" s="777">
        <v>0</v>
      </c>
    </row>
    <row r="44" spans="1:11" ht="18" customHeight="1" x14ac:dyDescent="0.2">
      <c r="A44" s="767" t="s">
        <v>91</v>
      </c>
      <c r="B44" s="3852"/>
      <c r="C44" s="3853"/>
      <c r="D44" s="3854"/>
      <c r="E44" s="762"/>
      <c r="F44" s="815"/>
      <c r="G44" s="815"/>
      <c r="H44" s="815"/>
      <c r="I44" s="816">
        <v>0</v>
      </c>
      <c r="J44" s="815"/>
      <c r="K44" s="817">
        <v>0</v>
      </c>
    </row>
    <row r="45" spans="1:11" ht="18" customHeight="1" x14ac:dyDescent="0.2">
      <c r="A45" s="767" t="s">
        <v>139</v>
      </c>
      <c r="B45" s="3852"/>
      <c r="C45" s="3853"/>
      <c r="D45" s="3854"/>
      <c r="E45" s="762"/>
      <c r="F45" s="775"/>
      <c r="G45" s="775"/>
      <c r="H45" s="776"/>
      <c r="I45" s="811">
        <v>0</v>
      </c>
      <c r="J45" s="776"/>
      <c r="K45" s="777">
        <v>0</v>
      </c>
    </row>
    <row r="46" spans="1:11" ht="18" customHeight="1" x14ac:dyDescent="0.2">
      <c r="A46" s="767" t="s">
        <v>140</v>
      </c>
      <c r="B46" s="3852"/>
      <c r="C46" s="3853"/>
      <c r="D46" s="3854"/>
      <c r="E46" s="762"/>
      <c r="F46" s="775"/>
      <c r="G46" s="775"/>
      <c r="H46" s="776"/>
      <c r="I46" s="811">
        <v>0</v>
      </c>
      <c r="J46" s="776"/>
      <c r="K46" s="777">
        <v>0</v>
      </c>
    </row>
    <row r="47" spans="1:11" ht="18" customHeight="1" x14ac:dyDescent="0.2">
      <c r="A47" s="767" t="s">
        <v>141</v>
      </c>
      <c r="B47" s="3852"/>
      <c r="C47" s="3853"/>
      <c r="D47" s="3854"/>
      <c r="E47" s="762"/>
      <c r="F47" s="775"/>
      <c r="G47" s="775"/>
      <c r="H47" s="776"/>
      <c r="I47" s="811">
        <v>0</v>
      </c>
      <c r="J47" s="776"/>
      <c r="K47" s="777">
        <v>0</v>
      </c>
    </row>
    <row r="48" spans="1:11" ht="18" customHeight="1" x14ac:dyDescent="0.2">
      <c r="A48" s="630"/>
      <c r="B48" s="688"/>
      <c r="C48" s="688"/>
      <c r="D48" s="688"/>
      <c r="E48" s="688"/>
      <c r="F48" s="688"/>
      <c r="G48" s="688"/>
      <c r="H48" s="688"/>
      <c r="I48" s="688"/>
      <c r="J48" s="688"/>
      <c r="K48" s="688"/>
    </row>
    <row r="49" spans="1:11" ht="18" customHeight="1" x14ac:dyDescent="0.2">
      <c r="A49" s="768" t="s">
        <v>142</v>
      </c>
      <c r="B49" s="764" t="s">
        <v>143</v>
      </c>
      <c r="C49" s="762"/>
      <c r="D49" s="762"/>
      <c r="E49" s="764" t="s">
        <v>7</v>
      </c>
      <c r="F49" s="784">
        <v>169102.20849439132</v>
      </c>
      <c r="G49" s="784">
        <v>0</v>
      </c>
      <c r="H49" s="777">
        <v>7294362.8782216143</v>
      </c>
      <c r="I49" s="777">
        <v>0</v>
      </c>
      <c r="J49" s="777">
        <v>0</v>
      </c>
      <c r="K49" s="777">
        <v>7294362.8782216143</v>
      </c>
    </row>
    <row r="50" spans="1:11" ht="18" customHeight="1" thickBot="1" x14ac:dyDescent="0.25">
      <c r="A50" s="762"/>
      <c r="B50" s="762"/>
      <c r="C50" s="762"/>
      <c r="D50" s="762"/>
      <c r="E50" s="762"/>
      <c r="F50" s="762"/>
      <c r="G50" s="785"/>
      <c r="H50" s="785"/>
      <c r="I50" s="785"/>
      <c r="J50" s="785"/>
      <c r="K50" s="785"/>
    </row>
    <row r="51" spans="1:11" ht="42.75" customHeight="1" x14ac:dyDescent="0.2">
      <c r="A51" s="762"/>
      <c r="B51" s="762"/>
      <c r="C51" s="762"/>
      <c r="D51" s="762"/>
      <c r="E51" s="762"/>
      <c r="F51" s="770" t="s">
        <v>9</v>
      </c>
      <c r="G51" s="770" t="s">
        <v>37</v>
      </c>
      <c r="H51" s="770" t="s">
        <v>29</v>
      </c>
      <c r="I51" s="770" t="s">
        <v>30</v>
      </c>
      <c r="J51" s="770" t="s">
        <v>33</v>
      </c>
      <c r="K51" s="770" t="s">
        <v>34</v>
      </c>
    </row>
    <row r="52" spans="1:11" ht="18" customHeight="1" x14ac:dyDescent="0.2">
      <c r="A52" s="768" t="s">
        <v>92</v>
      </c>
      <c r="B52" s="3880" t="s">
        <v>38</v>
      </c>
      <c r="C52" s="3881"/>
      <c r="D52" s="762"/>
      <c r="E52" s="762"/>
      <c r="F52" s="762"/>
      <c r="G52" s="762"/>
      <c r="H52" s="762"/>
      <c r="I52" s="762"/>
      <c r="J52" s="762"/>
      <c r="K52" s="762"/>
    </row>
    <row r="53" spans="1:11" ht="18" customHeight="1" x14ac:dyDescent="0.2">
      <c r="A53" s="767" t="s">
        <v>51</v>
      </c>
      <c r="B53" s="3882" t="s">
        <v>457</v>
      </c>
      <c r="C53" s="3883"/>
      <c r="D53" s="3879"/>
      <c r="E53" s="762"/>
      <c r="F53" s="775"/>
      <c r="G53" s="775"/>
      <c r="H53" s="776">
        <v>90000</v>
      </c>
      <c r="I53" s="811">
        <v>53419.900798894494</v>
      </c>
      <c r="J53" s="776"/>
      <c r="K53" s="777">
        <v>143419.90079889449</v>
      </c>
    </row>
    <row r="54" spans="1:11" ht="18" customHeight="1" x14ac:dyDescent="0.2">
      <c r="A54" s="767" t="s">
        <v>93</v>
      </c>
      <c r="B54" s="787" t="s">
        <v>525</v>
      </c>
      <c r="C54" s="788"/>
      <c r="D54" s="789"/>
      <c r="E54" s="762"/>
      <c r="F54" s="775"/>
      <c r="G54" s="775"/>
      <c r="H54" s="776">
        <v>120390.49</v>
      </c>
      <c r="I54" s="811">
        <v>71458.311477003328</v>
      </c>
      <c r="J54" s="776">
        <v>76000</v>
      </c>
      <c r="K54" s="777">
        <v>115848.80147700332</v>
      </c>
    </row>
    <row r="55" spans="1:11" ht="18" customHeight="1" x14ac:dyDescent="0.2">
      <c r="A55" s="767" t="s">
        <v>94</v>
      </c>
      <c r="B55" s="3877" t="s">
        <v>458</v>
      </c>
      <c r="C55" s="3878"/>
      <c r="D55" s="3879"/>
      <c r="E55" s="762"/>
      <c r="F55" s="775"/>
      <c r="G55" s="775"/>
      <c r="H55" s="776">
        <v>59377.959999999992</v>
      </c>
      <c r="I55" s="811">
        <v>35244.052587119164</v>
      </c>
      <c r="J55" s="776"/>
      <c r="K55" s="777">
        <v>94622.012587119156</v>
      </c>
    </row>
    <row r="56" spans="1:11" ht="18" customHeight="1" x14ac:dyDescent="0.2">
      <c r="A56" s="767" t="s">
        <v>95</v>
      </c>
      <c r="B56" s="3877" t="s">
        <v>459</v>
      </c>
      <c r="C56" s="3878"/>
      <c r="D56" s="3879"/>
      <c r="E56" s="762"/>
      <c r="F56" s="775">
        <v>6131.97</v>
      </c>
      <c r="G56" s="775">
        <v>2210</v>
      </c>
      <c r="H56" s="776">
        <v>1677661.92</v>
      </c>
      <c r="I56" s="811">
        <v>995783.70378314296</v>
      </c>
      <c r="J56" s="776">
        <v>444096.25</v>
      </c>
      <c r="K56" s="777">
        <v>2229349.3737831428</v>
      </c>
    </row>
    <row r="57" spans="1:11" ht="18" customHeight="1" x14ac:dyDescent="0.2">
      <c r="A57" s="767" t="s">
        <v>96</v>
      </c>
      <c r="B57" s="3877" t="s">
        <v>460</v>
      </c>
      <c r="C57" s="3878"/>
      <c r="D57" s="3879"/>
      <c r="E57" s="762"/>
      <c r="F57" s="775"/>
      <c r="G57" s="775"/>
      <c r="H57" s="776">
        <v>1935147.0499571187</v>
      </c>
      <c r="I57" s="811">
        <v>0</v>
      </c>
      <c r="J57" s="776"/>
      <c r="K57" s="777">
        <v>1935147.0499571187</v>
      </c>
    </row>
    <row r="58" spans="1:11" ht="18" customHeight="1" x14ac:dyDescent="0.2">
      <c r="A58" s="767" t="s">
        <v>97</v>
      </c>
      <c r="B58" s="826" t="s">
        <v>725</v>
      </c>
      <c r="C58" s="788"/>
      <c r="D58" s="789"/>
      <c r="E58" s="762"/>
      <c r="F58" s="775"/>
      <c r="G58" s="775"/>
      <c r="H58" s="776">
        <v>9215451.2138461545</v>
      </c>
      <c r="I58" s="811">
        <v>0</v>
      </c>
      <c r="J58" s="776">
        <v>5690987.1280000005</v>
      </c>
      <c r="K58" s="777">
        <v>3524464.085846154</v>
      </c>
    </row>
    <row r="59" spans="1:11" ht="18" customHeight="1" x14ac:dyDescent="0.2">
      <c r="A59" s="767" t="s">
        <v>98</v>
      </c>
      <c r="B59" s="3966" t="s">
        <v>726</v>
      </c>
      <c r="C59" s="3878"/>
      <c r="D59" s="3879"/>
      <c r="E59" s="762"/>
      <c r="F59" s="775"/>
      <c r="G59" s="775"/>
      <c r="H59" s="776">
        <v>9372537.6400000006</v>
      </c>
      <c r="I59" s="811">
        <v>0</v>
      </c>
      <c r="J59" s="776">
        <v>5399950.4199999999</v>
      </c>
      <c r="K59" s="777">
        <v>3972587.2200000007</v>
      </c>
    </row>
    <row r="60" spans="1:11" ht="18" customHeight="1" x14ac:dyDescent="0.2">
      <c r="A60" s="767" t="s">
        <v>99</v>
      </c>
      <c r="B60" s="826" t="s">
        <v>727</v>
      </c>
      <c r="C60" s="788"/>
      <c r="D60" s="789"/>
      <c r="E60" s="762"/>
      <c r="F60" s="775"/>
      <c r="G60" s="775"/>
      <c r="H60" s="776">
        <v>1007014</v>
      </c>
      <c r="I60" s="811">
        <v>0</v>
      </c>
      <c r="J60" s="776">
        <v>627194</v>
      </c>
      <c r="K60" s="777">
        <v>379820</v>
      </c>
    </row>
    <row r="61" spans="1:11" ht="18" customHeight="1" x14ac:dyDescent="0.2">
      <c r="A61" s="767" t="s">
        <v>100</v>
      </c>
      <c r="B61" s="787"/>
      <c r="C61" s="788"/>
      <c r="D61" s="789"/>
      <c r="E61" s="762"/>
      <c r="F61" s="775"/>
      <c r="G61" s="775"/>
      <c r="H61" s="776"/>
      <c r="I61" s="811">
        <v>0</v>
      </c>
      <c r="J61" s="776"/>
      <c r="K61" s="777">
        <v>0</v>
      </c>
    </row>
    <row r="62" spans="1:11" ht="18" customHeight="1" x14ac:dyDescent="0.2">
      <c r="A62" s="767" t="s">
        <v>101</v>
      </c>
      <c r="B62" s="3877"/>
      <c r="C62" s="3878"/>
      <c r="D62" s="3879"/>
      <c r="E62" s="762"/>
      <c r="F62" s="775"/>
      <c r="G62" s="775"/>
      <c r="H62" s="776"/>
      <c r="I62" s="811">
        <v>0</v>
      </c>
      <c r="J62" s="776"/>
      <c r="K62" s="777">
        <v>0</v>
      </c>
    </row>
    <row r="63" spans="1:11" ht="18" customHeight="1" x14ac:dyDescent="0.2">
      <c r="A63" s="767"/>
      <c r="B63" s="762"/>
      <c r="C63" s="762"/>
      <c r="D63" s="762"/>
      <c r="E63" s="762"/>
      <c r="F63" s="762"/>
      <c r="G63" s="762"/>
      <c r="H63" s="762"/>
      <c r="I63" s="807"/>
      <c r="J63" s="762"/>
      <c r="K63" s="762"/>
    </row>
    <row r="64" spans="1:11" ht="18" customHeight="1" x14ac:dyDescent="0.2">
      <c r="A64" s="767" t="s">
        <v>144</v>
      </c>
      <c r="B64" s="764" t="s">
        <v>145</v>
      </c>
      <c r="C64" s="762"/>
      <c r="D64" s="762"/>
      <c r="E64" s="764" t="s">
        <v>7</v>
      </c>
      <c r="F64" s="779">
        <v>6131.97</v>
      </c>
      <c r="G64" s="779">
        <v>2210</v>
      </c>
      <c r="H64" s="777">
        <v>23477580.273803271</v>
      </c>
      <c r="I64" s="777">
        <v>1155905.9686461599</v>
      </c>
      <c r="J64" s="777">
        <v>12238227.798</v>
      </c>
      <c r="K64" s="777">
        <v>12395258.444449432</v>
      </c>
    </row>
    <row r="65" spans="1:11" ht="18" customHeight="1" x14ac:dyDescent="0.2">
      <c r="A65" s="762"/>
      <c r="B65" s="762"/>
      <c r="C65" s="762"/>
      <c r="D65" s="762"/>
      <c r="E65" s="762"/>
      <c r="F65" s="809"/>
      <c r="G65" s="809"/>
      <c r="H65" s="809"/>
      <c r="I65" s="809"/>
      <c r="J65" s="809"/>
      <c r="K65" s="809"/>
    </row>
    <row r="66" spans="1:11" ht="42.75" customHeight="1" x14ac:dyDescent="0.2">
      <c r="A66" s="762"/>
      <c r="B66" s="762"/>
      <c r="C66" s="762"/>
      <c r="D66" s="762"/>
      <c r="E66" s="762"/>
      <c r="F66" s="818" t="s">
        <v>9</v>
      </c>
      <c r="G66" s="818" t="s">
        <v>37</v>
      </c>
      <c r="H66" s="818" t="s">
        <v>29</v>
      </c>
      <c r="I66" s="818" t="s">
        <v>30</v>
      </c>
      <c r="J66" s="818" t="s">
        <v>33</v>
      </c>
      <c r="K66" s="818" t="s">
        <v>34</v>
      </c>
    </row>
    <row r="67" spans="1:11" ht="18" customHeight="1" x14ac:dyDescent="0.2">
      <c r="A67" s="768" t="s">
        <v>102</v>
      </c>
      <c r="B67" s="764" t="s">
        <v>12</v>
      </c>
      <c r="C67" s="762"/>
      <c r="D67" s="762"/>
      <c r="E67" s="762"/>
      <c r="F67" s="819"/>
      <c r="G67" s="819"/>
      <c r="H67" s="819"/>
      <c r="I67" s="820"/>
      <c r="J67" s="819"/>
      <c r="K67" s="821"/>
    </row>
    <row r="68" spans="1:11" ht="18" customHeight="1" x14ac:dyDescent="0.2">
      <c r="A68" s="767" t="s">
        <v>103</v>
      </c>
      <c r="B68" s="762" t="s">
        <v>52</v>
      </c>
      <c r="C68" s="762"/>
      <c r="D68" s="762"/>
      <c r="E68" s="762"/>
      <c r="F68" s="812">
        <v>5603.9</v>
      </c>
      <c r="G68" s="812"/>
      <c r="H68" s="812">
        <v>289354</v>
      </c>
      <c r="I68" s="811">
        <v>171747.35528625909</v>
      </c>
      <c r="J68" s="812">
        <v>219266.49</v>
      </c>
      <c r="K68" s="777">
        <v>241834.8652862591</v>
      </c>
    </row>
    <row r="69" spans="1:11" ht="18" customHeight="1" x14ac:dyDescent="0.2">
      <c r="A69" s="767" t="s">
        <v>104</v>
      </c>
      <c r="B69" s="763" t="s">
        <v>53</v>
      </c>
      <c r="C69" s="762"/>
      <c r="D69" s="762"/>
      <c r="E69" s="762"/>
      <c r="F69" s="812"/>
      <c r="G69" s="812"/>
      <c r="H69" s="812"/>
      <c r="I69" s="811">
        <v>0</v>
      </c>
      <c r="J69" s="812"/>
      <c r="K69" s="777">
        <v>0</v>
      </c>
    </row>
    <row r="70" spans="1:11" ht="18" customHeight="1" x14ac:dyDescent="0.2">
      <c r="A70" s="767" t="s">
        <v>178</v>
      </c>
      <c r="B70" s="787"/>
      <c r="C70" s="788"/>
      <c r="D70" s="789"/>
      <c r="E70" s="764"/>
      <c r="F70" s="796"/>
      <c r="G70" s="796"/>
      <c r="H70" s="797"/>
      <c r="I70" s="811">
        <v>0</v>
      </c>
      <c r="J70" s="797"/>
      <c r="K70" s="777">
        <v>0</v>
      </c>
    </row>
    <row r="71" spans="1:11" ht="18" customHeight="1" x14ac:dyDescent="0.2">
      <c r="A71" s="767" t="s">
        <v>179</v>
      </c>
      <c r="B71" s="787"/>
      <c r="C71" s="788"/>
      <c r="D71" s="789"/>
      <c r="E71" s="764"/>
      <c r="F71" s="796"/>
      <c r="G71" s="796"/>
      <c r="H71" s="797"/>
      <c r="I71" s="811">
        <v>0</v>
      </c>
      <c r="J71" s="797"/>
      <c r="K71" s="777">
        <v>0</v>
      </c>
    </row>
    <row r="72" spans="1:11" ht="18" customHeight="1" x14ac:dyDescent="0.2">
      <c r="A72" s="767" t="s">
        <v>180</v>
      </c>
      <c r="B72" s="793"/>
      <c r="C72" s="794"/>
      <c r="D72" s="795"/>
      <c r="E72" s="764"/>
      <c r="F72" s="775"/>
      <c r="G72" s="775"/>
      <c r="H72" s="776"/>
      <c r="I72" s="811">
        <v>0</v>
      </c>
      <c r="J72" s="776"/>
      <c r="K72" s="777">
        <v>0</v>
      </c>
    </row>
    <row r="73" spans="1:11" ht="18" customHeight="1" x14ac:dyDescent="0.2">
      <c r="A73" s="767"/>
      <c r="B73" s="763"/>
      <c r="C73" s="762"/>
      <c r="D73" s="762"/>
      <c r="E73" s="764"/>
      <c r="F73" s="822"/>
      <c r="G73" s="822"/>
      <c r="H73" s="823"/>
      <c r="I73" s="820"/>
      <c r="J73" s="823"/>
      <c r="K73" s="821"/>
    </row>
    <row r="74" spans="1:11" ht="18" customHeight="1" x14ac:dyDescent="0.2">
      <c r="A74" s="768" t="s">
        <v>146</v>
      </c>
      <c r="B74" s="764" t="s">
        <v>147</v>
      </c>
      <c r="C74" s="762"/>
      <c r="D74" s="762"/>
      <c r="E74" s="764" t="s">
        <v>7</v>
      </c>
      <c r="F74" s="782">
        <v>5603.9</v>
      </c>
      <c r="G74" s="782">
        <v>0</v>
      </c>
      <c r="H74" s="782">
        <v>289354</v>
      </c>
      <c r="I74" s="814">
        <v>171747.35528625909</v>
      </c>
      <c r="J74" s="782">
        <v>219266.49</v>
      </c>
      <c r="K74" s="778">
        <v>241834.8652862591</v>
      </c>
    </row>
    <row r="75" spans="1:11" ht="42.75" customHeight="1" x14ac:dyDescent="0.2">
      <c r="A75" s="762"/>
      <c r="B75" s="762"/>
      <c r="C75" s="762"/>
      <c r="D75" s="762"/>
      <c r="E75" s="762"/>
      <c r="F75" s="770" t="s">
        <v>9</v>
      </c>
      <c r="G75" s="770" t="s">
        <v>37</v>
      </c>
      <c r="H75" s="770" t="s">
        <v>29</v>
      </c>
      <c r="I75" s="770" t="s">
        <v>30</v>
      </c>
      <c r="J75" s="770" t="s">
        <v>33</v>
      </c>
      <c r="K75" s="770" t="s">
        <v>34</v>
      </c>
    </row>
    <row r="76" spans="1:11" ht="18" customHeight="1" x14ac:dyDescent="0.2">
      <c r="A76" s="768" t="s">
        <v>105</v>
      </c>
      <c r="B76" s="764" t="s">
        <v>106</v>
      </c>
      <c r="C76" s="762"/>
      <c r="D76" s="762"/>
      <c r="E76" s="762"/>
      <c r="F76" s="762"/>
      <c r="G76" s="762"/>
      <c r="H76" s="762"/>
      <c r="I76" s="762"/>
      <c r="J76" s="762"/>
      <c r="K76" s="762"/>
    </row>
    <row r="77" spans="1:11" ht="18" customHeight="1" x14ac:dyDescent="0.2">
      <c r="A77" s="767" t="s">
        <v>107</v>
      </c>
      <c r="B77" s="763" t="s">
        <v>54</v>
      </c>
      <c r="C77" s="762"/>
      <c r="D77" s="762"/>
      <c r="E77" s="762"/>
      <c r="F77" s="775"/>
      <c r="G77" s="775"/>
      <c r="H77" s="776">
        <v>524883.82539810787</v>
      </c>
      <c r="I77" s="811">
        <v>0</v>
      </c>
      <c r="J77" s="776"/>
      <c r="K77" s="777">
        <v>524883.82539810787</v>
      </c>
    </row>
    <row r="78" spans="1:11" ht="18" customHeight="1" x14ac:dyDescent="0.2">
      <c r="A78" s="767" t="s">
        <v>108</v>
      </c>
      <c r="B78" s="763" t="s">
        <v>55</v>
      </c>
      <c r="C78" s="762"/>
      <c r="D78" s="762"/>
      <c r="E78" s="762"/>
      <c r="F78" s="775"/>
      <c r="G78" s="775"/>
      <c r="H78" s="776"/>
      <c r="I78" s="811">
        <v>0</v>
      </c>
      <c r="J78" s="776"/>
      <c r="K78" s="777">
        <v>0</v>
      </c>
    </row>
    <row r="79" spans="1:11" ht="18" customHeight="1" x14ac:dyDescent="0.2">
      <c r="A79" s="767" t="s">
        <v>109</v>
      </c>
      <c r="B79" s="763" t="s">
        <v>13</v>
      </c>
      <c r="C79" s="762"/>
      <c r="D79" s="762"/>
      <c r="E79" s="762"/>
      <c r="F79" s="775"/>
      <c r="G79" s="775"/>
      <c r="H79" s="776">
        <v>2675</v>
      </c>
      <c r="I79" s="811">
        <v>0</v>
      </c>
      <c r="J79" s="776"/>
      <c r="K79" s="777">
        <v>2675</v>
      </c>
    </row>
    <row r="80" spans="1:11" ht="18" customHeight="1" x14ac:dyDescent="0.2">
      <c r="A80" s="767" t="s">
        <v>110</v>
      </c>
      <c r="B80" s="763" t="s">
        <v>56</v>
      </c>
      <c r="C80" s="762"/>
      <c r="D80" s="762"/>
      <c r="E80" s="762"/>
      <c r="F80" s="775"/>
      <c r="G80" s="775"/>
      <c r="H80" s="776"/>
      <c r="I80" s="811">
        <v>0</v>
      </c>
      <c r="J80" s="776"/>
      <c r="K80" s="777">
        <v>0</v>
      </c>
    </row>
    <row r="81" spans="1:11" ht="18" customHeight="1" x14ac:dyDescent="0.2">
      <c r="A81" s="767"/>
      <c r="B81" s="762"/>
      <c r="C81" s="762"/>
      <c r="D81" s="762"/>
      <c r="E81" s="762"/>
      <c r="F81" s="762"/>
      <c r="G81" s="762"/>
      <c r="H81" s="762"/>
      <c r="I81" s="762"/>
      <c r="J81" s="762"/>
      <c r="K81" s="801"/>
    </row>
    <row r="82" spans="1:11" ht="18" customHeight="1" x14ac:dyDescent="0.2">
      <c r="A82" s="767" t="s">
        <v>148</v>
      </c>
      <c r="B82" s="764" t="s">
        <v>149</v>
      </c>
      <c r="C82" s="762"/>
      <c r="D82" s="762"/>
      <c r="E82" s="764" t="s">
        <v>7</v>
      </c>
      <c r="F82" s="782">
        <v>0</v>
      </c>
      <c r="G82" s="782">
        <v>0</v>
      </c>
      <c r="H82" s="778">
        <v>527558.82539810787</v>
      </c>
      <c r="I82" s="778">
        <v>0</v>
      </c>
      <c r="J82" s="778">
        <v>0</v>
      </c>
      <c r="K82" s="778">
        <v>527558.82539810787</v>
      </c>
    </row>
    <row r="83" spans="1:11" ht="18" customHeight="1" thickBot="1" x14ac:dyDescent="0.25">
      <c r="A83" s="767"/>
      <c r="B83" s="762"/>
      <c r="C83" s="762"/>
      <c r="D83" s="762"/>
      <c r="E83" s="762"/>
      <c r="F83" s="785"/>
      <c r="G83" s="785"/>
      <c r="H83" s="785"/>
      <c r="I83" s="785"/>
      <c r="J83" s="785"/>
      <c r="K83" s="785"/>
    </row>
    <row r="84" spans="1:11" ht="42.75" customHeight="1" x14ac:dyDescent="0.2">
      <c r="A84" s="762"/>
      <c r="B84" s="762"/>
      <c r="C84" s="762"/>
      <c r="D84" s="762"/>
      <c r="E84" s="762"/>
      <c r="F84" s="770" t="s">
        <v>9</v>
      </c>
      <c r="G84" s="770" t="s">
        <v>37</v>
      </c>
      <c r="H84" s="770" t="s">
        <v>29</v>
      </c>
      <c r="I84" s="770" t="s">
        <v>30</v>
      </c>
      <c r="J84" s="770" t="s">
        <v>33</v>
      </c>
      <c r="K84" s="770" t="s">
        <v>34</v>
      </c>
    </row>
    <row r="85" spans="1:11" ht="18" customHeight="1" x14ac:dyDescent="0.2">
      <c r="A85" s="768" t="s">
        <v>111</v>
      </c>
      <c r="B85" s="764" t="s">
        <v>57</v>
      </c>
      <c r="C85" s="762"/>
      <c r="D85" s="762"/>
      <c r="E85" s="762"/>
      <c r="F85" s="762"/>
      <c r="G85" s="762"/>
      <c r="H85" s="762"/>
      <c r="I85" s="762"/>
      <c r="J85" s="762"/>
      <c r="K85" s="762"/>
    </row>
    <row r="86" spans="1:11" ht="18" customHeight="1" x14ac:dyDescent="0.2">
      <c r="A86" s="767" t="s">
        <v>112</v>
      </c>
      <c r="B86" s="763" t="s">
        <v>113</v>
      </c>
      <c r="C86" s="762"/>
      <c r="D86" s="762"/>
      <c r="E86" s="762"/>
      <c r="F86" s="775"/>
      <c r="G86" s="775"/>
      <c r="H86" s="776">
        <v>193647.72</v>
      </c>
      <c r="I86" s="811">
        <v>0</v>
      </c>
      <c r="J86" s="776"/>
      <c r="K86" s="777">
        <v>193647.72</v>
      </c>
    </row>
    <row r="87" spans="1:11" ht="18" customHeight="1" x14ac:dyDescent="0.2">
      <c r="A87" s="767" t="s">
        <v>114</v>
      </c>
      <c r="B87" s="763" t="s">
        <v>14</v>
      </c>
      <c r="C87" s="762"/>
      <c r="D87" s="762"/>
      <c r="E87" s="762"/>
      <c r="F87" s="775"/>
      <c r="G87" s="775"/>
      <c r="H87" s="776"/>
      <c r="I87" s="811">
        <v>0</v>
      </c>
      <c r="J87" s="776"/>
      <c r="K87" s="777">
        <v>0</v>
      </c>
    </row>
    <row r="88" spans="1:11" ht="18" customHeight="1" x14ac:dyDescent="0.2">
      <c r="A88" s="767" t="s">
        <v>115</v>
      </c>
      <c r="B88" s="763" t="s">
        <v>116</v>
      </c>
      <c r="C88" s="762"/>
      <c r="D88" s="762"/>
      <c r="E88" s="762"/>
      <c r="F88" s="775"/>
      <c r="G88" s="775"/>
      <c r="H88" s="776">
        <v>23951.69</v>
      </c>
      <c r="I88" s="811">
        <v>14216.632264065258</v>
      </c>
      <c r="J88" s="776">
        <v>30000</v>
      </c>
      <c r="K88" s="777">
        <v>8168.322264065253</v>
      </c>
    </row>
    <row r="89" spans="1:11" ht="18" customHeight="1" x14ac:dyDescent="0.2">
      <c r="A89" s="767" t="s">
        <v>117</v>
      </c>
      <c r="B89" s="763" t="s">
        <v>58</v>
      </c>
      <c r="C89" s="762"/>
      <c r="D89" s="762"/>
      <c r="E89" s="762"/>
      <c r="F89" s="775"/>
      <c r="G89" s="775"/>
      <c r="H89" s="776"/>
      <c r="I89" s="811">
        <v>0</v>
      </c>
      <c r="J89" s="776"/>
      <c r="K89" s="777">
        <v>0</v>
      </c>
    </row>
    <row r="90" spans="1:11" ht="18" customHeight="1" x14ac:dyDescent="0.2">
      <c r="A90" s="767" t="s">
        <v>118</v>
      </c>
      <c r="B90" s="3861" t="s">
        <v>59</v>
      </c>
      <c r="C90" s="3862"/>
      <c r="D90" s="762"/>
      <c r="E90" s="762"/>
      <c r="F90" s="775"/>
      <c r="G90" s="775"/>
      <c r="H90" s="776"/>
      <c r="I90" s="811">
        <v>0</v>
      </c>
      <c r="J90" s="776"/>
      <c r="K90" s="777">
        <v>0</v>
      </c>
    </row>
    <row r="91" spans="1:11" ht="18" customHeight="1" x14ac:dyDescent="0.2">
      <c r="A91" s="767" t="s">
        <v>119</v>
      </c>
      <c r="B91" s="763" t="s">
        <v>60</v>
      </c>
      <c r="C91" s="762"/>
      <c r="D91" s="762"/>
      <c r="E91" s="762"/>
      <c r="F91" s="775"/>
      <c r="G91" s="775"/>
      <c r="H91" s="776"/>
      <c r="I91" s="811">
        <v>0</v>
      </c>
      <c r="J91" s="776"/>
      <c r="K91" s="777">
        <v>0</v>
      </c>
    </row>
    <row r="92" spans="1:11" ht="18" customHeight="1" x14ac:dyDescent="0.2">
      <c r="A92" s="767" t="s">
        <v>120</v>
      </c>
      <c r="B92" s="763" t="s">
        <v>121</v>
      </c>
      <c r="C92" s="762"/>
      <c r="D92" s="762"/>
      <c r="E92" s="762"/>
      <c r="F92" s="799"/>
      <c r="G92" s="799"/>
      <c r="H92" s="800"/>
      <c r="I92" s="811">
        <v>0</v>
      </c>
      <c r="J92" s="800"/>
      <c r="K92" s="777">
        <v>0</v>
      </c>
    </row>
    <row r="93" spans="1:11" ht="18" customHeight="1" x14ac:dyDescent="0.2">
      <c r="A93" s="767" t="s">
        <v>122</v>
      </c>
      <c r="B93" s="763" t="s">
        <v>123</v>
      </c>
      <c r="C93" s="762"/>
      <c r="D93" s="762"/>
      <c r="E93" s="762"/>
      <c r="F93" s="775"/>
      <c r="G93" s="775"/>
      <c r="H93" s="776"/>
      <c r="I93" s="811">
        <v>0</v>
      </c>
      <c r="J93" s="776"/>
      <c r="K93" s="777">
        <v>0</v>
      </c>
    </row>
    <row r="94" spans="1:11" ht="18" customHeight="1" x14ac:dyDescent="0.2">
      <c r="A94" s="767" t="s">
        <v>124</v>
      </c>
      <c r="B94" s="3877"/>
      <c r="C94" s="3878"/>
      <c r="D94" s="3879"/>
      <c r="E94" s="762"/>
      <c r="F94" s="775"/>
      <c r="G94" s="775"/>
      <c r="H94" s="776"/>
      <c r="I94" s="811">
        <v>0</v>
      </c>
      <c r="J94" s="776"/>
      <c r="K94" s="777">
        <v>0</v>
      </c>
    </row>
    <row r="95" spans="1:11" ht="18" customHeight="1" x14ac:dyDescent="0.2">
      <c r="A95" s="767" t="s">
        <v>125</v>
      </c>
      <c r="B95" s="3877"/>
      <c r="C95" s="3878"/>
      <c r="D95" s="3879"/>
      <c r="E95" s="762"/>
      <c r="F95" s="775"/>
      <c r="G95" s="775"/>
      <c r="H95" s="776"/>
      <c r="I95" s="811">
        <v>0</v>
      </c>
      <c r="J95" s="776"/>
      <c r="K95" s="777">
        <v>0</v>
      </c>
    </row>
    <row r="96" spans="1:11" ht="18" customHeight="1" x14ac:dyDescent="0.2">
      <c r="A96" s="767" t="s">
        <v>126</v>
      </c>
      <c r="B96" s="3877"/>
      <c r="C96" s="3878"/>
      <c r="D96" s="3879"/>
      <c r="E96" s="762"/>
      <c r="F96" s="775"/>
      <c r="G96" s="775"/>
      <c r="H96" s="776"/>
      <c r="I96" s="811">
        <v>0</v>
      </c>
      <c r="J96" s="776"/>
      <c r="K96" s="777">
        <v>0</v>
      </c>
    </row>
    <row r="97" spans="1:11" ht="18" customHeight="1" x14ac:dyDescent="0.2">
      <c r="A97" s="767"/>
      <c r="B97" s="763"/>
      <c r="C97" s="762"/>
      <c r="D97" s="762"/>
      <c r="E97" s="762"/>
      <c r="F97" s="762"/>
      <c r="G97" s="762"/>
      <c r="H97" s="762"/>
      <c r="I97" s="762"/>
      <c r="J97" s="762"/>
      <c r="K97" s="762"/>
    </row>
    <row r="98" spans="1:11" ht="18" customHeight="1" x14ac:dyDescent="0.2">
      <c r="A98" s="768" t="s">
        <v>150</v>
      </c>
      <c r="B98" s="764" t="s">
        <v>151</v>
      </c>
      <c r="C98" s="762"/>
      <c r="D98" s="762"/>
      <c r="E98" s="764" t="s">
        <v>7</v>
      </c>
      <c r="F98" s="779">
        <v>0</v>
      </c>
      <c r="G98" s="779">
        <v>0</v>
      </c>
      <c r="H98" s="779">
        <v>217599.41</v>
      </c>
      <c r="I98" s="779">
        <v>14216.632264065258</v>
      </c>
      <c r="J98" s="779">
        <v>30000</v>
      </c>
      <c r="K98" s="779">
        <v>201816.04226406524</v>
      </c>
    </row>
    <row r="99" spans="1:11" ht="18" customHeight="1" thickBot="1" x14ac:dyDescent="0.25">
      <c r="A99" s="762"/>
      <c r="B99" s="764"/>
      <c r="C99" s="762"/>
      <c r="D99" s="762"/>
      <c r="E99" s="762"/>
      <c r="F99" s="785"/>
      <c r="G99" s="785"/>
      <c r="H99" s="785"/>
      <c r="I99" s="785"/>
      <c r="J99" s="785"/>
      <c r="K99" s="785"/>
    </row>
    <row r="100" spans="1:11" ht="42.75" customHeight="1" x14ac:dyDescent="0.2">
      <c r="A100" s="762"/>
      <c r="B100" s="762"/>
      <c r="C100" s="762"/>
      <c r="D100" s="762"/>
      <c r="E100" s="762"/>
      <c r="F100" s="770" t="s">
        <v>9</v>
      </c>
      <c r="G100" s="770" t="s">
        <v>37</v>
      </c>
      <c r="H100" s="770" t="s">
        <v>29</v>
      </c>
      <c r="I100" s="770" t="s">
        <v>30</v>
      </c>
      <c r="J100" s="770" t="s">
        <v>33</v>
      </c>
      <c r="K100" s="770" t="s">
        <v>34</v>
      </c>
    </row>
    <row r="101" spans="1:11" ht="18" customHeight="1" x14ac:dyDescent="0.2">
      <c r="A101" s="768" t="s">
        <v>130</v>
      </c>
      <c r="B101" s="764" t="s">
        <v>63</v>
      </c>
      <c r="C101" s="762"/>
      <c r="D101" s="762"/>
      <c r="E101" s="762"/>
      <c r="F101" s="762"/>
      <c r="G101" s="762"/>
      <c r="H101" s="762"/>
      <c r="I101" s="762"/>
      <c r="J101" s="762"/>
      <c r="K101" s="762"/>
    </row>
    <row r="102" spans="1:11" ht="18" customHeight="1" x14ac:dyDescent="0.2">
      <c r="A102" s="767" t="s">
        <v>131</v>
      </c>
      <c r="B102" s="763" t="s">
        <v>152</v>
      </c>
      <c r="C102" s="762"/>
      <c r="D102" s="762"/>
      <c r="E102" s="762"/>
      <c r="F102" s="775"/>
      <c r="G102" s="775"/>
      <c r="H102" s="776"/>
      <c r="I102" s="811">
        <v>0</v>
      </c>
      <c r="J102" s="776"/>
      <c r="K102" s="777">
        <v>0</v>
      </c>
    </row>
    <row r="103" spans="1:11" ht="18" customHeight="1" x14ac:dyDescent="0.2">
      <c r="A103" s="767" t="s">
        <v>132</v>
      </c>
      <c r="B103" s="3861" t="s">
        <v>62</v>
      </c>
      <c r="C103" s="3861"/>
      <c r="D103" s="762"/>
      <c r="E103" s="762"/>
      <c r="F103" s="775"/>
      <c r="G103" s="775"/>
      <c r="H103" s="776"/>
      <c r="I103" s="811">
        <v>0</v>
      </c>
      <c r="J103" s="776"/>
      <c r="K103" s="777">
        <v>0</v>
      </c>
    </row>
    <row r="104" spans="1:11" ht="18" customHeight="1" x14ac:dyDescent="0.2">
      <c r="A104" s="767" t="s">
        <v>128</v>
      </c>
      <c r="B104" s="3877"/>
      <c r="C104" s="3878"/>
      <c r="D104" s="3879"/>
      <c r="E104" s="762"/>
      <c r="F104" s="775"/>
      <c r="G104" s="775"/>
      <c r="H104" s="776"/>
      <c r="I104" s="811">
        <v>0</v>
      </c>
      <c r="J104" s="776"/>
      <c r="K104" s="777">
        <v>0</v>
      </c>
    </row>
    <row r="105" spans="1:11" ht="18" customHeight="1" x14ac:dyDescent="0.2">
      <c r="A105" s="767" t="s">
        <v>127</v>
      </c>
      <c r="B105" s="3877"/>
      <c r="C105" s="3878"/>
      <c r="D105" s="3879"/>
      <c r="E105" s="762"/>
      <c r="F105" s="775"/>
      <c r="G105" s="775"/>
      <c r="H105" s="776"/>
      <c r="I105" s="811">
        <v>0</v>
      </c>
      <c r="J105" s="776"/>
      <c r="K105" s="777">
        <v>0</v>
      </c>
    </row>
    <row r="106" spans="1:11" ht="18" customHeight="1" x14ac:dyDescent="0.2">
      <c r="A106" s="767" t="s">
        <v>129</v>
      </c>
      <c r="B106" s="3877"/>
      <c r="C106" s="3878"/>
      <c r="D106" s="3879"/>
      <c r="E106" s="762"/>
      <c r="F106" s="775"/>
      <c r="G106" s="775"/>
      <c r="H106" s="776"/>
      <c r="I106" s="811">
        <v>0</v>
      </c>
      <c r="J106" s="776"/>
      <c r="K106" s="777">
        <v>0</v>
      </c>
    </row>
    <row r="107" spans="1:11" ht="18" customHeight="1" x14ac:dyDescent="0.2">
      <c r="A107" s="762"/>
      <c r="B107" s="764"/>
      <c r="C107" s="762"/>
      <c r="D107" s="762"/>
      <c r="E107" s="762"/>
      <c r="F107" s="762"/>
      <c r="G107" s="762"/>
      <c r="H107" s="762"/>
      <c r="I107" s="762"/>
      <c r="J107" s="762"/>
      <c r="K107" s="762"/>
    </row>
    <row r="108" spans="1:11" s="38" customFormat="1" ht="18" customHeight="1" x14ac:dyDescent="0.2">
      <c r="A108" s="768" t="s">
        <v>153</v>
      </c>
      <c r="B108" s="824" t="s">
        <v>154</v>
      </c>
      <c r="C108" s="762"/>
      <c r="D108" s="762"/>
      <c r="E108" s="764" t="s">
        <v>7</v>
      </c>
      <c r="F108" s="779">
        <v>0</v>
      </c>
      <c r="G108" s="779">
        <v>0</v>
      </c>
      <c r="H108" s="777">
        <v>0</v>
      </c>
      <c r="I108" s="777">
        <v>0</v>
      </c>
      <c r="J108" s="777">
        <v>0</v>
      </c>
      <c r="K108" s="777">
        <v>0</v>
      </c>
    </row>
    <row r="109" spans="1:11" s="38" customFormat="1" ht="18" customHeight="1" thickBot="1" x14ac:dyDescent="0.25">
      <c r="A109" s="772"/>
      <c r="B109" s="773"/>
      <c r="C109" s="774"/>
      <c r="D109" s="774"/>
      <c r="E109" s="774"/>
      <c r="F109" s="785"/>
      <c r="G109" s="785"/>
      <c r="H109" s="785"/>
      <c r="I109" s="785"/>
      <c r="J109" s="785"/>
      <c r="K109" s="785"/>
    </row>
    <row r="110" spans="1:11" s="38" customFormat="1" ht="18" customHeight="1" x14ac:dyDescent="0.2">
      <c r="A110" s="768" t="s">
        <v>156</v>
      </c>
      <c r="B110" s="764" t="s">
        <v>39</v>
      </c>
      <c r="C110" s="762"/>
      <c r="D110" s="762"/>
      <c r="E110" s="762"/>
      <c r="F110" s="762"/>
      <c r="G110" s="762"/>
      <c r="H110" s="762"/>
      <c r="I110" s="762"/>
      <c r="J110" s="762"/>
      <c r="K110" s="762"/>
    </row>
    <row r="111" spans="1:11" ht="18" customHeight="1" x14ac:dyDescent="0.2">
      <c r="A111" s="768" t="s">
        <v>155</v>
      </c>
      <c r="B111" s="764" t="s">
        <v>164</v>
      </c>
      <c r="C111" s="762"/>
      <c r="D111" s="762"/>
      <c r="E111" s="764" t="s">
        <v>7</v>
      </c>
      <c r="F111" s="776">
        <v>21867281.579</v>
      </c>
      <c r="G111" s="762"/>
      <c r="H111" s="762"/>
      <c r="I111" s="762"/>
      <c r="J111" s="762"/>
      <c r="K111" s="762"/>
    </row>
    <row r="112" spans="1:11" ht="18" customHeight="1" x14ac:dyDescent="0.2">
      <c r="A112" s="762"/>
      <c r="B112" s="764"/>
      <c r="C112" s="762"/>
      <c r="D112" s="762"/>
      <c r="E112" s="764"/>
      <c r="F112" s="783"/>
      <c r="G112" s="762"/>
      <c r="H112" s="762"/>
      <c r="I112" s="762"/>
      <c r="J112" s="762"/>
      <c r="K112" s="762"/>
    </row>
    <row r="113" spans="1:11" ht="18" customHeight="1" x14ac:dyDescent="0.2">
      <c r="A113" s="768"/>
      <c r="B113" s="764" t="s">
        <v>15</v>
      </c>
      <c r="C113" s="762"/>
      <c r="D113" s="762"/>
      <c r="E113" s="762"/>
      <c r="F113" s="762"/>
      <c r="G113" s="688"/>
      <c r="H113" s="688"/>
      <c r="I113" s="688"/>
      <c r="J113" s="688"/>
      <c r="K113" s="688"/>
    </row>
    <row r="114" spans="1:11" ht="18" customHeight="1" x14ac:dyDescent="0.2">
      <c r="A114" s="767" t="s">
        <v>171</v>
      </c>
      <c r="B114" s="763" t="s">
        <v>35</v>
      </c>
      <c r="C114" s="762"/>
      <c r="D114" s="762"/>
      <c r="E114" s="762"/>
      <c r="F114" s="786">
        <v>0.59355445332104995</v>
      </c>
      <c r="G114" s="688"/>
      <c r="H114" s="688"/>
      <c r="I114" s="688"/>
      <c r="J114" s="688"/>
      <c r="K114" s="688"/>
    </row>
    <row r="115" spans="1:11" ht="18" customHeight="1" x14ac:dyDescent="0.2">
      <c r="A115" s="767"/>
      <c r="B115" s="764"/>
      <c r="C115" s="762"/>
      <c r="D115" s="762"/>
      <c r="E115" s="762"/>
      <c r="F115" s="762"/>
      <c r="G115" s="688"/>
      <c r="H115" s="688"/>
      <c r="I115" s="688"/>
      <c r="J115" s="688"/>
      <c r="K115" s="688"/>
    </row>
    <row r="116" spans="1:11" ht="18" customHeight="1" x14ac:dyDescent="0.2">
      <c r="A116" s="767" t="s">
        <v>170</v>
      </c>
      <c r="B116" s="764" t="s">
        <v>16</v>
      </c>
      <c r="C116" s="762"/>
      <c r="D116" s="762"/>
      <c r="E116" s="762"/>
      <c r="F116" s="762"/>
      <c r="G116" s="688"/>
      <c r="H116" s="688"/>
      <c r="I116" s="688"/>
      <c r="J116" s="688"/>
      <c r="K116" s="688"/>
    </row>
    <row r="117" spans="1:11" ht="18" customHeight="1" x14ac:dyDescent="0.2">
      <c r="A117" s="767" t="s">
        <v>172</v>
      </c>
      <c r="B117" s="763" t="s">
        <v>17</v>
      </c>
      <c r="C117" s="762"/>
      <c r="D117" s="762"/>
      <c r="E117" s="762"/>
      <c r="F117" s="776">
        <v>437964000</v>
      </c>
      <c r="G117" s="688"/>
      <c r="H117" s="688"/>
      <c r="I117" s="688"/>
      <c r="J117" s="688"/>
      <c r="K117" s="688"/>
    </row>
    <row r="118" spans="1:11" ht="18" customHeight="1" x14ac:dyDescent="0.2">
      <c r="A118" s="767" t="s">
        <v>173</v>
      </c>
      <c r="B118" s="762" t="s">
        <v>18</v>
      </c>
      <c r="C118" s="762"/>
      <c r="D118" s="762"/>
      <c r="E118" s="762"/>
      <c r="F118" s="776">
        <v>11112000</v>
      </c>
      <c r="G118" s="688"/>
      <c r="H118" s="688"/>
      <c r="I118" s="688"/>
      <c r="J118" s="688"/>
      <c r="K118" s="688"/>
    </row>
    <row r="119" spans="1:11" ht="18" customHeight="1" x14ac:dyDescent="0.2">
      <c r="A119" s="767" t="s">
        <v>174</v>
      </c>
      <c r="B119" s="764" t="s">
        <v>19</v>
      </c>
      <c r="C119" s="762"/>
      <c r="D119" s="762"/>
      <c r="E119" s="762"/>
      <c r="F119" s="778">
        <v>449076000</v>
      </c>
      <c r="G119" s="688"/>
      <c r="H119" s="688"/>
      <c r="I119" s="688"/>
      <c r="J119" s="688"/>
      <c r="K119" s="688"/>
    </row>
    <row r="120" spans="1:11" ht="18" customHeight="1" x14ac:dyDescent="0.2">
      <c r="A120" s="767"/>
      <c r="B120" s="764"/>
      <c r="C120" s="762"/>
      <c r="D120" s="762"/>
      <c r="E120" s="762"/>
      <c r="F120" s="762"/>
      <c r="G120" s="688"/>
      <c r="H120" s="688"/>
      <c r="I120" s="688"/>
      <c r="J120" s="688"/>
      <c r="K120" s="688"/>
    </row>
    <row r="121" spans="1:11" ht="18" customHeight="1" x14ac:dyDescent="0.2">
      <c r="A121" s="767" t="s">
        <v>167</v>
      </c>
      <c r="B121" s="764" t="s">
        <v>36</v>
      </c>
      <c r="C121" s="762"/>
      <c r="D121" s="762"/>
      <c r="E121" s="762"/>
      <c r="F121" s="776">
        <v>434193000</v>
      </c>
      <c r="G121" s="688"/>
      <c r="H121" s="688"/>
      <c r="I121" s="688"/>
      <c r="J121" s="688"/>
      <c r="K121" s="688"/>
    </row>
    <row r="122" spans="1:11" ht="18" customHeight="1" x14ac:dyDescent="0.2">
      <c r="A122" s="767"/>
      <c r="B122" s="762"/>
      <c r="C122" s="762"/>
      <c r="D122" s="762"/>
      <c r="E122" s="762"/>
      <c r="F122" s="762"/>
      <c r="G122" s="688"/>
      <c r="H122" s="688"/>
      <c r="I122" s="688"/>
      <c r="J122" s="688"/>
      <c r="K122" s="688"/>
    </row>
    <row r="123" spans="1:11" ht="18" customHeight="1" x14ac:dyDescent="0.2">
      <c r="A123" s="767" t="s">
        <v>175</v>
      </c>
      <c r="B123" s="764" t="s">
        <v>20</v>
      </c>
      <c r="C123" s="762"/>
      <c r="D123" s="762"/>
      <c r="E123" s="762"/>
      <c r="F123" s="776">
        <v>14883000</v>
      </c>
      <c r="G123" s="688"/>
      <c r="H123" s="688"/>
      <c r="I123" s="688"/>
      <c r="J123" s="688"/>
      <c r="K123" s="688"/>
    </row>
    <row r="124" spans="1:11" ht="18" customHeight="1" x14ac:dyDescent="0.2">
      <c r="A124" s="767"/>
      <c r="B124" s="762"/>
      <c r="C124" s="762"/>
      <c r="D124" s="762"/>
      <c r="E124" s="762"/>
      <c r="F124" s="762"/>
      <c r="G124" s="688"/>
      <c r="H124" s="688"/>
      <c r="I124" s="688"/>
      <c r="J124" s="688"/>
      <c r="K124" s="688"/>
    </row>
    <row r="125" spans="1:11" ht="18" customHeight="1" x14ac:dyDescent="0.2">
      <c r="A125" s="767" t="s">
        <v>176</v>
      </c>
      <c r="B125" s="764" t="s">
        <v>21</v>
      </c>
      <c r="C125" s="762"/>
      <c r="D125" s="762"/>
      <c r="E125" s="762"/>
      <c r="F125" s="776">
        <v>-7204000</v>
      </c>
      <c r="G125" s="688"/>
      <c r="H125" s="688"/>
      <c r="I125" s="688"/>
      <c r="J125" s="688"/>
      <c r="K125" s="688"/>
    </row>
    <row r="126" spans="1:11" ht="18" customHeight="1" x14ac:dyDescent="0.2">
      <c r="A126" s="767"/>
      <c r="B126" s="762"/>
      <c r="C126" s="762"/>
      <c r="D126" s="762"/>
      <c r="E126" s="762"/>
      <c r="F126" s="762"/>
      <c r="G126" s="688"/>
      <c r="H126" s="688"/>
      <c r="I126" s="688"/>
      <c r="J126" s="688"/>
      <c r="K126" s="688"/>
    </row>
    <row r="127" spans="1:11" ht="18" customHeight="1" x14ac:dyDescent="0.2">
      <c r="A127" s="767" t="s">
        <v>177</v>
      </c>
      <c r="B127" s="764" t="s">
        <v>22</v>
      </c>
      <c r="C127" s="762"/>
      <c r="D127" s="762"/>
      <c r="E127" s="762"/>
      <c r="F127" s="776">
        <v>7679000</v>
      </c>
      <c r="G127" s="688"/>
      <c r="H127" s="688"/>
      <c r="I127" s="688"/>
      <c r="J127" s="688"/>
      <c r="K127" s="688"/>
    </row>
    <row r="128" spans="1:11" ht="18" customHeight="1" x14ac:dyDescent="0.2">
      <c r="A128" s="767"/>
      <c r="B128" s="762"/>
      <c r="C128" s="762"/>
      <c r="D128" s="762"/>
      <c r="E128" s="762"/>
      <c r="F128" s="762"/>
      <c r="G128" s="688"/>
      <c r="H128" s="688"/>
      <c r="I128" s="688"/>
      <c r="J128" s="688"/>
      <c r="K128" s="688"/>
    </row>
    <row r="129" spans="1:11" ht="42.75" customHeight="1" x14ac:dyDescent="0.2">
      <c r="A129" s="762"/>
      <c r="B129" s="762"/>
      <c r="C129" s="762"/>
      <c r="D129" s="762"/>
      <c r="E129" s="762"/>
      <c r="F129" s="770" t="s">
        <v>9</v>
      </c>
      <c r="G129" s="770" t="s">
        <v>37</v>
      </c>
      <c r="H129" s="770" t="s">
        <v>29</v>
      </c>
      <c r="I129" s="770" t="s">
        <v>30</v>
      </c>
      <c r="J129" s="770" t="s">
        <v>33</v>
      </c>
      <c r="K129" s="770" t="s">
        <v>34</v>
      </c>
    </row>
    <row r="130" spans="1:11" ht="18" customHeight="1" x14ac:dyDescent="0.2">
      <c r="A130" s="768" t="s">
        <v>157</v>
      </c>
      <c r="B130" s="764" t="s">
        <v>23</v>
      </c>
      <c r="C130" s="762"/>
      <c r="D130" s="762"/>
      <c r="E130" s="762"/>
      <c r="F130" s="762"/>
      <c r="G130" s="762"/>
      <c r="H130" s="762"/>
      <c r="I130" s="762"/>
      <c r="J130" s="762"/>
      <c r="K130" s="762"/>
    </row>
    <row r="131" spans="1:11" ht="18" customHeight="1" x14ac:dyDescent="0.2">
      <c r="A131" s="767" t="s">
        <v>158</v>
      </c>
      <c r="B131" s="762" t="s">
        <v>24</v>
      </c>
      <c r="C131" s="762"/>
      <c r="D131" s="762"/>
      <c r="E131" s="762"/>
      <c r="F131" s="775"/>
      <c r="G131" s="775"/>
      <c r="H131" s="776">
        <v>494373.12</v>
      </c>
      <c r="I131" s="811">
        <v>0</v>
      </c>
      <c r="J131" s="776">
        <v>311845.56</v>
      </c>
      <c r="K131" s="777">
        <v>182527.56</v>
      </c>
    </row>
    <row r="132" spans="1:11" ht="18" customHeight="1" x14ac:dyDescent="0.2">
      <c r="A132" s="767" t="s">
        <v>159</v>
      </c>
      <c r="B132" s="762" t="s">
        <v>25</v>
      </c>
      <c r="C132" s="762"/>
      <c r="D132" s="762"/>
      <c r="E132" s="762"/>
      <c r="F132" s="775"/>
      <c r="G132" s="775"/>
      <c r="H132" s="776">
        <v>78050</v>
      </c>
      <c r="I132" s="811">
        <v>0</v>
      </c>
      <c r="J132" s="776">
        <v>2000</v>
      </c>
      <c r="K132" s="777">
        <v>76050</v>
      </c>
    </row>
    <row r="133" spans="1:11" ht="18" customHeight="1" x14ac:dyDescent="0.2">
      <c r="A133" s="767" t="s">
        <v>160</v>
      </c>
      <c r="B133" s="3852"/>
      <c r="C133" s="3853"/>
      <c r="D133" s="3854"/>
      <c r="E133" s="762"/>
      <c r="F133" s="775"/>
      <c r="G133" s="775"/>
      <c r="H133" s="776"/>
      <c r="I133" s="811">
        <v>0</v>
      </c>
      <c r="J133" s="776"/>
      <c r="K133" s="777">
        <v>0</v>
      </c>
    </row>
    <row r="134" spans="1:11" ht="18" customHeight="1" x14ac:dyDescent="0.2">
      <c r="A134" s="767" t="s">
        <v>161</v>
      </c>
      <c r="B134" s="3852"/>
      <c r="C134" s="3853"/>
      <c r="D134" s="3854"/>
      <c r="E134" s="762"/>
      <c r="F134" s="775"/>
      <c r="G134" s="775"/>
      <c r="H134" s="776"/>
      <c r="I134" s="811">
        <v>0</v>
      </c>
      <c r="J134" s="776"/>
      <c r="K134" s="777">
        <v>0</v>
      </c>
    </row>
    <row r="135" spans="1:11" ht="18" customHeight="1" x14ac:dyDescent="0.2">
      <c r="A135" s="767" t="s">
        <v>162</v>
      </c>
      <c r="B135" s="3852"/>
      <c r="C135" s="3853"/>
      <c r="D135" s="3854"/>
      <c r="E135" s="762"/>
      <c r="F135" s="775"/>
      <c r="G135" s="775"/>
      <c r="H135" s="776"/>
      <c r="I135" s="811">
        <v>0</v>
      </c>
      <c r="J135" s="776"/>
      <c r="K135" s="777">
        <v>0</v>
      </c>
    </row>
    <row r="136" spans="1:11" ht="18" customHeight="1" x14ac:dyDescent="0.2">
      <c r="A136" s="768"/>
      <c r="B136" s="762"/>
      <c r="C136" s="762"/>
      <c r="D136" s="762"/>
      <c r="E136" s="762"/>
      <c r="F136" s="762"/>
      <c r="G136" s="762"/>
      <c r="H136" s="762"/>
      <c r="I136" s="762"/>
      <c r="J136" s="762"/>
      <c r="K136" s="762"/>
    </row>
    <row r="137" spans="1:11" ht="18" customHeight="1" x14ac:dyDescent="0.2">
      <c r="A137" s="768" t="s">
        <v>163</v>
      </c>
      <c r="B137" s="764" t="s">
        <v>27</v>
      </c>
      <c r="C137" s="762"/>
      <c r="D137" s="762"/>
      <c r="E137" s="762"/>
      <c r="F137" s="779">
        <v>0</v>
      </c>
      <c r="G137" s="779">
        <v>0</v>
      </c>
      <c r="H137" s="777">
        <v>572423.12</v>
      </c>
      <c r="I137" s="777">
        <v>0</v>
      </c>
      <c r="J137" s="777">
        <v>313845.56</v>
      </c>
      <c r="K137" s="777">
        <v>258577.56</v>
      </c>
    </row>
    <row r="138" spans="1:11" ht="18" customHeight="1" x14ac:dyDescent="0.2">
      <c r="A138" s="762"/>
      <c r="B138" s="762"/>
      <c r="C138" s="762"/>
      <c r="D138" s="762"/>
      <c r="E138" s="762"/>
      <c r="F138" s="762"/>
      <c r="G138" s="762"/>
      <c r="H138" s="762"/>
      <c r="I138" s="762"/>
      <c r="J138" s="762"/>
      <c r="K138" s="762"/>
    </row>
    <row r="139" spans="1:11" ht="42.75" customHeight="1" x14ac:dyDescent="0.2">
      <c r="A139" s="762"/>
      <c r="B139" s="762"/>
      <c r="C139" s="762"/>
      <c r="D139" s="762"/>
      <c r="E139" s="762"/>
      <c r="F139" s="770" t="s">
        <v>9</v>
      </c>
      <c r="G139" s="770" t="s">
        <v>37</v>
      </c>
      <c r="H139" s="770" t="s">
        <v>29</v>
      </c>
      <c r="I139" s="770" t="s">
        <v>30</v>
      </c>
      <c r="J139" s="770" t="s">
        <v>33</v>
      </c>
      <c r="K139" s="770" t="s">
        <v>34</v>
      </c>
    </row>
    <row r="140" spans="1:11" ht="18" customHeight="1" x14ac:dyDescent="0.2">
      <c r="A140" s="768" t="s">
        <v>166</v>
      </c>
      <c r="B140" s="764" t="s">
        <v>26</v>
      </c>
      <c r="C140" s="762"/>
      <c r="D140" s="762"/>
      <c r="E140" s="762"/>
      <c r="F140" s="762"/>
      <c r="G140" s="762"/>
      <c r="H140" s="762"/>
      <c r="I140" s="762"/>
      <c r="J140" s="762"/>
      <c r="K140" s="762"/>
    </row>
    <row r="141" spans="1:11" ht="18" customHeight="1" x14ac:dyDescent="0.2">
      <c r="A141" s="767" t="s">
        <v>137</v>
      </c>
      <c r="B141" s="764" t="s">
        <v>64</v>
      </c>
      <c r="C141" s="762"/>
      <c r="D141" s="762"/>
      <c r="E141" s="762"/>
      <c r="F141" s="802">
        <v>13069.420000000002</v>
      </c>
      <c r="G141" s="802">
        <v>5499</v>
      </c>
      <c r="H141" s="802">
        <v>1356443.3599999996</v>
      </c>
      <c r="I141" s="802">
        <v>805122.99700576789</v>
      </c>
      <c r="J141" s="802">
        <v>199019.53333333333</v>
      </c>
      <c r="K141" s="802">
        <v>1962546.8236724345</v>
      </c>
    </row>
    <row r="142" spans="1:11" ht="18" customHeight="1" x14ac:dyDescent="0.2">
      <c r="A142" s="767" t="s">
        <v>142</v>
      </c>
      <c r="B142" s="764" t="s">
        <v>65</v>
      </c>
      <c r="C142" s="762"/>
      <c r="D142" s="762"/>
      <c r="E142" s="762"/>
      <c r="F142" s="802">
        <v>169102.20849439132</v>
      </c>
      <c r="G142" s="802">
        <v>0</v>
      </c>
      <c r="H142" s="802">
        <v>7294362.8782216143</v>
      </c>
      <c r="I142" s="802">
        <v>0</v>
      </c>
      <c r="J142" s="802">
        <v>0</v>
      </c>
      <c r="K142" s="802">
        <v>7294362.8782216143</v>
      </c>
    </row>
    <row r="143" spans="1:11" ht="18" customHeight="1" x14ac:dyDescent="0.2">
      <c r="A143" s="767" t="s">
        <v>144</v>
      </c>
      <c r="B143" s="764" t="s">
        <v>66</v>
      </c>
      <c r="C143" s="762"/>
      <c r="D143" s="762"/>
      <c r="E143" s="762"/>
      <c r="F143" s="802">
        <v>6131.97</v>
      </c>
      <c r="G143" s="802">
        <v>2210</v>
      </c>
      <c r="H143" s="802">
        <v>23477580.273803271</v>
      </c>
      <c r="I143" s="802">
        <v>1155905.9686461599</v>
      </c>
      <c r="J143" s="802">
        <v>12238227.798</v>
      </c>
      <c r="K143" s="802">
        <v>12395258.444449432</v>
      </c>
    </row>
    <row r="144" spans="1:11" ht="18" customHeight="1" x14ac:dyDescent="0.2">
      <c r="A144" s="767" t="s">
        <v>146</v>
      </c>
      <c r="B144" s="764" t="s">
        <v>67</v>
      </c>
      <c r="C144" s="762"/>
      <c r="D144" s="762"/>
      <c r="E144" s="762"/>
      <c r="F144" s="802">
        <v>5603.9</v>
      </c>
      <c r="G144" s="802">
        <v>0</v>
      </c>
      <c r="H144" s="802">
        <v>289354</v>
      </c>
      <c r="I144" s="802">
        <v>171747.35528625909</v>
      </c>
      <c r="J144" s="802">
        <v>219266.49</v>
      </c>
      <c r="K144" s="802">
        <v>241834.8652862591</v>
      </c>
    </row>
    <row r="145" spans="1:11" ht="18" customHeight="1" x14ac:dyDescent="0.2">
      <c r="A145" s="767" t="s">
        <v>148</v>
      </c>
      <c r="B145" s="764" t="s">
        <v>68</v>
      </c>
      <c r="C145" s="762"/>
      <c r="D145" s="762"/>
      <c r="E145" s="762"/>
      <c r="F145" s="802">
        <v>0</v>
      </c>
      <c r="G145" s="802">
        <v>0</v>
      </c>
      <c r="H145" s="802">
        <v>527558.82539810787</v>
      </c>
      <c r="I145" s="802">
        <v>0</v>
      </c>
      <c r="J145" s="802">
        <v>0</v>
      </c>
      <c r="K145" s="802">
        <v>527558.82539810787</v>
      </c>
    </row>
    <row r="146" spans="1:11" ht="18" customHeight="1" x14ac:dyDescent="0.2">
      <c r="A146" s="767" t="s">
        <v>150</v>
      </c>
      <c r="B146" s="764" t="s">
        <v>69</v>
      </c>
      <c r="C146" s="762"/>
      <c r="D146" s="762"/>
      <c r="E146" s="762"/>
      <c r="F146" s="802">
        <v>0</v>
      </c>
      <c r="G146" s="802">
        <v>0</v>
      </c>
      <c r="H146" s="802">
        <v>217599.41</v>
      </c>
      <c r="I146" s="802">
        <v>14216.632264065258</v>
      </c>
      <c r="J146" s="802">
        <v>30000</v>
      </c>
      <c r="K146" s="802">
        <v>201816.04226406524</v>
      </c>
    </row>
    <row r="147" spans="1:11" ht="18" customHeight="1" x14ac:dyDescent="0.2">
      <c r="A147" s="767" t="s">
        <v>153</v>
      </c>
      <c r="B147" s="764" t="s">
        <v>61</v>
      </c>
      <c r="C147" s="762"/>
      <c r="D147" s="762"/>
      <c r="E147" s="762"/>
      <c r="F147" s="779">
        <v>0</v>
      </c>
      <c r="G147" s="779">
        <v>0</v>
      </c>
      <c r="H147" s="779">
        <v>0</v>
      </c>
      <c r="I147" s="779">
        <v>0</v>
      </c>
      <c r="J147" s="779">
        <v>0</v>
      </c>
      <c r="K147" s="779">
        <v>0</v>
      </c>
    </row>
    <row r="148" spans="1:11" ht="18" customHeight="1" x14ac:dyDescent="0.2">
      <c r="A148" s="767" t="s">
        <v>155</v>
      </c>
      <c r="B148" s="764" t="s">
        <v>70</v>
      </c>
      <c r="C148" s="762"/>
      <c r="D148" s="762"/>
      <c r="E148" s="762"/>
      <c r="F148" s="803" t="s">
        <v>73</v>
      </c>
      <c r="G148" s="803" t="s">
        <v>73</v>
      </c>
      <c r="H148" s="804" t="s">
        <v>73</v>
      </c>
      <c r="I148" s="804" t="s">
        <v>73</v>
      </c>
      <c r="J148" s="804" t="s">
        <v>73</v>
      </c>
      <c r="K148" s="798">
        <v>21867281.579</v>
      </c>
    </row>
    <row r="149" spans="1:11" ht="18" customHeight="1" x14ac:dyDescent="0.2">
      <c r="A149" s="767" t="s">
        <v>163</v>
      </c>
      <c r="B149" s="764" t="s">
        <v>71</v>
      </c>
      <c r="C149" s="762"/>
      <c r="D149" s="762"/>
      <c r="E149" s="762"/>
      <c r="F149" s="779">
        <v>0</v>
      </c>
      <c r="G149" s="779">
        <v>0</v>
      </c>
      <c r="H149" s="779">
        <v>572423.12</v>
      </c>
      <c r="I149" s="779">
        <v>0</v>
      </c>
      <c r="J149" s="779">
        <v>313845.56</v>
      </c>
      <c r="K149" s="779">
        <v>258577.56</v>
      </c>
    </row>
    <row r="150" spans="1:11" ht="18" customHeight="1" x14ac:dyDescent="0.2">
      <c r="A150" s="767" t="s">
        <v>185</v>
      </c>
      <c r="B150" s="764" t="s">
        <v>186</v>
      </c>
      <c r="C150" s="762"/>
      <c r="D150" s="762"/>
      <c r="E150" s="762"/>
      <c r="F150" s="803" t="s">
        <v>73</v>
      </c>
      <c r="G150" s="803" t="s">
        <v>73</v>
      </c>
      <c r="H150" s="779">
        <v>10263799.043065606</v>
      </c>
      <c r="I150" s="779">
        <v>0</v>
      </c>
      <c r="J150" s="779">
        <v>8776831.4956905413</v>
      </c>
      <c r="K150" s="779">
        <v>1486967.5473750643</v>
      </c>
    </row>
    <row r="151" spans="1:11" ht="18" customHeight="1" x14ac:dyDescent="0.2">
      <c r="A151" s="762"/>
      <c r="B151" s="764"/>
      <c r="C151" s="762"/>
      <c r="D151" s="762"/>
      <c r="E151" s="762"/>
      <c r="F151" s="809"/>
      <c r="G151" s="809"/>
      <c r="H151" s="809"/>
      <c r="I151" s="809"/>
      <c r="J151" s="809"/>
      <c r="K151" s="809"/>
    </row>
    <row r="152" spans="1:11" ht="18" customHeight="1" x14ac:dyDescent="0.2">
      <c r="A152" s="768" t="s">
        <v>165</v>
      </c>
      <c r="B152" s="764" t="s">
        <v>26</v>
      </c>
      <c r="C152" s="762"/>
      <c r="D152" s="762"/>
      <c r="E152" s="762"/>
      <c r="F152" s="810">
        <v>193907.49849439133</v>
      </c>
      <c r="G152" s="810">
        <v>7709</v>
      </c>
      <c r="H152" s="810">
        <v>43999120.910488598</v>
      </c>
      <c r="I152" s="810">
        <v>2146992.9532022518</v>
      </c>
      <c r="J152" s="810">
        <v>21777190.877023876</v>
      </c>
      <c r="K152" s="810">
        <v>46236204.565666988</v>
      </c>
    </row>
    <row r="153" spans="1:11" ht="18" customHeight="1" x14ac:dyDescent="0.2">
      <c r="A153" s="630"/>
      <c r="B153" s="688"/>
      <c r="C153" s="688"/>
      <c r="D153" s="688"/>
      <c r="E153" s="688"/>
      <c r="F153" s="688"/>
      <c r="G153" s="688"/>
      <c r="H153" s="688"/>
      <c r="I153" s="688"/>
      <c r="J153" s="688"/>
      <c r="K153" s="688"/>
    </row>
    <row r="154" spans="1:11" ht="18" customHeight="1" x14ac:dyDescent="0.2">
      <c r="A154" s="768" t="s">
        <v>168</v>
      </c>
      <c r="B154" s="764" t="s">
        <v>28</v>
      </c>
      <c r="C154" s="762"/>
      <c r="D154" s="762"/>
      <c r="E154" s="762"/>
      <c r="F154" s="825">
        <v>0.10648767844176896</v>
      </c>
      <c r="G154" s="762"/>
      <c r="H154" s="762"/>
      <c r="I154" s="762"/>
      <c r="J154" s="762"/>
      <c r="K154" s="762"/>
    </row>
    <row r="155" spans="1:11" ht="18" customHeight="1" x14ac:dyDescent="0.2">
      <c r="A155" s="768" t="s">
        <v>169</v>
      </c>
      <c r="B155" s="764" t="s">
        <v>72</v>
      </c>
      <c r="C155" s="762"/>
      <c r="D155" s="762"/>
      <c r="E155" s="762"/>
      <c r="F155" s="825">
        <v>6.0211231365629621</v>
      </c>
      <c r="G155" s="764"/>
      <c r="H155" s="762"/>
      <c r="I155" s="762"/>
      <c r="J155" s="762"/>
      <c r="K155" s="762"/>
    </row>
    <row r="156" spans="1:11" ht="18" customHeight="1" x14ac:dyDescent="0.2">
      <c r="A156" s="762"/>
      <c r="B156" s="762"/>
      <c r="C156" s="762"/>
      <c r="D156" s="762"/>
      <c r="E156" s="762"/>
      <c r="F156" s="762"/>
      <c r="G156" s="764"/>
      <c r="H156" s="762"/>
      <c r="I156" s="762"/>
      <c r="J156" s="762"/>
      <c r="K156" s="762"/>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156"/>
  <sheetViews>
    <sheetView showGridLines="0" zoomScale="70" zoomScaleNormal="70" zoomScaleSheetLayoutView="80" workbookViewId="0">
      <selection activeCell="C7" sqref="C7:G7"/>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827"/>
      <c r="B1" s="827"/>
      <c r="C1" s="831"/>
      <c r="D1" s="830"/>
      <c r="E1" s="831"/>
      <c r="F1" s="831"/>
      <c r="G1" s="831"/>
      <c r="H1" s="831"/>
      <c r="I1" s="831"/>
      <c r="J1" s="831"/>
      <c r="K1" s="831"/>
    </row>
    <row r="2" spans="1:11" ht="18" customHeight="1" x14ac:dyDescent="0.25">
      <c r="A2" s="827"/>
      <c r="B2" s="827"/>
      <c r="C2" s="827"/>
      <c r="D2" s="3857" t="s">
        <v>686</v>
      </c>
      <c r="E2" s="3858"/>
      <c r="F2" s="3858"/>
      <c r="G2" s="3858"/>
      <c r="H2" s="3858"/>
      <c r="I2" s="827"/>
      <c r="J2" s="827"/>
      <c r="K2" s="827"/>
    </row>
    <row r="3" spans="1:11" ht="18" customHeight="1" x14ac:dyDescent="0.2">
      <c r="A3" s="827"/>
      <c r="B3" s="829" t="s">
        <v>0</v>
      </c>
      <c r="C3" s="827"/>
      <c r="D3" s="827"/>
      <c r="E3" s="827"/>
      <c r="F3" s="827"/>
      <c r="G3" s="827"/>
      <c r="H3" s="827"/>
      <c r="I3" s="827"/>
      <c r="J3" s="827"/>
      <c r="K3" s="827"/>
    </row>
    <row r="4" spans="1:11" ht="18" customHeight="1" x14ac:dyDescent="0.2">
      <c r="A4" s="630"/>
      <c r="B4" s="688"/>
      <c r="C4" s="688"/>
      <c r="D4" s="688"/>
      <c r="E4" s="688"/>
      <c r="F4" s="688"/>
      <c r="G4" s="688"/>
      <c r="H4" s="688"/>
      <c r="I4" s="688"/>
      <c r="J4" s="688"/>
      <c r="K4" s="688"/>
    </row>
    <row r="5" spans="1:11" ht="18" customHeight="1" x14ac:dyDescent="0.2">
      <c r="A5" s="827"/>
      <c r="B5" s="832" t="s">
        <v>40</v>
      </c>
      <c r="C5" s="3859" t="s">
        <v>488</v>
      </c>
      <c r="D5" s="3866"/>
      <c r="E5" s="3866"/>
      <c r="F5" s="3866"/>
      <c r="G5" s="3867"/>
      <c r="H5" s="827"/>
      <c r="I5" s="827"/>
      <c r="J5" s="827"/>
      <c r="K5" s="827"/>
    </row>
    <row r="6" spans="1:11" ht="18" customHeight="1" x14ac:dyDescent="0.2">
      <c r="A6" s="827"/>
      <c r="B6" s="832" t="s">
        <v>3</v>
      </c>
      <c r="C6" s="3868">
        <v>12</v>
      </c>
      <c r="D6" s="3869"/>
      <c r="E6" s="3869"/>
      <c r="F6" s="3869"/>
      <c r="G6" s="3870"/>
      <c r="H6" s="827"/>
      <c r="I6" s="827"/>
      <c r="J6" s="827"/>
      <c r="K6" s="827"/>
    </row>
    <row r="7" spans="1:11" ht="18" customHeight="1" x14ac:dyDescent="0.2">
      <c r="A7" s="827"/>
      <c r="B7" s="832" t="s">
        <v>4</v>
      </c>
      <c r="C7" s="3871">
        <v>4778</v>
      </c>
      <c r="D7" s="3872"/>
      <c r="E7" s="3872"/>
      <c r="F7" s="3872"/>
      <c r="G7" s="3873"/>
      <c r="H7" s="827"/>
      <c r="I7" s="827"/>
      <c r="J7" s="827"/>
      <c r="K7" s="827"/>
    </row>
    <row r="8" spans="1:11" ht="18" customHeight="1" x14ac:dyDescent="0.2">
      <c r="A8" s="630"/>
      <c r="B8" s="688"/>
      <c r="C8" s="688"/>
      <c r="D8" s="688"/>
      <c r="E8" s="688"/>
      <c r="F8" s="688"/>
      <c r="G8" s="688"/>
      <c r="H8" s="688"/>
      <c r="I8" s="688"/>
      <c r="J8" s="688"/>
      <c r="K8" s="688"/>
    </row>
    <row r="9" spans="1:11" ht="18" customHeight="1" x14ac:dyDescent="0.2">
      <c r="A9" s="827"/>
      <c r="B9" s="832" t="s">
        <v>1</v>
      </c>
      <c r="C9" s="3859" t="s">
        <v>410</v>
      </c>
      <c r="D9" s="3866"/>
      <c r="E9" s="3866"/>
      <c r="F9" s="3866"/>
      <c r="G9" s="3867"/>
      <c r="H9" s="827"/>
      <c r="I9" s="827"/>
      <c r="J9" s="827"/>
      <c r="K9" s="827"/>
    </row>
    <row r="10" spans="1:11" ht="18" customHeight="1" x14ac:dyDescent="0.2">
      <c r="A10" s="827"/>
      <c r="B10" s="832" t="s">
        <v>2</v>
      </c>
      <c r="C10" s="3874" t="s">
        <v>411</v>
      </c>
      <c r="D10" s="3875"/>
      <c r="E10" s="3875"/>
      <c r="F10" s="3875"/>
      <c r="G10" s="3876"/>
      <c r="H10" s="827"/>
      <c r="I10" s="827"/>
      <c r="J10" s="827"/>
      <c r="K10" s="827"/>
    </row>
    <row r="11" spans="1:11" ht="18" customHeight="1" x14ac:dyDescent="0.2">
      <c r="A11" s="827"/>
      <c r="B11" s="832" t="s">
        <v>32</v>
      </c>
      <c r="C11" s="3859" t="s">
        <v>412</v>
      </c>
      <c r="D11" s="3860"/>
      <c r="E11" s="3860"/>
      <c r="F11" s="3860"/>
      <c r="G11" s="3860"/>
      <c r="H11" s="827"/>
      <c r="I11" s="827"/>
      <c r="J11" s="827"/>
      <c r="K11" s="827"/>
    </row>
    <row r="12" spans="1:11" ht="18" customHeight="1" x14ac:dyDescent="0.2">
      <c r="A12" s="827"/>
      <c r="B12" s="832"/>
      <c r="C12" s="832"/>
      <c r="D12" s="832"/>
      <c r="E12" s="832"/>
      <c r="F12" s="832"/>
      <c r="G12" s="832"/>
      <c r="H12" s="827"/>
      <c r="I12" s="827"/>
      <c r="J12" s="827"/>
      <c r="K12" s="827"/>
    </row>
    <row r="13" spans="1:11" ht="24.6" customHeight="1" x14ac:dyDescent="0.2">
      <c r="A13" s="827"/>
      <c r="B13" s="3863"/>
      <c r="C13" s="3864"/>
      <c r="D13" s="3864"/>
      <c r="E13" s="3864"/>
      <c r="F13" s="3864"/>
      <c r="G13" s="3864"/>
      <c r="H13" s="3865"/>
      <c r="I13" s="831"/>
      <c r="J13" s="827"/>
      <c r="K13" s="827"/>
    </row>
    <row r="14" spans="1:11" ht="18" customHeight="1" x14ac:dyDescent="0.2">
      <c r="A14" s="827"/>
      <c r="B14" s="834"/>
      <c r="C14" s="827"/>
      <c r="D14" s="827"/>
      <c r="E14" s="827"/>
      <c r="F14" s="827"/>
      <c r="G14" s="827"/>
      <c r="H14" s="827"/>
      <c r="I14" s="827"/>
      <c r="J14" s="827"/>
      <c r="K14" s="827"/>
    </row>
    <row r="15" spans="1:11" ht="18" customHeight="1" x14ac:dyDescent="0.2">
      <c r="A15" s="827"/>
      <c r="B15" s="834"/>
      <c r="C15" s="827"/>
      <c r="D15" s="827"/>
      <c r="E15" s="827"/>
      <c r="F15" s="827"/>
      <c r="G15" s="827"/>
      <c r="H15" s="827"/>
      <c r="I15" s="827"/>
      <c r="J15" s="827"/>
      <c r="K15" s="827"/>
    </row>
    <row r="16" spans="1:11" ht="45" customHeight="1" x14ac:dyDescent="0.2">
      <c r="A16" s="830" t="s">
        <v>181</v>
      </c>
      <c r="B16" s="831"/>
      <c r="C16" s="831"/>
      <c r="D16" s="831"/>
      <c r="E16" s="831"/>
      <c r="F16" s="835" t="s">
        <v>9</v>
      </c>
      <c r="G16" s="835" t="s">
        <v>37</v>
      </c>
      <c r="H16" s="835" t="s">
        <v>29</v>
      </c>
      <c r="I16" s="835" t="s">
        <v>30</v>
      </c>
      <c r="J16" s="835" t="s">
        <v>33</v>
      </c>
      <c r="K16" s="835" t="s">
        <v>34</v>
      </c>
    </row>
    <row r="17" spans="1:11" ht="18" customHeight="1" x14ac:dyDescent="0.2">
      <c r="A17" s="833" t="s">
        <v>184</v>
      </c>
      <c r="B17" s="829" t="s">
        <v>182</v>
      </c>
      <c r="C17" s="827"/>
      <c r="D17" s="827"/>
      <c r="E17" s="827"/>
      <c r="F17" s="827"/>
      <c r="G17" s="827"/>
      <c r="H17" s="827"/>
      <c r="I17" s="827"/>
      <c r="J17" s="827"/>
      <c r="K17" s="827"/>
    </row>
    <row r="18" spans="1:11" ht="18" customHeight="1" x14ac:dyDescent="0.2">
      <c r="A18" s="832" t="s">
        <v>185</v>
      </c>
      <c r="B18" s="828" t="s">
        <v>183</v>
      </c>
      <c r="C18" s="827"/>
      <c r="D18" s="827"/>
      <c r="E18" s="827"/>
      <c r="F18" s="840" t="s">
        <v>73</v>
      </c>
      <c r="G18" s="840" t="s">
        <v>73</v>
      </c>
      <c r="H18" s="841">
        <v>17347181</v>
      </c>
      <c r="I18" s="876">
        <v>0</v>
      </c>
      <c r="J18" s="841">
        <v>14834009</v>
      </c>
      <c r="K18" s="842">
        <v>2513172</v>
      </c>
    </row>
    <row r="19" spans="1:11" ht="45" customHeight="1" x14ac:dyDescent="0.2">
      <c r="A19" s="830" t="s">
        <v>8</v>
      </c>
      <c r="B19" s="831"/>
      <c r="C19" s="831"/>
      <c r="D19" s="831"/>
      <c r="E19" s="831"/>
      <c r="F19" s="835" t="s">
        <v>9</v>
      </c>
      <c r="G19" s="835" t="s">
        <v>37</v>
      </c>
      <c r="H19" s="835" t="s">
        <v>29</v>
      </c>
      <c r="I19" s="835" t="s">
        <v>30</v>
      </c>
      <c r="J19" s="835" t="s">
        <v>33</v>
      </c>
      <c r="K19" s="835" t="s">
        <v>34</v>
      </c>
    </row>
    <row r="20" spans="1:11" ht="18" customHeight="1" x14ac:dyDescent="0.2">
      <c r="A20" s="833" t="s">
        <v>74</v>
      </c>
      <c r="B20" s="829" t="s">
        <v>41</v>
      </c>
      <c r="C20" s="827"/>
      <c r="D20" s="827"/>
      <c r="E20" s="827"/>
      <c r="F20" s="827"/>
      <c r="G20" s="827"/>
      <c r="H20" s="827"/>
      <c r="I20" s="827"/>
      <c r="J20" s="827"/>
      <c r="K20" s="827"/>
    </row>
    <row r="21" spans="1:11" ht="18" customHeight="1" x14ac:dyDescent="0.2">
      <c r="A21" s="832" t="s">
        <v>75</v>
      </c>
      <c r="B21" s="828" t="s">
        <v>42</v>
      </c>
      <c r="C21" s="827"/>
      <c r="D21" s="827"/>
      <c r="E21" s="827"/>
      <c r="F21" s="840">
        <v>1764</v>
      </c>
      <c r="G21" s="840">
        <v>4275</v>
      </c>
      <c r="H21" s="841">
        <v>67408</v>
      </c>
      <c r="I21" s="876">
        <v>41786.2192</v>
      </c>
      <c r="J21" s="841">
        <v>13112</v>
      </c>
      <c r="K21" s="842">
        <v>96082.219199999992</v>
      </c>
    </row>
    <row r="22" spans="1:11" ht="18" customHeight="1" x14ac:dyDescent="0.2">
      <c r="A22" s="832" t="s">
        <v>76</v>
      </c>
      <c r="B22" s="827" t="s">
        <v>6</v>
      </c>
      <c r="C22" s="827"/>
      <c r="D22" s="827"/>
      <c r="E22" s="827"/>
      <c r="F22" s="840"/>
      <c r="G22" s="840"/>
      <c r="H22" s="841"/>
      <c r="I22" s="876">
        <v>0</v>
      </c>
      <c r="J22" s="841"/>
      <c r="K22" s="842">
        <v>0</v>
      </c>
    </row>
    <row r="23" spans="1:11" ht="18" customHeight="1" x14ac:dyDescent="0.2">
      <c r="A23" s="832" t="s">
        <v>77</v>
      </c>
      <c r="B23" s="827" t="s">
        <v>43</v>
      </c>
      <c r="C23" s="827"/>
      <c r="D23" s="827"/>
      <c r="E23" s="827"/>
      <c r="F23" s="840"/>
      <c r="G23" s="840"/>
      <c r="H23" s="841"/>
      <c r="I23" s="876">
        <v>0</v>
      </c>
      <c r="J23" s="841"/>
      <c r="K23" s="842">
        <v>0</v>
      </c>
    </row>
    <row r="24" spans="1:11" ht="18" customHeight="1" x14ac:dyDescent="0.2">
      <c r="A24" s="832" t="s">
        <v>78</v>
      </c>
      <c r="B24" s="827" t="s">
        <v>44</v>
      </c>
      <c r="C24" s="827"/>
      <c r="D24" s="827"/>
      <c r="E24" s="827"/>
      <c r="F24" s="840">
        <v>4724</v>
      </c>
      <c r="G24" s="840">
        <v>486</v>
      </c>
      <c r="H24" s="841">
        <v>148442</v>
      </c>
      <c r="I24" s="876">
        <v>92019.195800000001</v>
      </c>
      <c r="J24" s="841">
        <v>121849</v>
      </c>
      <c r="K24" s="842">
        <v>118612.19579999999</v>
      </c>
    </row>
    <row r="25" spans="1:11" ht="18" customHeight="1" x14ac:dyDescent="0.2">
      <c r="A25" s="832" t="s">
        <v>79</v>
      </c>
      <c r="B25" s="827" t="s">
        <v>5</v>
      </c>
      <c r="C25" s="827"/>
      <c r="D25" s="827"/>
      <c r="E25" s="827"/>
      <c r="F25" s="840"/>
      <c r="G25" s="840"/>
      <c r="H25" s="841"/>
      <c r="I25" s="876">
        <v>0</v>
      </c>
      <c r="J25" s="841"/>
      <c r="K25" s="842">
        <v>0</v>
      </c>
    </row>
    <row r="26" spans="1:11" ht="18" customHeight="1" x14ac:dyDescent="0.2">
      <c r="A26" s="832" t="s">
        <v>80</v>
      </c>
      <c r="B26" s="827" t="s">
        <v>45</v>
      </c>
      <c r="C26" s="827"/>
      <c r="D26" s="827"/>
      <c r="E26" s="827"/>
      <c r="F26" s="840"/>
      <c r="G26" s="840"/>
      <c r="H26" s="841"/>
      <c r="I26" s="876">
        <v>0</v>
      </c>
      <c r="J26" s="841"/>
      <c r="K26" s="842">
        <v>0</v>
      </c>
    </row>
    <row r="27" spans="1:11" ht="18" customHeight="1" x14ac:dyDescent="0.2">
      <c r="A27" s="832" t="s">
        <v>81</v>
      </c>
      <c r="B27" s="827" t="s">
        <v>46</v>
      </c>
      <c r="C27" s="827"/>
      <c r="D27" s="827"/>
      <c r="E27" s="827"/>
      <c r="F27" s="840"/>
      <c r="G27" s="840"/>
      <c r="H27" s="841"/>
      <c r="I27" s="876">
        <v>0</v>
      </c>
      <c r="J27" s="841"/>
      <c r="K27" s="842">
        <v>0</v>
      </c>
    </row>
    <row r="28" spans="1:11" ht="18" customHeight="1" x14ac:dyDescent="0.2">
      <c r="A28" s="832" t="s">
        <v>82</v>
      </c>
      <c r="B28" s="827" t="s">
        <v>47</v>
      </c>
      <c r="C28" s="827"/>
      <c r="D28" s="827"/>
      <c r="E28" s="827"/>
      <c r="F28" s="840"/>
      <c r="G28" s="840"/>
      <c r="H28" s="841"/>
      <c r="I28" s="876">
        <v>0</v>
      </c>
      <c r="J28" s="841"/>
      <c r="K28" s="842">
        <v>0</v>
      </c>
    </row>
    <row r="29" spans="1:11" ht="18" customHeight="1" x14ac:dyDescent="0.2">
      <c r="A29" s="832" t="s">
        <v>83</v>
      </c>
      <c r="B29" s="827" t="s">
        <v>48</v>
      </c>
      <c r="C29" s="827"/>
      <c r="D29" s="827"/>
      <c r="E29" s="827"/>
      <c r="F29" s="840">
        <v>40238</v>
      </c>
      <c r="G29" s="840">
        <v>4178</v>
      </c>
      <c r="H29" s="840">
        <v>2642222</v>
      </c>
      <c r="I29" s="876">
        <v>1637913.4177999999</v>
      </c>
      <c r="J29" s="841">
        <v>1205899</v>
      </c>
      <c r="K29" s="842">
        <v>3074236.4177999999</v>
      </c>
    </row>
    <row r="30" spans="1:11" ht="18" customHeight="1" x14ac:dyDescent="0.2">
      <c r="A30" s="832" t="s">
        <v>84</v>
      </c>
      <c r="B30" s="3852"/>
      <c r="C30" s="3853"/>
      <c r="D30" s="3854"/>
      <c r="E30" s="827"/>
      <c r="F30" s="840"/>
      <c r="G30" s="840"/>
      <c r="H30" s="841"/>
      <c r="I30" s="876">
        <v>0</v>
      </c>
      <c r="J30" s="841"/>
      <c r="K30" s="842">
        <v>0</v>
      </c>
    </row>
    <row r="31" spans="1:11" ht="18" customHeight="1" x14ac:dyDescent="0.2">
      <c r="A31" s="832" t="s">
        <v>133</v>
      </c>
      <c r="B31" s="3852"/>
      <c r="C31" s="3853"/>
      <c r="D31" s="3854"/>
      <c r="E31" s="827"/>
      <c r="F31" s="840"/>
      <c r="G31" s="840"/>
      <c r="H31" s="841"/>
      <c r="I31" s="876">
        <v>0</v>
      </c>
      <c r="J31" s="841"/>
      <c r="K31" s="842">
        <v>0</v>
      </c>
    </row>
    <row r="32" spans="1:11" ht="18" customHeight="1" x14ac:dyDescent="0.2">
      <c r="A32" s="832" t="s">
        <v>134</v>
      </c>
      <c r="B32" s="855"/>
      <c r="C32" s="856"/>
      <c r="D32" s="857"/>
      <c r="E32" s="827"/>
      <c r="F32" s="840"/>
      <c r="G32" s="878" t="s">
        <v>85</v>
      </c>
      <c r="H32" s="841"/>
      <c r="I32" s="876">
        <v>0</v>
      </c>
      <c r="J32" s="841"/>
      <c r="K32" s="842">
        <v>0</v>
      </c>
    </row>
    <row r="33" spans="1:11" ht="18" customHeight="1" x14ac:dyDescent="0.2">
      <c r="A33" s="832" t="s">
        <v>135</v>
      </c>
      <c r="B33" s="855"/>
      <c r="C33" s="856"/>
      <c r="D33" s="857"/>
      <c r="E33" s="827"/>
      <c r="F33" s="840"/>
      <c r="G33" s="878" t="s">
        <v>85</v>
      </c>
      <c r="H33" s="841"/>
      <c r="I33" s="876">
        <v>0</v>
      </c>
      <c r="J33" s="841"/>
      <c r="K33" s="842">
        <v>0</v>
      </c>
    </row>
    <row r="34" spans="1:11" ht="18" customHeight="1" x14ac:dyDescent="0.2">
      <c r="A34" s="832" t="s">
        <v>136</v>
      </c>
      <c r="B34" s="3852"/>
      <c r="C34" s="3853"/>
      <c r="D34" s="3854"/>
      <c r="E34" s="827"/>
      <c r="F34" s="840"/>
      <c r="G34" s="878" t="s">
        <v>85</v>
      </c>
      <c r="H34" s="841"/>
      <c r="I34" s="876">
        <v>0</v>
      </c>
      <c r="J34" s="841"/>
      <c r="K34" s="842">
        <v>0</v>
      </c>
    </row>
    <row r="35" spans="1:11" ht="18" customHeight="1" x14ac:dyDescent="0.2">
      <c r="A35" s="827"/>
      <c r="B35" s="827"/>
      <c r="C35" s="827"/>
      <c r="D35" s="827"/>
      <c r="E35" s="827"/>
      <c r="F35" s="827"/>
      <c r="G35" s="827"/>
      <c r="H35" s="827"/>
      <c r="I35" s="827"/>
      <c r="J35" s="827"/>
      <c r="K35" s="870"/>
    </row>
    <row r="36" spans="1:11" ht="18" customHeight="1" x14ac:dyDescent="0.2">
      <c r="A36" s="833" t="s">
        <v>137</v>
      </c>
      <c r="B36" s="829" t="s">
        <v>138</v>
      </c>
      <c r="C36" s="827"/>
      <c r="D36" s="827"/>
      <c r="E36" s="829" t="s">
        <v>7</v>
      </c>
      <c r="F36" s="844">
        <v>46726</v>
      </c>
      <c r="G36" s="844">
        <v>8939</v>
      </c>
      <c r="H36" s="844">
        <v>2858072</v>
      </c>
      <c r="I36" s="842">
        <v>1771718.8328</v>
      </c>
      <c r="J36" s="842">
        <v>1340860</v>
      </c>
      <c r="K36" s="842">
        <v>3288930.8328</v>
      </c>
    </row>
    <row r="37" spans="1:11" ht="18" customHeight="1" thickBot="1" x14ac:dyDescent="0.25">
      <c r="A37" s="827"/>
      <c r="B37" s="829"/>
      <c r="C37" s="827"/>
      <c r="D37" s="827"/>
      <c r="E37" s="827"/>
      <c r="F37" s="845"/>
      <c r="G37" s="845"/>
      <c r="H37" s="846"/>
      <c r="I37" s="846"/>
      <c r="J37" s="846"/>
      <c r="K37" s="871"/>
    </row>
    <row r="38" spans="1:11" ht="42.75" customHeight="1" x14ac:dyDescent="0.2">
      <c r="A38" s="827"/>
      <c r="B38" s="827"/>
      <c r="C38" s="827"/>
      <c r="D38" s="827"/>
      <c r="E38" s="827"/>
      <c r="F38" s="835" t="s">
        <v>9</v>
      </c>
      <c r="G38" s="835" t="s">
        <v>37</v>
      </c>
      <c r="H38" s="835" t="s">
        <v>29</v>
      </c>
      <c r="I38" s="835" t="s">
        <v>30</v>
      </c>
      <c r="J38" s="835" t="s">
        <v>33</v>
      </c>
      <c r="K38" s="835" t="s">
        <v>34</v>
      </c>
    </row>
    <row r="39" spans="1:11" ht="18.75" customHeight="1" x14ac:dyDescent="0.2">
      <c r="A39" s="833" t="s">
        <v>86</v>
      </c>
      <c r="B39" s="829" t="s">
        <v>49</v>
      </c>
      <c r="C39" s="827"/>
      <c r="D39" s="827"/>
      <c r="E39" s="827"/>
      <c r="F39" s="827"/>
      <c r="G39" s="827"/>
      <c r="H39" s="827"/>
      <c r="I39" s="827"/>
      <c r="J39" s="827"/>
      <c r="K39" s="827"/>
    </row>
    <row r="40" spans="1:11" ht="18" customHeight="1" x14ac:dyDescent="0.2">
      <c r="A40" s="832" t="s">
        <v>87</v>
      </c>
      <c r="B40" s="827" t="s">
        <v>31</v>
      </c>
      <c r="C40" s="827"/>
      <c r="D40" s="827"/>
      <c r="E40" s="827"/>
      <c r="F40" s="840">
        <v>335841</v>
      </c>
      <c r="G40" s="840"/>
      <c r="H40" s="841">
        <v>12519001</v>
      </c>
      <c r="I40" s="876">
        <v>7760528.7198999999</v>
      </c>
      <c r="J40" s="841"/>
      <c r="K40" s="842">
        <v>20279529.719900001</v>
      </c>
    </row>
    <row r="41" spans="1:11" ht="18" customHeight="1" x14ac:dyDescent="0.2">
      <c r="A41" s="832" t="s">
        <v>88</v>
      </c>
      <c r="B41" s="3861" t="s">
        <v>50</v>
      </c>
      <c r="C41" s="3862"/>
      <c r="D41" s="827"/>
      <c r="E41" s="827"/>
      <c r="F41" s="840">
        <v>7870</v>
      </c>
      <c r="G41" s="840"/>
      <c r="H41" s="841">
        <v>495101</v>
      </c>
      <c r="I41" s="876">
        <v>306913.10989999998</v>
      </c>
      <c r="J41" s="841"/>
      <c r="K41" s="842">
        <v>802014.10990000004</v>
      </c>
    </row>
    <row r="42" spans="1:11" ht="18" customHeight="1" x14ac:dyDescent="0.2">
      <c r="A42" s="832" t="s">
        <v>89</v>
      </c>
      <c r="B42" s="828" t="s">
        <v>11</v>
      </c>
      <c r="C42" s="827"/>
      <c r="D42" s="827"/>
      <c r="E42" s="827"/>
      <c r="F42" s="840">
        <v>18552</v>
      </c>
      <c r="G42" s="840"/>
      <c r="H42" s="841">
        <v>665957</v>
      </c>
      <c r="I42" s="876">
        <v>412826.74430000002</v>
      </c>
      <c r="J42" s="841">
        <v>103562</v>
      </c>
      <c r="K42" s="842">
        <v>975221.7442999999</v>
      </c>
    </row>
    <row r="43" spans="1:11" ht="18" customHeight="1" x14ac:dyDescent="0.2">
      <c r="A43" s="832" t="s">
        <v>90</v>
      </c>
      <c r="B43" s="873" t="s">
        <v>10</v>
      </c>
      <c r="C43" s="836"/>
      <c r="D43" s="836"/>
      <c r="E43" s="827"/>
      <c r="F43" s="840"/>
      <c r="G43" s="840"/>
      <c r="H43" s="841"/>
      <c r="I43" s="876">
        <v>0</v>
      </c>
      <c r="J43" s="841"/>
      <c r="K43" s="842">
        <v>0</v>
      </c>
    </row>
    <row r="44" spans="1:11" ht="18" customHeight="1" x14ac:dyDescent="0.2">
      <c r="A44" s="832" t="s">
        <v>91</v>
      </c>
      <c r="B44" s="3852"/>
      <c r="C44" s="3853"/>
      <c r="D44" s="3854"/>
      <c r="E44" s="827"/>
      <c r="F44" s="880"/>
      <c r="G44" s="880"/>
      <c r="H44" s="880"/>
      <c r="I44" s="881">
        <v>0</v>
      </c>
      <c r="J44" s="880"/>
      <c r="K44" s="882">
        <v>0</v>
      </c>
    </row>
    <row r="45" spans="1:11" ht="18" customHeight="1" x14ac:dyDescent="0.2">
      <c r="A45" s="832" t="s">
        <v>139</v>
      </c>
      <c r="B45" s="3852"/>
      <c r="C45" s="3853"/>
      <c r="D45" s="3854"/>
      <c r="E45" s="827"/>
      <c r="F45" s="840"/>
      <c r="G45" s="840"/>
      <c r="H45" s="841"/>
      <c r="I45" s="876">
        <v>0</v>
      </c>
      <c r="J45" s="841"/>
      <c r="K45" s="842">
        <v>0</v>
      </c>
    </row>
    <row r="46" spans="1:11" ht="18" customHeight="1" x14ac:dyDescent="0.2">
      <c r="A46" s="832" t="s">
        <v>140</v>
      </c>
      <c r="B46" s="3852"/>
      <c r="C46" s="3853"/>
      <c r="D46" s="3854"/>
      <c r="E46" s="827"/>
      <c r="F46" s="840"/>
      <c r="G46" s="840"/>
      <c r="H46" s="841"/>
      <c r="I46" s="876">
        <v>0</v>
      </c>
      <c r="J46" s="841"/>
      <c r="K46" s="842">
        <v>0</v>
      </c>
    </row>
    <row r="47" spans="1:11" ht="18" customHeight="1" x14ac:dyDescent="0.2">
      <c r="A47" s="832" t="s">
        <v>141</v>
      </c>
      <c r="B47" s="3852"/>
      <c r="C47" s="3853"/>
      <c r="D47" s="3854"/>
      <c r="E47" s="827"/>
      <c r="F47" s="840"/>
      <c r="G47" s="840"/>
      <c r="H47" s="841"/>
      <c r="I47" s="876">
        <v>0</v>
      </c>
      <c r="J47" s="841"/>
      <c r="K47" s="842">
        <v>0</v>
      </c>
    </row>
    <row r="48" spans="1:11" ht="18" customHeight="1" x14ac:dyDescent="0.2">
      <c r="A48" s="630"/>
      <c r="B48" s="688"/>
      <c r="C48" s="688"/>
      <c r="D48" s="688"/>
      <c r="E48" s="688"/>
      <c r="F48" s="688"/>
      <c r="G48" s="688"/>
      <c r="H48" s="688"/>
      <c r="I48" s="688"/>
      <c r="J48" s="688"/>
      <c r="K48" s="688"/>
    </row>
    <row r="49" spans="1:11" ht="18" customHeight="1" x14ac:dyDescent="0.2">
      <c r="A49" s="833" t="s">
        <v>142</v>
      </c>
      <c r="B49" s="829" t="s">
        <v>143</v>
      </c>
      <c r="C49" s="827"/>
      <c r="D49" s="827"/>
      <c r="E49" s="829" t="s">
        <v>7</v>
      </c>
      <c r="F49" s="849">
        <v>362263</v>
      </c>
      <c r="G49" s="849">
        <v>0</v>
      </c>
      <c r="H49" s="842">
        <v>13680059</v>
      </c>
      <c r="I49" s="842">
        <v>8480268.5740999989</v>
      </c>
      <c r="J49" s="842">
        <v>103562</v>
      </c>
      <c r="K49" s="842">
        <v>22056765.574100003</v>
      </c>
    </row>
    <row r="50" spans="1:11" ht="18" customHeight="1" thickBot="1" x14ac:dyDescent="0.25">
      <c r="A50" s="827"/>
      <c r="B50" s="827"/>
      <c r="C50" s="827"/>
      <c r="D50" s="827"/>
      <c r="E50" s="827"/>
      <c r="F50" s="827"/>
      <c r="G50" s="850"/>
      <c r="H50" s="850"/>
      <c r="I50" s="850"/>
      <c r="J50" s="850"/>
      <c r="K50" s="850"/>
    </row>
    <row r="51" spans="1:11" ht="42.75" customHeight="1" x14ac:dyDescent="0.2">
      <c r="A51" s="827"/>
      <c r="B51" s="827"/>
      <c r="C51" s="827"/>
      <c r="D51" s="827"/>
      <c r="E51" s="827"/>
      <c r="F51" s="835" t="s">
        <v>9</v>
      </c>
      <c r="G51" s="835" t="s">
        <v>37</v>
      </c>
      <c r="H51" s="835" t="s">
        <v>29</v>
      </c>
      <c r="I51" s="835" t="s">
        <v>30</v>
      </c>
      <c r="J51" s="835" t="s">
        <v>33</v>
      </c>
      <c r="K51" s="835" t="s">
        <v>34</v>
      </c>
    </row>
    <row r="52" spans="1:11" ht="18" customHeight="1" x14ac:dyDescent="0.2">
      <c r="A52" s="833" t="s">
        <v>92</v>
      </c>
      <c r="B52" s="3880" t="s">
        <v>38</v>
      </c>
      <c r="C52" s="3881"/>
      <c r="D52" s="827"/>
      <c r="E52" s="827"/>
      <c r="F52" s="827"/>
      <c r="G52" s="827"/>
      <c r="H52" s="827"/>
      <c r="I52" s="827"/>
      <c r="J52" s="827"/>
      <c r="K52" s="827"/>
    </row>
    <row r="53" spans="1:11" ht="18" customHeight="1" x14ac:dyDescent="0.2">
      <c r="A53" s="832" t="s">
        <v>51</v>
      </c>
      <c r="B53" s="3882" t="s">
        <v>445</v>
      </c>
      <c r="C53" s="3883"/>
      <c r="D53" s="3879"/>
      <c r="E53" s="827"/>
      <c r="F53" s="840"/>
      <c r="G53" s="840"/>
      <c r="H53" s="841">
        <v>4302991</v>
      </c>
      <c r="I53" s="876">
        <v>2667424.1209</v>
      </c>
      <c r="J53" s="841"/>
      <c r="K53" s="842">
        <v>6970415.1208999995</v>
      </c>
    </row>
    <row r="54" spans="1:11" ht="18" customHeight="1" x14ac:dyDescent="0.2">
      <c r="A54" s="832" t="s">
        <v>93</v>
      </c>
      <c r="B54" s="852" t="s">
        <v>446</v>
      </c>
      <c r="C54" s="853"/>
      <c r="D54" s="854"/>
      <c r="E54" s="827"/>
      <c r="F54" s="840"/>
      <c r="G54" s="840"/>
      <c r="H54" s="841">
        <v>344550</v>
      </c>
      <c r="I54" s="876">
        <v>213586.54500000001</v>
      </c>
      <c r="J54" s="841"/>
      <c r="K54" s="842">
        <v>558136.54500000004</v>
      </c>
    </row>
    <row r="55" spans="1:11" ht="18" customHeight="1" x14ac:dyDescent="0.2">
      <c r="A55" s="832" t="s">
        <v>94</v>
      </c>
      <c r="B55" s="3877" t="s">
        <v>435</v>
      </c>
      <c r="C55" s="3878"/>
      <c r="D55" s="3879"/>
      <c r="E55" s="827"/>
      <c r="F55" s="840"/>
      <c r="G55" s="840"/>
      <c r="H55" s="841">
        <v>216936</v>
      </c>
      <c r="I55" s="876">
        <v>134478.62640000001</v>
      </c>
      <c r="J55" s="841"/>
      <c r="K55" s="842">
        <v>351414.62640000001</v>
      </c>
    </row>
    <row r="56" spans="1:11" ht="18" customHeight="1" x14ac:dyDescent="0.2">
      <c r="A56" s="832" t="s">
        <v>95</v>
      </c>
      <c r="B56" s="3877" t="s">
        <v>490</v>
      </c>
      <c r="C56" s="3878"/>
      <c r="D56" s="3879"/>
      <c r="E56" s="827"/>
      <c r="F56" s="840"/>
      <c r="G56" s="840"/>
      <c r="H56" s="841">
        <v>677824</v>
      </c>
      <c r="I56" s="876">
        <v>420183.09759999998</v>
      </c>
      <c r="J56" s="841"/>
      <c r="K56" s="842">
        <v>1098007.0976</v>
      </c>
    </row>
    <row r="57" spans="1:11" ht="18" customHeight="1" x14ac:dyDescent="0.2">
      <c r="A57" s="832" t="s">
        <v>96</v>
      </c>
      <c r="B57" s="3877" t="s">
        <v>728</v>
      </c>
      <c r="C57" s="3878"/>
      <c r="D57" s="3879"/>
      <c r="E57" s="827"/>
      <c r="F57" s="840"/>
      <c r="G57" s="840"/>
      <c r="H57" s="841">
        <v>1251711</v>
      </c>
      <c r="I57" s="876">
        <v>775935.64890000003</v>
      </c>
      <c r="J57" s="841"/>
      <c r="K57" s="842">
        <v>2027646.6488999999</v>
      </c>
    </row>
    <row r="58" spans="1:11" ht="18" customHeight="1" x14ac:dyDescent="0.2">
      <c r="A58" s="832" t="s">
        <v>97</v>
      </c>
      <c r="B58" s="852" t="s">
        <v>491</v>
      </c>
      <c r="C58" s="853"/>
      <c r="D58" s="854"/>
      <c r="E58" s="827"/>
      <c r="F58" s="840">
        <v>22968</v>
      </c>
      <c r="G58" s="840"/>
      <c r="H58" s="841">
        <v>4191995</v>
      </c>
      <c r="I58" s="876">
        <v>2598617.7004999998</v>
      </c>
      <c r="J58" s="841">
        <v>549800</v>
      </c>
      <c r="K58" s="842">
        <v>6240812.7005000003</v>
      </c>
    </row>
    <row r="59" spans="1:11" ht="18" customHeight="1" x14ac:dyDescent="0.2">
      <c r="A59" s="832" t="s">
        <v>98</v>
      </c>
      <c r="B59" s="3877"/>
      <c r="C59" s="3878"/>
      <c r="D59" s="3879"/>
      <c r="E59" s="827"/>
      <c r="F59" s="840"/>
      <c r="G59" s="840"/>
      <c r="H59" s="841"/>
      <c r="I59" s="876">
        <v>0</v>
      </c>
      <c r="J59" s="841"/>
      <c r="K59" s="842">
        <v>0</v>
      </c>
    </row>
    <row r="60" spans="1:11" ht="18" customHeight="1" x14ac:dyDescent="0.2">
      <c r="A60" s="832" t="s">
        <v>99</v>
      </c>
      <c r="B60" s="852"/>
      <c r="C60" s="853"/>
      <c r="D60" s="854"/>
      <c r="E60" s="827"/>
      <c r="F60" s="840"/>
      <c r="G60" s="840"/>
      <c r="H60" s="841"/>
      <c r="I60" s="876">
        <v>0</v>
      </c>
      <c r="J60" s="841"/>
      <c r="K60" s="842">
        <v>0</v>
      </c>
    </row>
    <row r="61" spans="1:11" ht="18" customHeight="1" x14ac:dyDescent="0.2">
      <c r="A61" s="832" t="s">
        <v>100</v>
      </c>
      <c r="B61" s="852"/>
      <c r="C61" s="853"/>
      <c r="D61" s="854"/>
      <c r="E61" s="827"/>
      <c r="F61" s="840"/>
      <c r="G61" s="840"/>
      <c r="H61" s="841"/>
      <c r="I61" s="876">
        <v>0</v>
      </c>
      <c r="J61" s="841"/>
      <c r="K61" s="842">
        <v>0</v>
      </c>
    </row>
    <row r="62" spans="1:11" ht="18" customHeight="1" x14ac:dyDescent="0.2">
      <c r="A62" s="832" t="s">
        <v>101</v>
      </c>
      <c r="B62" s="3877"/>
      <c r="C62" s="3878"/>
      <c r="D62" s="3879"/>
      <c r="E62" s="827"/>
      <c r="F62" s="840"/>
      <c r="G62" s="840"/>
      <c r="H62" s="841"/>
      <c r="I62" s="876">
        <v>0</v>
      </c>
      <c r="J62" s="841"/>
      <c r="K62" s="842">
        <v>0</v>
      </c>
    </row>
    <row r="63" spans="1:11" ht="18" customHeight="1" x14ac:dyDescent="0.2">
      <c r="A63" s="832"/>
      <c r="B63" s="827"/>
      <c r="C63" s="827"/>
      <c r="D63" s="827"/>
      <c r="E63" s="827"/>
      <c r="F63" s="827"/>
      <c r="G63" s="827"/>
      <c r="H63" s="827"/>
      <c r="I63" s="872"/>
      <c r="J63" s="827"/>
      <c r="K63" s="827"/>
    </row>
    <row r="64" spans="1:11" ht="18" customHeight="1" x14ac:dyDescent="0.2">
      <c r="A64" s="832" t="s">
        <v>144</v>
      </c>
      <c r="B64" s="829" t="s">
        <v>145</v>
      </c>
      <c r="C64" s="827"/>
      <c r="D64" s="827"/>
      <c r="E64" s="829" t="s">
        <v>7</v>
      </c>
      <c r="F64" s="844">
        <v>22968</v>
      </c>
      <c r="G64" s="844">
        <v>0</v>
      </c>
      <c r="H64" s="842">
        <v>10986007</v>
      </c>
      <c r="I64" s="842">
        <v>6810225.7392999995</v>
      </c>
      <c r="J64" s="842">
        <v>549800</v>
      </c>
      <c r="K64" s="842">
        <v>17246432.739299998</v>
      </c>
    </row>
    <row r="65" spans="1:11" ht="18" customHeight="1" x14ac:dyDescent="0.2">
      <c r="A65" s="827"/>
      <c r="B65" s="827"/>
      <c r="C65" s="827"/>
      <c r="D65" s="827"/>
      <c r="E65" s="827"/>
      <c r="F65" s="874"/>
      <c r="G65" s="874"/>
      <c r="H65" s="874"/>
      <c r="I65" s="874"/>
      <c r="J65" s="874"/>
      <c r="K65" s="874"/>
    </row>
    <row r="66" spans="1:11" ht="42.75" customHeight="1" x14ac:dyDescent="0.2">
      <c r="A66" s="827"/>
      <c r="B66" s="827"/>
      <c r="C66" s="827"/>
      <c r="D66" s="827"/>
      <c r="E66" s="827"/>
      <c r="F66" s="883" t="s">
        <v>9</v>
      </c>
      <c r="G66" s="883" t="s">
        <v>37</v>
      </c>
      <c r="H66" s="883" t="s">
        <v>29</v>
      </c>
      <c r="I66" s="883" t="s">
        <v>30</v>
      </c>
      <c r="J66" s="883" t="s">
        <v>33</v>
      </c>
      <c r="K66" s="883" t="s">
        <v>34</v>
      </c>
    </row>
    <row r="67" spans="1:11" ht="18" customHeight="1" x14ac:dyDescent="0.2">
      <c r="A67" s="833" t="s">
        <v>102</v>
      </c>
      <c r="B67" s="829" t="s">
        <v>12</v>
      </c>
      <c r="C67" s="827"/>
      <c r="D67" s="827"/>
      <c r="E67" s="827"/>
      <c r="F67" s="884"/>
      <c r="G67" s="884"/>
      <c r="H67" s="884"/>
      <c r="I67" s="885"/>
      <c r="J67" s="884"/>
      <c r="K67" s="886"/>
    </row>
    <row r="68" spans="1:11" ht="18" customHeight="1" x14ac:dyDescent="0.2">
      <c r="A68" s="832" t="s">
        <v>103</v>
      </c>
      <c r="B68" s="827" t="s">
        <v>52</v>
      </c>
      <c r="C68" s="827"/>
      <c r="D68" s="827"/>
      <c r="E68" s="827"/>
      <c r="F68" s="877">
        <v>3206</v>
      </c>
      <c r="G68" s="877"/>
      <c r="H68" s="877">
        <v>569589</v>
      </c>
      <c r="I68" s="876">
        <v>353088.22110000002</v>
      </c>
      <c r="J68" s="877">
        <v>127839</v>
      </c>
      <c r="K68" s="842">
        <v>794838.22109999997</v>
      </c>
    </row>
    <row r="69" spans="1:11" ht="18" customHeight="1" x14ac:dyDescent="0.2">
      <c r="A69" s="832" t="s">
        <v>104</v>
      </c>
      <c r="B69" s="828" t="s">
        <v>53</v>
      </c>
      <c r="C69" s="827"/>
      <c r="D69" s="827"/>
      <c r="E69" s="827"/>
      <c r="F69" s="877"/>
      <c r="G69" s="877"/>
      <c r="H69" s="877">
        <v>193190</v>
      </c>
      <c r="I69" s="876">
        <v>119758.481</v>
      </c>
      <c r="J69" s="877">
        <v>132299</v>
      </c>
      <c r="K69" s="842">
        <v>180649.48100000003</v>
      </c>
    </row>
    <row r="70" spans="1:11" ht="18" customHeight="1" x14ac:dyDescent="0.2">
      <c r="A70" s="832" t="s">
        <v>178</v>
      </c>
      <c r="B70" s="852"/>
      <c r="C70" s="853"/>
      <c r="D70" s="854"/>
      <c r="E70" s="829"/>
      <c r="F70" s="861"/>
      <c r="G70" s="861"/>
      <c r="H70" s="862"/>
      <c r="I70" s="876">
        <v>0</v>
      </c>
      <c r="J70" s="862"/>
      <c r="K70" s="842">
        <v>0</v>
      </c>
    </row>
    <row r="71" spans="1:11" ht="18" customHeight="1" x14ac:dyDescent="0.2">
      <c r="A71" s="832" t="s">
        <v>179</v>
      </c>
      <c r="B71" s="852"/>
      <c r="C71" s="853"/>
      <c r="D71" s="854"/>
      <c r="E71" s="829"/>
      <c r="F71" s="861"/>
      <c r="G71" s="861"/>
      <c r="H71" s="862"/>
      <c r="I71" s="876">
        <v>0</v>
      </c>
      <c r="J71" s="862"/>
      <c r="K71" s="842">
        <v>0</v>
      </c>
    </row>
    <row r="72" spans="1:11" ht="18" customHeight="1" x14ac:dyDescent="0.2">
      <c r="A72" s="832" t="s">
        <v>180</v>
      </c>
      <c r="B72" s="858"/>
      <c r="C72" s="859"/>
      <c r="D72" s="860"/>
      <c r="E72" s="829"/>
      <c r="F72" s="840"/>
      <c r="G72" s="840"/>
      <c r="H72" s="841"/>
      <c r="I72" s="876">
        <v>0</v>
      </c>
      <c r="J72" s="841"/>
      <c r="K72" s="842">
        <v>0</v>
      </c>
    </row>
    <row r="73" spans="1:11" ht="18" customHeight="1" x14ac:dyDescent="0.2">
      <c r="A73" s="832"/>
      <c r="B73" s="828"/>
      <c r="C73" s="827"/>
      <c r="D73" s="827"/>
      <c r="E73" s="829"/>
      <c r="F73" s="887"/>
      <c r="G73" s="887"/>
      <c r="H73" s="888"/>
      <c r="I73" s="885"/>
      <c r="J73" s="888"/>
      <c r="K73" s="886"/>
    </row>
    <row r="74" spans="1:11" ht="18" customHeight="1" x14ac:dyDescent="0.2">
      <c r="A74" s="833" t="s">
        <v>146</v>
      </c>
      <c r="B74" s="829" t="s">
        <v>147</v>
      </c>
      <c r="C74" s="827"/>
      <c r="D74" s="827"/>
      <c r="E74" s="829" t="s">
        <v>7</v>
      </c>
      <c r="F74" s="847">
        <v>3206</v>
      </c>
      <c r="G74" s="847">
        <v>0</v>
      </c>
      <c r="H74" s="847">
        <v>762779</v>
      </c>
      <c r="I74" s="879">
        <v>472846.70209999999</v>
      </c>
      <c r="J74" s="847">
        <v>260138</v>
      </c>
      <c r="K74" s="843">
        <v>975487.70209999999</v>
      </c>
    </row>
    <row r="75" spans="1:11" ht="42.75" customHeight="1" x14ac:dyDescent="0.2">
      <c r="A75" s="827"/>
      <c r="B75" s="827"/>
      <c r="C75" s="827"/>
      <c r="D75" s="827"/>
      <c r="E75" s="827"/>
      <c r="F75" s="835" t="s">
        <v>9</v>
      </c>
      <c r="G75" s="835" t="s">
        <v>37</v>
      </c>
      <c r="H75" s="835" t="s">
        <v>29</v>
      </c>
      <c r="I75" s="835" t="s">
        <v>30</v>
      </c>
      <c r="J75" s="835" t="s">
        <v>33</v>
      </c>
      <c r="K75" s="835" t="s">
        <v>34</v>
      </c>
    </row>
    <row r="76" spans="1:11" ht="18" customHeight="1" x14ac:dyDescent="0.2">
      <c r="A76" s="833" t="s">
        <v>105</v>
      </c>
      <c r="B76" s="829" t="s">
        <v>106</v>
      </c>
      <c r="C76" s="827"/>
      <c r="D76" s="827"/>
      <c r="E76" s="827"/>
      <c r="F76" s="827"/>
      <c r="G76" s="827"/>
      <c r="H76" s="827"/>
      <c r="I76" s="827"/>
      <c r="J76" s="827"/>
      <c r="K76" s="827"/>
    </row>
    <row r="77" spans="1:11" ht="18" customHeight="1" x14ac:dyDescent="0.2">
      <c r="A77" s="832" t="s">
        <v>107</v>
      </c>
      <c r="B77" s="828" t="s">
        <v>54</v>
      </c>
      <c r="C77" s="827"/>
      <c r="D77" s="827"/>
      <c r="E77" s="827"/>
      <c r="F77" s="840"/>
      <c r="G77" s="840"/>
      <c r="H77" s="841">
        <v>188518</v>
      </c>
      <c r="I77" s="876">
        <v>0</v>
      </c>
      <c r="J77" s="841"/>
      <c r="K77" s="842">
        <v>188518</v>
      </c>
    </row>
    <row r="78" spans="1:11" ht="18" customHeight="1" x14ac:dyDescent="0.2">
      <c r="A78" s="832" t="s">
        <v>108</v>
      </c>
      <c r="B78" s="828" t="s">
        <v>55</v>
      </c>
      <c r="C78" s="827"/>
      <c r="D78" s="827"/>
      <c r="E78" s="827"/>
      <c r="F78" s="840"/>
      <c r="G78" s="840"/>
      <c r="H78" s="841"/>
      <c r="I78" s="876">
        <v>0</v>
      </c>
      <c r="J78" s="841"/>
      <c r="K78" s="842">
        <v>0</v>
      </c>
    </row>
    <row r="79" spans="1:11" ht="18" customHeight="1" x14ac:dyDescent="0.2">
      <c r="A79" s="832" t="s">
        <v>109</v>
      </c>
      <c r="B79" s="828" t="s">
        <v>13</v>
      </c>
      <c r="C79" s="827"/>
      <c r="D79" s="827"/>
      <c r="E79" s="827"/>
      <c r="F79" s="840">
        <v>172</v>
      </c>
      <c r="G79" s="840"/>
      <c r="H79" s="841">
        <v>503215</v>
      </c>
      <c r="I79" s="876">
        <v>0</v>
      </c>
      <c r="J79" s="841"/>
      <c r="K79" s="842">
        <v>503215</v>
      </c>
    </row>
    <row r="80" spans="1:11" ht="18" customHeight="1" x14ac:dyDescent="0.2">
      <c r="A80" s="832" t="s">
        <v>110</v>
      </c>
      <c r="B80" s="828" t="s">
        <v>56</v>
      </c>
      <c r="C80" s="827"/>
      <c r="D80" s="827"/>
      <c r="E80" s="827"/>
      <c r="F80" s="840"/>
      <c r="G80" s="840"/>
      <c r="H80" s="841"/>
      <c r="I80" s="876">
        <v>0</v>
      </c>
      <c r="J80" s="841"/>
      <c r="K80" s="842">
        <v>0</v>
      </c>
    </row>
    <row r="81" spans="1:11" ht="18" customHeight="1" x14ac:dyDescent="0.2">
      <c r="A81" s="832"/>
      <c r="B81" s="827"/>
      <c r="C81" s="827"/>
      <c r="D81" s="827"/>
      <c r="E81" s="827"/>
      <c r="F81" s="827"/>
      <c r="G81" s="827"/>
      <c r="H81" s="827"/>
      <c r="I81" s="827"/>
      <c r="J81" s="827"/>
      <c r="K81" s="866"/>
    </row>
    <row r="82" spans="1:11" ht="18" customHeight="1" x14ac:dyDescent="0.2">
      <c r="A82" s="832" t="s">
        <v>148</v>
      </c>
      <c r="B82" s="829" t="s">
        <v>149</v>
      </c>
      <c r="C82" s="827"/>
      <c r="D82" s="827"/>
      <c r="E82" s="829" t="s">
        <v>7</v>
      </c>
      <c r="F82" s="847">
        <v>172</v>
      </c>
      <c r="G82" s="847">
        <v>0</v>
      </c>
      <c r="H82" s="843">
        <v>691733</v>
      </c>
      <c r="I82" s="843">
        <v>0</v>
      </c>
      <c r="J82" s="843">
        <v>0</v>
      </c>
      <c r="K82" s="843">
        <v>691733</v>
      </c>
    </row>
    <row r="83" spans="1:11" ht="18" customHeight="1" thickBot="1" x14ac:dyDescent="0.25">
      <c r="A83" s="832"/>
      <c r="B83" s="827"/>
      <c r="C83" s="827"/>
      <c r="D83" s="827"/>
      <c r="E83" s="827"/>
      <c r="F83" s="850"/>
      <c r="G83" s="850"/>
      <c r="H83" s="850"/>
      <c r="I83" s="850"/>
      <c r="J83" s="850"/>
      <c r="K83" s="850"/>
    </row>
    <row r="84" spans="1:11" ht="42.75" customHeight="1" x14ac:dyDescent="0.2">
      <c r="A84" s="827"/>
      <c r="B84" s="827"/>
      <c r="C84" s="827"/>
      <c r="D84" s="827"/>
      <c r="E84" s="827"/>
      <c r="F84" s="835" t="s">
        <v>9</v>
      </c>
      <c r="G84" s="835" t="s">
        <v>37</v>
      </c>
      <c r="H84" s="835" t="s">
        <v>29</v>
      </c>
      <c r="I84" s="835" t="s">
        <v>30</v>
      </c>
      <c r="J84" s="835" t="s">
        <v>33</v>
      </c>
      <c r="K84" s="835" t="s">
        <v>34</v>
      </c>
    </row>
    <row r="85" spans="1:11" ht="18" customHeight="1" x14ac:dyDescent="0.2">
      <c r="A85" s="833" t="s">
        <v>111</v>
      </c>
      <c r="B85" s="829" t="s">
        <v>57</v>
      </c>
      <c r="C85" s="827"/>
      <c r="D85" s="827"/>
      <c r="E85" s="827"/>
      <c r="F85" s="827"/>
      <c r="G85" s="827"/>
      <c r="H85" s="827"/>
      <c r="I85" s="827"/>
      <c r="J85" s="827"/>
      <c r="K85" s="827"/>
    </row>
    <row r="86" spans="1:11" ht="18" customHeight="1" x14ac:dyDescent="0.2">
      <c r="A86" s="832" t="s">
        <v>112</v>
      </c>
      <c r="B86" s="828" t="s">
        <v>113</v>
      </c>
      <c r="C86" s="827"/>
      <c r="D86" s="827"/>
      <c r="E86" s="827"/>
      <c r="F86" s="840"/>
      <c r="G86" s="840"/>
      <c r="H86" s="841"/>
      <c r="I86" s="876">
        <v>0</v>
      </c>
      <c r="J86" s="841"/>
      <c r="K86" s="842">
        <v>0</v>
      </c>
    </row>
    <row r="87" spans="1:11" ht="18" customHeight="1" x14ac:dyDescent="0.2">
      <c r="A87" s="832" t="s">
        <v>114</v>
      </c>
      <c r="B87" s="828" t="s">
        <v>14</v>
      </c>
      <c r="C87" s="827"/>
      <c r="D87" s="827"/>
      <c r="E87" s="827"/>
      <c r="F87" s="840"/>
      <c r="G87" s="840"/>
      <c r="H87" s="841"/>
      <c r="I87" s="876">
        <v>0</v>
      </c>
      <c r="J87" s="841"/>
      <c r="K87" s="842">
        <v>0</v>
      </c>
    </row>
    <row r="88" spans="1:11" ht="18" customHeight="1" x14ac:dyDescent="0.2">
      <c r="A88" s="832" t="s">
        <v>115</v>
      </c>
      <c r="B88" s="828" t="s">
        <v>116</v>
      </c>
      <c r="C88" s="827"/>
      <c r="D88" s="827"/>
      <c r="E88" s="827"/>
      <c r="F88" s="840"/>
      <c r="G88" s="840"/>
      <c r="H88" s="841"/>
      <c r="I88" s="876">
        <v>0</v>
      </c>
      <c r="J88" s="841"/>
      <c r="K88" s="842">
        <v>0</v>
      </c>
    </row>
    <row r="89" spans="1:11" ht="18" customHeight="1" x14ac:dyDescent="0.2">
      <c r="A89" s="832" t="s">
        <v>117</v>
      </c>
      <c r="B89" s="828" t="s">
        <v>58</v>
      </c>
      <c r="C89" s="827"/>
      <c r="D89" s="827"/>
      <c r="E89" s="827"/>
      <c r="F89" s="840"/>
      <c r="G89" s="840"/>
      <c r="H89" s="841"/>
      <c r="I89" s="876">
        <v>0</v>
      </c>
      <c r="J89" s="841"/>
      <c r="K89" s="842">
        <v>0</v>
      </c>
    </row>
    <row r="90" spans="1:11" ht="18" customHeight="1" x14ac:dyDescent="0.2">
      <c r="A90" s="832" t="s">
        <v>118</v>
      </c>
      <c r="B90" s="3861" t="s">
        <v>59</v>
      </c>
      <c r="C90" s="3862"/>
      <c r="D90" s="827"/>
      <c r="E90" s="827"/>
      <c r="F90" s="840"/>
      <c r="G90" s="840"/>
      <c r="H90" s="841"/>
      <c r="I90" s="876">
        <v>0</v>
      </c>
      <c r="J90" s="841"/>
      <c r="K90" s="842">
        <v>0</v>
      </c>
    </row>
    <row r="91" spans="1:11" ht="18" customHeight="1" x14ac:dyDescent="0.2">
      <c r="A91" s="832" t="s">
        <v>119</v>
      </c>
      <c r="B91" s="828" t="s">
        <v>60</v>
      </c>
      <c r="C91" s="827"/>
      <c r="D91" s="827"/>
      <c r="E91" s="827"/>
      <c r="F91" s="840">
        <v>2089</v>
      </c>
      <c r="G91" s="840"/>
      <c r="H91" s="841">
        <v>51679</v>
      </c>
      <c r="I91" s="876">
        <v>32035.812099999999</v>
      </c>
      <c r="J91" s="841">
        <v>50210</v>
      </c>
      <c r="K91" s="842">
        <v>33504.812099999996</v>
      </c>
    </row>
    <row r="92" spans="1:11" ht="18" customHeight="1" x14ac:dyDescent="0.2">
      <c r="A92" s="832" t="s">
        <v>120</v>
      </c>
      <c r="B92" s="828" t="s">
        <v>121</v>
      </c>
      <c r="C92" s="827"/>
      <c r="D92" s="827"/>
      <c r="E92" s="827"/>
      <c r="F92" s="864"/>
      <c r="G92" s="864"/>
      <c r="H92" s="865"/>
      <c r="I92" s="876">
        <v>0</v>
      </c>
      <c r="J92" s="865"/>
      <c r="K92" s="842">
        <v>0</v>
      </c>
    </row>
    <row r="93" spans="1:11" ht="18" customHeight="1" x14ac:dyDescent="0.2">
      <c r="A93" s="832" t="s">
        <v>122</v>
      </c>
      <c r="B93" s="828" t="s">
        <v>123</v>
      </c>
      <c r="C93" s="827"/>
      <c r="D93" s="827"/>
      <c r="E93" s="827"/>
      <c r="F93" s="864">
        <v>5902</v>
      </c>
      <c r="G93" s="840"/>
      <c r="H93" s="865">
        <v>284106</v>
      </c>
      <c r="I93" s="876">
        <v>176117.3094</v>
      </c>
      <c r="J93" s="865">
        <v>173783</v>
      </c>
      <c r="K93" s="842">
        <v>286440.30940000003</v>
      </c>
    </row>
    <row r="94" spans="1:11" ht="18" customHeight="1" x14ac:dyDescent="0.2">
      <c r="A94" s="832" t="s">
        <v>124</v>
      </c>
      <c r="B94" s="3877"/>
      <c r="C94" s="3878"/>
      <c r="D94" s="3879"/>
      <c r="E94" s="827"/>
      <c r="F94" s="840"/>
      <c r="G94" s="840"/>
      <c r="H94" s="841"/>
      <c r="I94" s="876">
        <v>0</v>
      </c>
      <c r="J94" s="841"/>
      <c r="K94" s="842">
        <v>0</v>
      </c>
    </row>
    <row r="95" spans="1:11" ht="18" customHeight="1" x14ac:dyDescent="0.2">
      <c r="A95" s="832" t="s">
        <v>125</v>
      </c>
      <c r="B95" s="3877"/>
      <c r="C95" s="3878"/>
      <c r="D95" s="3879"/>
      <c r="E95" s="827"/>
      <c r="F95" s="840"/>
      <c r="G95" s="840"/>
      <c r="H95" s="841"/>
      <c r="I95" s="876">
        <v>0</v>
      </c>
      <c r="J95" s="841"/>
      <c r="K95" s="842">
        <v>0</v>
      </c>
    </row>
    <row r="96" spans="1:11" ht="18" customHeight="1" x14ac:dyDescent="0.2">
      <c r="A96" s="832" t="s">
        <v>126</v>
      </c>
      <c r="B96" s="3877"/>
      <c r="C96" s="3878"/>
      <c r="D96" s="3879"/>
      <c r="E96" s="827"/>
      <c r="F96" s="840"/>
      <c r="G96" s="840"/>
      <c r="H96" s="841"/>
      <c r="I96" s="876">
        <v>0</v>
      </c>
      <c r="J96" s="841"/>
      <c r="K96" s="842">
        <v>0</v>
      </c>
    </row>
    <row r="97" spans="1:11" ht="18" customHeight="1" x14ac:dyDescent="0.2">
      <c r="A97" s="832"/>
      <c r="B97" s="828"/>
      <c r="C97" s="827"/>
      <c r="D97" s="827"/>
      <c r="E97" s="827"/>
      <c r="F97" s="827"/>
      <c r="G97" s="827"/>
      <c r="H97" s="827"/>
      <c r="I97" s="827"/>
      <c r="J97" s="827"/>
      <c r="K97" s="827"/>
    </row>
    <row r="98" spans="1:11" ht="18" customHeight="1" x14ac:dyDescent="0.2">
      <c r="A98" s="833" t="s">
        <v>150</v>
      </c>
      <c r="B98" s="829" t="s">
        <v>151</v>
      </c>
      <c r="C98" s="827"/>
      <c r="D98" s="827"/>
      <c r="E98" s="829" t="s">
        <v>7</v>
      </c>
      <c r="F98" s="844">
        <v>7991</v>
      </c>
      <c r="G98" s="844">
        <v>0</v>
      </c>
      <c r="H98" s="844">
        <v>335785</v>
      </c>
      <c r="I98" s="844">
        <v>208153.12150000001</v>
      </c>
      <c r="J98" s="844">
        <v>223993</v>
      </c>
      <c r="K98" s="844">
        <v>319945.12150000001</v>
      </c>
    </row>
    <row r="99" spans="1:11" ht="18" customHeight="1" thickBot="1" x14ac:dyDescent="0.25">
      <c r="A99" s="827"/>
      <c r="B99" s="829"/>
      <c r="C99" s="827"/>
      <c r="D99" s="827"/>
      <c r="E99" s="827"/>
      <c r="F99" s="850"/>
      <c r="G99" s="850"/>
      <c r="H99" s="850"/>
      <c r="I99" s="850"/>
      <c r="J99" s="850"/>
      <c r="K99" s="850"/>
    </row>
    <row r="100" spans="1:11" ht="42.75" customHeight="1" x14ac:dyDescent="0.2">
      <c r="A100" s="827"/>
      <c r="B100" s="827"/>
      <c r="C100" s="827"/>
      <c r="D100" s="827"/>
      <c r="E100" s="827"/>
      <c r="F100" s="835" t="s">
        <v>9</v>
      </c>
      <c r="G100" s="835" t="s">
        <v>37</v>
      </c>
      <c r="H100" s="835" t="s">
        <v>29</v>
      </c>
      <c r="I100" s="835" t="s">
        <v>30</v>
      </c>
      <c r="J100" s="835" t="s">
        <v>33</v>
      </c>
      <c r="K100" s="835" t="s">
        <v>34</v>
      </c>
    </row>
    <row r="101" spans="1:11" ht="18" customHeight="1" x14ac:dyDescent="0.2">
      <c r="A101" s="833" t="s">
        <v>130</v>
      </c>
      <c r="B101" s="829" t="s">
        <v>63</v>
      </c>
      <c r="C101" s="827"/>
      <c r="D101" s="827"/>
      <c r="E101" s="827"/>
      <c r="F101" s="827"/>
      <c r="G101" s="827"/>
      <c r="H101" s="827"/>
      <c r="I101" s="827"/>
      <c r="J101" s="827"/>
      <c r="K101" s="827"/>
    </row>
    <row r="102" spans="1:11" ht="18" customHeight="1" x14ac:dyDescent="0.2">
      <c r="A102" s="832" t="s">
        <v>131</v>
      </c>
      <c r="B102" s="828" t="s">
        <v>152</v>
      </c>
      <c r="C102" s="827"/>
      <c r="D102" s="827"/>
      <c r="E102" s="827"/>
      <c r="F102" s="840">
        <v>7128</v>
      </c>
      <c r="G102" s="840"/>
      <c r="H102" s="841">
        <v>264190</v>
      </c>
      <c r="I102" s="876">
        <v>163771.38099999999</v>
      </c>
      <c r="J102" s="841"/>
      <c r="K102" s="842">
        <v>427961.38099999999</v>
      </c>
    </row>
    <row r="103" spans="1:11" ht="18" customHeight="1" x14ac:dyDescent="0.2">
      <c r="A103" s="832" t="s">
        <v>132</v>
      </c>
      <c r="B103" s="3861" t="s">
        <v>62</v>
      </c>
      <c r="C103" s="3861"/>
      <c r="D103" s="827"/>
      <c r="E103" s="827"/>
      <c r="F103" s="840"/>
      <c r="G103" s="840"/>
      <c r="H103" s="841"/>
      <c r="I103" s="876">
        <v>0</v>
      </c>
      <c r="J103" s="841"/>
      <c r="K103" s="842">
        <v>0</v>
      </c>
    </row>
    <row r="104" spans="1:11" ht="18" customHeight="1" x14ac:dyDescent="0.2">
      <c r="A104" s="832" t="s">
        <v>128</v>
      </c>
      <c r="B104" s="3877" t="s">
        <v>492</v>
      </c>
      <c r="C104" s="3878"/>
      <c r="D104" s="3879"/>
      <c r="E104" s="827"/>
      <c r="F104" s="840"/>
      <c r="G104" s="840"/>
      <c r="H104" s="841">
        <v>125044</v>
      </c>
      <c r="I104" s="876">
        <v>77514.775599999994</v>
      </c>
      <c r="J104" s="841"/>
      <c r="K104" s="842">
        <v>202558.77559999999</v>
      </c>
    </row>
    <row r="105" spans="1:11" ht="18" customHeight="1" x14ac:dyDescent="0.2">
      <c r="A105" s="832" t="s">
        <v>127</v>
      </c>
      <c r="B105" s="3877"/>
      <c r="C105" s="3878"/>
      <c r="D105" s="3879"/>
      <c r="E105" s="827"/>
      <c r="F105" s="840"/>
      <c r="G105" s="840"/>
      <c r="H105" s="841"/>
      <c r="I105" s="876">
        <v>0</v>
      </c>
      <c r="J105" s="841"/>
      <c r="K105" s="842">
        <v>0</v>
      </c>
    </row>
    <row r="106" spans="1:11" ht="18" customHeight="1" x14ac:dyDescent="0.2">
      <c r="A106" s="832" t="s">
        <v>129</v>
      </c>
      <c r="B106" s="3877"/>
      <c r="C106" s="3878"/>
      <c r="D106" s="3879"/>
      <c r="E106" s="827"/>
      <c r="F106" s="840"/>
      <c r="G106" s="840"/>
      <c r="H106" s="841"/>
      <c r="I106" s="876">
        <v>0</v>
      </c>
      <c r="J106" s="841"/>
      <c r="K106" s="842">
        <v>0</v>
      </c>
    </row>
    <row r="107" spans="1:11" ht="18" customHeight="1" x14ac:dyDescent="0.2">
      <c r="A107" s="827"/>
      <c r="B107" s="829"/>
      <c r="C107" s="827"/>
      <c r="D107" s="827"/>
      <c r="E107" s="827"/>
      <c r="F107" s="827"/>
      <c r="G107" s="827"/>
      <c r="H107" s="827"/>
      <c r="I107" s="827"/>
      <c r="J107" s="827"/>
      <c r="K107" s="827"/>
    </row>
    <row r="108" spans="1:11" s="38" customFormat="1" ht="18" customHeight="1" x14ac:dyDescent="0.2">
      <c r="A108" s="833" t="s">
        <v>153</v>
      </c>
      <c r="B108" s="889" t="s">
        <v>154</v>
      </c>
      <c r="C108" s="827"/>
      <c r="D108" s="827"/>
      <c r="E108" s="829" t="s">
        <v>7</v>
      </c>
      <c r="F108" s="844">
        <v>7128</v>
      </c>
      <c r="G108" s="844">
        <v>0</v>
      </c>
      <c r="H108" s="842">
        <v>389234</v>
      </c>
      <c r="I108" s="842">
        <v>241286.15659999999</v>
      </c>
      <c r="J108" s="842">
        <v>0</v>
      </c>
      <c r="K108" s="842">
        <v>630520.15659999999</v>
      </c>
    </row>
    <row r="109" spans="1:11" s="38" customFormat="1" ht="18" customHeight="1" thickBot="1" x14ac:dyDescent="0.25">
      <c r="A109" s="837"/>
      <c r="B109" s="838"/>
      <c r="C109" s="839"/>
      <c r="D109" s="839"/>
      <c r="E109" s="839"/>
      <c r="F109" s="850"/>
      <c r="G109" s="850"/>
      <c r="H109" s="850"/>
      <c r="I109" s="850"/>
      <c r="J109" s="850"/>
      <c r="K109" s="850"/>
    </row>
    <row r="110" spans="1:11" s="38" customFormat="1" ht="18" customHeight="1" x14ac:dyDescent="0.2">
      <c r="A110" s="833" t="s">
        <v>156</v>
      </c>
      <c r="B110" s="829" t="s">
        <v>39</v>
      </c>
      <c r="C110" s="827"/>
      <c r="D110" s="827"/>
      <c r="E110" s="827"/>
      <c r="F110" s="827"/>
      <c r="G110" s="827"/>
      <c r="H110" s="827"/>
      <c r="I110" s="827"/>
      <c r="J110" s="827"/>
      <c r="K110" s="827"/>
    </row>
    <row r="111" spans="1:11" ht="18" customHeight="1" x14ac:dyDescent="0.2">
      <c r="A111" s="833" t="s">
        <v>155</v>
      </c>
      <c r="B111" s="829" t="s">
        <v>164</v>
      </c>
      <c r="C111" s="827"/>
      <c r="D111" s="827"/>
      <c r="E111" s="829" t="s">
        <v>7</v>
      </c>
      <c r="F111" s="841">
        <v>5452000</v>
      </c>
      <c r="G111" s="827"/>
      <c r="H111" s="827"/>
      <c r="I111" s="827"/>
      <c r="J111" s="827"/>
      <c r="K111" s="827"/>
    </row>
    <row r="112" spans="1:11" ht="18" customHeight="1" x14ac:dyDescent="0.2">
      <c r="A112" s="827"/>
      <c r="B112" s="829"/>
      <c r="C112" s="827"/>
      <c r="D112" s="827"/>
      <c r="E112" s="829"/>
      <c r="F112" s="848"/>
      <c r="G112" s="827"/>
      <c r="H112" s="827"/>
      <c r="I112" s="827"/>
      <c r="J112" s="827"/>
      <c r="K112" s="827"/>
    </row>
    <row r="113" spans="1:11" ht="18" customHeight="1" x14ac:dyDescent="0.2">
      <c r="A113" s="833"/>
      <c r="B113" s="829" t="s">
        <v>15</v>
      </c>
      <c r="C113" s="827"/>
      <c r="D113" s="827"/>
      <c r="E113" s="827"/>
      <c r="F113" s="827"/>
      <c r="G113" s="688"/>
      <c r="H113" s="688"/>
      <c r="I113" s="688"/>
      <c r="J113" s="688"/>
      <c r="K113" s="688"/>
    </row>
    <row r="114" spans="1:11" ht="18" customHeight="1" x14ac:dyDescent="0.2">
      <c r="A114" s="832" t="s">
        <v>171</v>
      </c>
      <c r="B114" s="828" t="s">
        <v>35</v>
      </c>
      <c r="C114" s="827"/>
      <c r="D114" s="827"/>
      <c r="E114" s="827"/>
      <c r="F114" s="851">
        <v>0.61990000000000001</v>
      </c>
      <c r="G114" s="688"/>
      <c r="H114" s="688"/>
      <c r="I114" s="688"/>
      <c r="J114" s="688"/>
      <c r="K114" s="688"/>
    </row>
    <row r="115" spans="1:11" ht="18" customHeight="1" x14ac:dyDescent="0.2">
      <c r="A115" s="832"/>
      <c r="B115" s="829"/>
      <c r="C115" s="827"/>
      <c r="D115" s="827"/>
      <c r="E115" s="827"/>
      <c r="F115" s="827"/>
      <c r="G115" s="688"/>
      <c r="H115" s="688"/>
      <c r="I115" s="688"/>
      <c r="J115" s="688"/>
      <c r="K115" s="688"/>
    </row>
    <row r="116" spans="1:11" ht="18" customHeight="1" x14ac:dyDescent="0.2">
      <c r="A116" s="832" t="s">
        <v>170</v>
      </c>
      <c r="B116" s="829" t="s">
        <v>16</v>
      </c>
      <c r="C116" s="827"/>
      <c r="D116" s="827"/>
      <c r="E116" s="827"/>
      <c r="F116" s="827"/>
      <c r="G116" s="688"/>
      <c r="H116" s="688"/>
      <c r="I116" s="688"/>
      <c r="J116" s="688"/>
      <c r="K116" s="688"/>
    </row>
    <row r="117" spans="1:11" ht="18" customHeight="1" x14ac:dyDescent="0.2">
      <c r="A117" s="832" t="s">
        <v>172</v>
      </c>
      <c r="B117" s="828" t="s">
        <v>17</v>
      </c>
      <c r="C117" s="827"/>
      <c r="D117" s="827"/>
      <c r="E117" s="827"/>
      <c r="F117" s="841">
        <v>689587000</v>
      </c>
      <c r="G117" s="688"/>
      <c r="H117" s="688"/>
      <c r="I117" s="688"/>
      <c r="J117" s="688"/>
      <c r="K117" s="688"/>
    </row>
    <row r="118" spans="1:11" ht="18" customHeight="1" x14ac:dyDescent="0.2">
      <c r="A118" s="832" t="s">
        <v>173</v>
      </c>
      <c r="B118" s="827" t="s">
        <v>18</v>
      </c>
      <c r="C118" s="827"/>
      <c r="D118" s="827"/>
      <c r="E118" s="827"/>
      <c r="F118" s="841">
        <v>56234000</v>
      </c>
      <c r="G118" s="688"/>
      <c r="H118" s="688"/>
      <c r="I118" s="688"/>
      <c r="J118" s="688"/>
      <c r="K118" s="688"/>
    </row>
    <row r="119" spans="1:11" ht="18" customHeight="1" x14ac:dyDescent="0.2">
      <c r="A119" s="832" t="s">
        <v>174</v>
      </c>
      <c r="B119" s="829" t="s">
        <v>19</v>
      </c>
      <c r="C119" s="827"/>
      <c r="D119" s="827"/>
      <c r="E119" s="827"/>
      <c r="F119" s="843">
        <v>745821000</v>
      </c>
      <c r="G119" s="688"/>
      <c r="H119" s="688"/>
      <c r="I119" s="688"/>
      <c r="J119" s="688"/>
      <c r="K119" s="688"/>
    </row>
    <row r="120" spans="1:11" ht="18" customHeight="1" x14ac:dyDescent="0.2">
      <c r="A120" s="832"/>
      <c r="B120" s="829"/>
      <c r="C120" s="827"/>
      <c r="D120" s="827"/>
      <c r="E120" s="827"/>
      <c r="F120" s="827"/>
      <c r="G120" s="688"/>
      <c r="H120" s="688"/>
      <c r="I120" s="688"/>
      <c r="J120" s="688"/>
      <c r="K120" s="688"/>
    </row>
    <row r="121" spans="1:11" ht="18" customHeight="1" x14ac:dyDescent="0.2">
      <c r="A121" s="832" t="s">
        <v>167</v>
      </c>
      <c r="B121" s="829" t="s">
        <v>36</v>
      </c>
      <c r="C121" s="827"/>
      <c r="D121" s="827"/>
      <c r="E121" s="827"/>
      <c r="F121" s="841">
        <v>714926000</v>
      </c>
      <c r="G121" s="688"/>
      <c r="H121" s="688"/>
      <c r="I121" s="688"/>
      <c r="J121" s="688"/>
      <c r="K121" s="688"/>
    </row>
    <row r="122" spans="1:11" ht="18" customHeight="1" x14ac:dyDescent="0.2">
      <c r="A122" s="832"/>
      <c r="B122" s="827"/>
      <c r="C122" s="827"/>
      <c r="D122" s="827"/>
      <c r="E122" s="827"/>
      <c r="F122" s="827"/>
      <c r="G122" s="688"/>
      <c r="H122" s="688"/>
      <c r="I122" s="688"/>
      <c r="J122" s="688"/>
      <c r="K122" s="688"/>
    </row>
    <row r="123" spans="1:11" ht="18" customHeight="1" x14ac:dyDescent="0.2">
      <c r="A123" s="832" t="s">
        <v>175</v>
      </c>
      <c r="B123" s="829" t="s">
        <v>20</v>
      </c>
      <c r="C123" s="827"/>
      <c r="D123" s="827"/>
      <c r="E123" s="827"/>
      <c r="F123" s="841">
        <v>30895000</v>
      </c>
      <c r="G123" s="688"/>
      <c r="H123" s="688"/>
      <c r="I123" s="688"/>
      <c r="J123" s="688"/>
      <c r="K123" s="688"/>
    </row>
    <row r="124" spans="1:11" ht="18" customHeight="1" x14ac:dyDescent="0.2">
      <c r="A124" s="832"/>
      <c r="B124" s="827"/>
      <c r="C124" s="827"/>
      <c r="D124" s="827"/>
      <c r="E124" s="827"/>
      <c r="F124" s="827"/>
      <c r="G124" s="688"/>
      <c r="H124" s="688"/>
      <c r="I124" s="688"/>
      <c r="J124" s="688"/>
      <c r="K124" s="688"/>
    </row>
    <row r="125" spans="1:11" ht="18" customHeight="1" x14ac:dyDescent="0.2">
      <c r="A125" s="832" t="s">
        <v>176</v>
      </c>
      <c r="B125" s="829" t="s">
        <v>21</v>
      </c>
      <c r="C125" s="827"/>
      <c r="D125" s="827"/>
      <c r="E125" s="827"/>
      <c r="F125" s="841">
        <v>-4248000</v>
      </c>
      <c r="G125" s="688"/>
      <c r="H125" s="688"/>
      <c r="I125" s="688"/>
      <c r="J125" s="688"/>
      <c r="K125" s="688"/>
    </row>
    <row r="126" spans="1:11" ht="18" customHeight="1" x14ac:dyDescent="0.2">
      <c r="A126" s="832"/>
      <c r="B126" s="827"/>
      <c r="C126" s="827"/>
      <c r="D126" s="827"/>
      <c r="E126" s="827"/>
      <c r="F126" s="827"/>
      <c r="G126" s="688"/>
      <c r="H126" s="688"/>
      <c r="I126" s="688"/>
      <c r="J126" s="688"/>
      <c r="K126" s="688"/>
    </row>
    <row r="127" spans="1:11" ht="18" customHeight="1" x14ac:dyDescent="0.2">
      <c r="A127" s="832" t="s">
        <v>177</v>
      </c>
      <c r="B127" s="829" t="s">
        <v>22</v>
      </c>
      <c r="C127" s="827"/>
      <c r="D127" s="827"/>
      <c r="E127" s="827"/>
      <c r="F127" s="841">
        <v>26647000</v>
      </c>
      <c r="G127" s="688"/>
      <c r="H127" s="688"/>
      <c r="I127" s="688"/>
      <c r="J127" s="688"/>
      <c r="K127" s="688"/>
    </row>
    <row r="128" spans="1:11" ht="18" customHeight="1" x14ac:dyDescent="0.2">
      <c r="A128" s="832"/>
      <c r="B128" s="827"/>
      <c r="C128" s="827"/>
      <c r="D128" s="827"/>
      <c r="E128" s="827"/>
      <c r="F128" s="827"/>
      <c r="G128" s="688"/>
      <c r="H128" s="688"/>
      <c r="I128" s="688"/>
      <c r="J128" s="688"/>
      <c r="K128" s="688"/>
    </row>
    <row r="129" spans="1:11" ht="42.75" customHeight="1" x14ac:dyDescent="0.2">
      <c r="A129" s="827"/>
      <c r="B129" s="827"/>
      <c r="C129" s="827"/>
      <c r="D129" s="827"/>
      <c r="E129" s="827"/>
      <c r="F129" s="835" t="s">
        <v>9</v>
      </c>
      <c r="G129" s="835" t="s">
        <v>37</v>
      </c>
      <c r="H129" s="835" t="s">
        <v>29</v>
      </c>
      <c r="I129" s="835" t="s">
        <v>30</v>
      </c>
      <c r="J129" s="835" t="s">
        <v>33</v>
      </c>
      <c r="K129" s="835" t="s">
        <v>34</v>
      </c>
    </row>
    <row r="130" spans="1:11" ht="18" customHeight="1" x14ac:dyDescent="0.2">
      <c r="A130" s="833" t="s">
        <v>157</v>
      </c>
      <c r="B130" s="829" t="s">
        <v>23</v>
      </c>
      <c r="C130" s="827"/>
      <c r="D130" s="827"/>
      <c r="E130" s="827"/>
      <c r="F130" s="827"/>
      <c r="G130" s="827"/>
      <c r="H130" s="827"/>
      <c r="I130" s="827"/>
      <c r="J130" s="827"/>
      <c r="K130" s="827"/>
    </row>
    <row r="131" spans="1:11" ht="18" customHeight="1" x14ac:dyDescent="0.2">
      <c r="A131" s="832" t="s">
        <v>158</v>
      </c>
      <c r="B131" s="827" t="s">
        <v>24</v>
      </c>
      <c r="C131" s="827"/>
      <c r="D131" s="827"/>
      <c r="E131" s="827"/>
      <c r="F131" s="840"/>
      <c r="G131" s="840"/>
      <c r="H131" s="841"/>
      <c r="I131" s="876">
        <v>0</v>
      </c>
      <c r="J131" s="841"/>
      <c r="K131" s="842">
        <v>0</v>
      </c>
    </row>
    <row r="132" spans="1:11" ht="18" customHeight="1" x14ac:dyDescent="0.2">
      <c r="A132" s="832" t="s">
        <v>159</v>
      </c>
      <c r="B132" s="827" t="s">
        <v>25</v>
      </c>
      <c r="C132" s="827"/>
      <c r="D132" s="827"/>
      <c r="E132" s="827"/>
      <c r="F132" s="840"/>
      <c r="G132" s="840"/>
      <c r="H132" s="841"/>
      <c r="I132" s="876">
        <v>0</v>
      </c>
      <c r="J132" s="841"/>
      <c r="K132" s="842">
        <v>0</v>
      </c>
    </row>
    <row r="133" spans="1:11" ht="18" customHeight="1" x14ac:dyDescent="0.2">
      <c r="A133" s="832" t="s">
        <v>160</v>
      </c>
      <c r="B133" s="3852"/>
      <c r="C133" s="3853"/>
      <c r="D133" s="3854"/>
      <c r="E133" s="827"/>
      <c r="F133" s="840"/>
      <c r="G133" s="840"/>
      <c r="H133" s="841"/>
      <c r="I133" s="876">
        <v>0</v>
      </c>
      <c r="J133" s="841"/>
      <c r="K133" s="842">
        <v>0</v>
      </c>
    </row>
    <row r="134" spans="1:11" ht="18" customHeight="1" x14ac:dyDescent="0.2">
      <c r="A134" s="832" t="s">
        <v>161</v>
      </c>
      <c r="B134" s="3852"/>
      <c r="C134" s="3853"/>
      <c r="D134" s="3854"/>
      <c r="E134" s="827"/>
      <c r="F134" s="840"/>
      <c r="G134" s="840"/>
      <c r="H134" s="841"/>
      <c r="I134" s="876">
        <v>0</v>
      </c>
      <c r="J134" s="841"/>
      <c r="K134" s="842">
        <v>0</v>
      </c>
    </row>
    <row r="135" spans="1:11" ht="18" customHeight="1" x14ac:dyDescent="0.2">
      <c r="A135" s="832" t="s">
        <v>162</v>
      </c>
      <c r="B135" s="3852"/>
      <c r="C135" s="3853"/>
      <c r="D135" s="3854"/>
      <c r="E135" s="827"/>
      <c r="F135" s="840"/>
      <c r="G135" s="840"/>
      <c r="H135" s="841"/>
      <c r="I135" s="876">
        <v>0</v>
      </c>
      <c r="J135" s="841"/>
      <c r="K135" s="842">
        <v>0</v>
      </c>
    </row>
    <row r="136" spans="1:11" ht="18" customHeight="1" x14ac:dyDescent="0.2">
      <c r="A136" s="833"/>
      <c r="B136" s="827"/>
      <c r="C136" s="827"/>
      <c r="D136" s="827"/>
      <c r="E136" s="827"/>
      <c r="F136" s="827"/>
      <c r="G136" s="827"/>
      <c r="H136" s="827"/>
      <c r="I136" s="827"/>
      <c r="J136" s="827"/>
      <c r="K136" s="827"/>
    </row>
    <row r="137" spans="1:11" ht="18" customHeight="1" x14ac:dyDescent="0.2">
      <c r="A137" s="833" t="s">
        <v>163</v>
      </c>
      <c r="B137" s="829" t="s">
        <v>27</v>
      </c>
      <c r="C137" s="827"/>
      <c r="D137" s="827"/>
      <c r="E137" s="827"/>
      <c r="F137" s="844">
        <v>0</v>
      </c>
      <c r="G137" s="844">
        <v>0</v>
      </c>
      <c r="H137" s="842">
        <v>0</v>
      </c>
      <c r="I137" s="842">
        <v>0</v>
      </c>
      <c r="J137" s="842">
        <v>0</v>
      </c>
      <c r="K137" s="842">
        <v>0</v>
      </c>
    </row>
    <row r="138" spans="1:11" ht="18" customHeight="1" x14ac:dyDescent="0.2">
      <c r="A138" s="827"/>
      <c r="B138" s="827"/>
      <c r="C138" s="827"/>
      <c r="D138" s="827"/>
      <c r="E138" s="827"/>
      <c r="F138" s="827"/>
      <c r="G138" s="827"/>
      <c r="H138" s="827"/>
      <c r="I138" s="827"/>
      <c r="J138" s="827"/>
      <c r="K138" s="827"/>
    </row>
    <row r="139" spans="1:11" ht="42.75" customHeight="1" x14ac:dyDescent="0.2">
      <c r="A139" s="827"/>
      <c r="B139" s="827"/>
      <c r="C139" s="827"/>
      <c r="D139" s="827"/>
      <c r="E139" s="827"/>
      <c r="F139" s="835" t="s">
        <v>9</v>
      </c>
      <c r="G139" s="835" t="s">
        <v>37</v>
      </c>
      <c r="H139" s="835" t="s">
        <v>29</v>
      </c>
      <c r="I139" s="835" t="s">
        <v>30</v>
      </c>
      <c r="J139" s="835" t="s">
        <v>33</v>
      </c>
      <c r="K139" s="835" t="s">
        <v>34</v>
      </c>
    </row>
    <row r="140" spans="1:11" ht="18" customHeight="1" x14ac:dyDescent="0.2">
      <c r="A140" s="833" t="s">
        <v>166</v>
      </c>
      <c r="B140" s="829" t="s">
        <v>26</v>
      </c>
      <c r="C140" s="827"/>
      <c r="D140" s="827"/>
      <c r="E140" s="827"/>
      <c r="F140" s="827"/>
      <c r="G140" s="827"/>
      <c r="H140" s="827"/>
      <c r="I140" s="827"/>
      <c r="J140" s="827"/>
      <c r="K140" s="827"/>
    </row>
    <row r="141" spans="1:11" ht="18" customHeight="1" x14ac:dyDescent="0.2">
      <c r="A141" s="832" t="s">
        <v>137</v>
      </c>
      <c r="B141" s="829" t="s">
        <v>64</v>
      </c>
      <c r="C141" s="827"/>
      <c r="D141" s="827"/>
      <c r="E141" s="827"/>
      <c r="F141" s="867">
        <v>46726</v>
      </c>
      <c r="G141" s="867">
        <v>8939</v>
      </c>
      <c r="H141" s="867">
        <v>2858072</v>
      </c>
      <c r="I141" s="867">
        <v>1771718.8328</v>
      </c>
      <c r="J141" s="867">
        <v>1340860</v>
      </c>
      <c r="K141" s="867">
        <v>3288930.8328</v>
      </c>
    </row>
    <row r="142" spans="1:11" ht="18" customHeight="1" x14ac:dyDescent="0.2">
      <c r="A142" s="832" t="s">
        <v>142</v>
      </c>
      <c r="B142" s="829" t="s">
        <v>65</v>
      </c>
      <c r="C142" s="827"/>
      <c r="D142" s="827"/>
      <c r="E142" s="827"/>
      <c r="F142" s="867">
        <v>362263</v>
      </c>
      <c r="G142" s="867">
        <v>0</v>
      </c>
      <c r="H142" s="867">
        <v>13680059</v>
      </c>
      <c r="I142" s="867">
        <v>8480268.5740999989</v>
      </c>
      <c r="J142" s="867">
        <v>103562</v>
      </c>
      <c r="K142" s="867">
        <v>22056765.574100003</v>
      </c>
    </row>
    <row r="143" spans="1:11" ht="18" customHeight="1" x14ac:dyDescent="0.2">
      <c r="A143" s="832" t="s">
        <v>144</v>
      </c>
      <c r="B143" s="829" t="s">
        <v>66</v>
      </c>
      <c r="C143" s="827"/>
      <c r="D143" s="827"/>
      <c r="E143" s="827"/>
      <c r="F143" s="867">
        <v>22968</v>
      </c>
      <c r="G143" s="867">
        <v>0</v>
      </c>
      <c r="H143" s="867">
        <v>10986007</v>
      </c>
      <c r="I143" s="867">
        <v>6810225.7392999995</v>
      </c>
      <c r="J143" s="867">
        <v>549800</v>
      </c>
      <c r="K143" s="867">
        <v>17246432.739299998</v>
      </c>
    </row>
    <row r="144" spans="1:11" ht="18" customHeight="1" x14ac:dyDescent="0.2">
      <c r="A144" s="832" t="s">
        <v>146</v>
      </c>
      <c r="B144" s="829" t="s">
        <v>67</v>
      </c>
      <c r="C144" s="827"/>
      <c r="D144" s="827"/>
      <c r="E144" s="827"/>
      <c r="F144" s="867">
        <v>3206</v>
      </c>
      <c r="G144" s="867">
        <v>0</v>
      </c>
      <c r="H144" s="867">
        <v>762779</v>
      </c>
      <c r="I144" s="867">
        <v>472846.70209999999</v>
      </c>
      <c r="J144" s="867">
        <v>260138</v>
      </c>
      <c r="K144" s="867">
        <v>975487.70209999999</v>
      </c>
    </row>
    <row r="145" spans="1:11" ht="18" customHeight="1" x14ac:dyDescent="0.2">
      <c r="A145" s="832" t="s">
        <v>148</v>
      </c>
      <c r="B145" s="829" t="s">
        <v>68</v>
      </c>
      <c r="C145" s="827"/>
      <c r="D145" s="827"/>
      <c r="E145" s="827"/>
      <c r="F145" s="867">
        <v>172</v>
      </c>
      <c r="G145" s="867">
        <v>0</v>
      </c>
      <c r="H145" s="867">
        <v>691733</v>
      </c>
      <c r="I145" s="867">
        <v>0</v>
      </c>
      <c r="J145" s="867">
        <v>0</v>
      </c>
      <c r="K145" s="867">
        <v>691733</v>
      </c>
    </row>
    <row r="146" spans="1:11" ht="18" customHeight="1" x14ac:dyDescent="0.2">
      <c r="A146" s="832" t="s">
        <v>150</v>
      </c>
      <c r="B146" s="829" t="s">
        <v>69</v>
      </c>
      <c r="C146" s="827"/>
      <c r="D146" s="827"/>
      <c r="E146" s="827"/>
      <c r="F146" s="867">
        <v>7991</v>
      </c>
      <c r="G146" s="867">
        <v>0</v>
      </c>
      <c r="H146" s="867">
        <v>335785</v>
      </c>
      <c r="I146" s="867">
        <v>208153.12150000001</v>
      </c>
      <c r="J146" s="867">
        <v>223993</v>
      </c>
      <c r="K146" s="867">
        <v>319945.12150000001</v>
      </c>
    </row>
    <row r="147" spans="1:11" ht="18" customHeight="1" x14ac:dyDescent="0.2">
      <c r="A147" s="832" t="s">
        <v>153</v>
      </c>
      <c r="B147" s="829" t="s">
        <v>61</v>
      </c>
      <c r="C147" s="827"/>
      <c r="D147" s="827"/>
      <c r="E147" s="827"/>
      <c r="F147" s="844">
        <v>7128</v>
      </c>
      <c r="G147" s="844">
        <v>0</v>
      </c>
      <c r="H147" s="844">
        <v>389234</v>
      </c>
      <c r="I147" s="844">
        <v>241286.15659999999</v>
      </c>
      <c r="J147" s="844">
        <v>0</v>
      </c>
      <c r="K147" s="844">
        <v>630520.15659999999</v>
      </c>
    </row>
    <row r="148" spans="1:11" ht="18" customHeight="1" x14ac:dyDescent="0.2">
      <c r="A148" s="832" t="s">
        <v>155</v>
      </c>
      <c r="B148" s="829" t="s">
        <v>70</v>
      </c>
      <c r="C148" s="827"/>
      <c r="D148" s="827"/>
      <c r="E148" s="827"/>
      <c r="F148" s="868" t="s">
        <v>73</v>
      </c>
      <c r="G148" s="868" t="s">
        <v>73</v>
      </c>
      <c r="H148" s="869" t="s">
        <v>73</v>
      </c>
      <c r="I148" s="869" t="s">
        <v>73</v>
      </c>
      <c r="J148" s="869" t="s">
        <v>73</v>
      </c>
      <c r="K148" s="863">
        <v>5452000</v>
      </c>
    </row>
    <row r="149" spans="1:11" ht="18" customHeight="1" x14ac:dyDescent="0.2">
      <c r="A149" s="832" t="s">
        <v>163</v>
      </c>
      <c r="B149" s="829" t="s">
        <v>71</v>
      </c>
      <c r="C149" s="827"/>
      <c r="D149" s="827"/>
      <c r="E149" s="827"/>
      <c r="F149" s="844">
        <v>0</v>
      </c>
      <c r="G149" s="844">
        <v>0</v>
      </c>
      <c r="H149" s="844">
        <v>0</v>
      </c>
      <c r="I149" s="844">
        <v>0</v>
      </c>
      <c r="J149" s="844">
        <v>0</v>
      </c>
      <c r="K149" s="844">
        <v>0</v>
      </c>
    </row>
    <row r="150" spans="1:11" ht="18" customHeight="1" x14ac:dyDescent="0.2">
      <c r="A150" s="832" t="s">
        <v>185</v>
      </c>
      <c r="B150" s="829" t="s">
        <v>186</v>
      </c>
      <c r="C150" s="827"/>
      <c r="D150" s="827"/>
      <c r="E150" s="827"/>
      <c r="F150" s="868" t="s">
        <v>73</v>
      </c>
      <c r="G150" s="868" t="s">
        <v>73</v>
      </c>
      <c r="H150" s="844">
        <v>17347181</v>
      </c>
      <c r="I150" s="844">
        <v>0</v>
      </c>
      <c r="J150" s="844">
        <v>14834009</v>
      </c>
      <c r="K150" s="844">
        <v>2513172</v>
      </c>
    </row>
    <row r="151" spans="1:11" ht="18" customHeight="1" x14ac:dyDescent="0.2">
      <c r="A151" s="827"/>
      <c r="B151" s="829"/>
      <c r="C151" s="827"/>
      <c r="D151" s="827"/>
      <c r="E151" s="827"/>
      <c r="F151" s="874"/>
      <c r="G151" s="874"/>
      <c r="H151" s="874"/>
      <c r="I151" s="874"/>
      <c r="J151" s="874"/>
      <c r="K151" s="874"/>
    </row>
    <row r="152" spans="1:11" ht="18" customHeight="1" x14ac:dyDescent="0.2">
      <c r="A152" s="833" t="s">
        <v>165</v>
      </c>
      <c r="B152" s="829" t="s">
        <v>26</v>
      </c>
      <c r="C152" s="827"/>
      <c r="D152" s="827"/>
      <c r="E152" s="827"/>
      <c r="F152" s="875">
        <v>450454</v>
      </c>
      <c r="G152" s="875">
        <v>8939</v>
      </c>
      <c r="H152" s="875">
        <v>47050850</v>
      </c>
      <c r="I152" s="875">
        <v>17984499.126400001</v>
      </c>
      <c r="J152" s="875">
        <v>17312362</v>
      </c>
      <c r="K152" s="875">
        <v>53174987.126400001</v>
      </c>
    </row>
    <row r="153" spans="1:11" ht="18" customHeight="1" x14ac:dyDescent="0.2">
      <c r="A153" s="630"/>
      <c r="B153" s="688"/>
      <c r="C153" s="688"/>
      <c r="D153" s="688"/>
      <c r="E153" s="688"/>
      <c r="F153" s="688"/>
      <c r="G153" s="688"/>
      <c r="H153" s="688"/>
      <c r="I153" s="688"/>
      <c r="J153" s="688"/>
      <c r="K153" s="688"/>
    </row>
    <row r="154" spans="1:11" ht="18" customHeight="1" x14ac:dyDescent="0.2">
      <c r="A154" s="833" t="s">
        <v>168</v>
      </c>
      <c r="B154" s="829" t="s">
        <v>28</v>
      </c>
      <c r="C154" s="827"/>
      <c r="D154" s="827"/>
      <c r="E154" s="827"/>
      <c r="F154" s="890">
        <v>7.4378309260538858E-2</v>
      </c>
      <c r="G154" s="827"/>
      <c r="H154" s="827"/>
      <c r="I154" s="827"/>
      <c r="J154" s="827"/>
      <c r="K154" s="827"/>
    </row>
    <row r="155" spans="1:11" ht="18" customHeight="1" x14ac:dyDescent="0.2">
      <c r="A155" s="833" t="s">
        <v>169</v>
      </c>
      <c r="B155" s="829" t="s">
        <v>72</v>
      </c>
      <c r="C155" s="827"/>
      <c r="D155" s="827"/>
      <c r="E155" s="827"/>
      <c r="F155" s="890">
        <v>1.9955337233609787</v>
      </c>
      <c r="G155" s="829"/>
      <c r="H155" s="827"/>
      <c r="I155" s="827"/>
      <c r="J155" s="827"/>
      <c r="K155" s="827"/>
    </row>
    <row r="156" spans="1:11" ht="18" customHeight="1" x14ac:dyDescent="0.2">
      <c r="A156" s="827"/>
      <c r="B156" s="827"/>
      <c r="C156" s="827"/>
      <c r="D156" s="827"/>
      <c r="E156" s="827"/>
      <c r="F156" s="827"/>
      <c r="G156" s="829"/>
      <c r="H156" s="827"/>
      <c r="I156" s="827"/>
      <c r="J156" s="827"/>
      <c r="K156" s="827"/>
    </row>
  </sheetData>
  <mergeCells count="34">
    <mergeCell ref="D2:H2"/>
    <mergeCell ref="B103:C103"/>
    <mergeCell ref="B96:D96"/>
    <mergeCell ref="B95:D95"/>
    <mergeCell ref="B57:D57"/>
    <mergeCell ref="B94:D94"/>
    <mergeCell ref="B52:C52"/>
    <mergeCell ref="B90:C90"/>
    <mergeCell ref="B53:D53"/>
    <mergeCell ref="B55:D55"/>
    <mergeCell ref="B56:D56"/>
    <mergeCell ref="B59:D59"/>
    <mergeCell ref="B62:D62"/>
    <mergeCell ref="B45:D45"/>
    <mergeCell ref="B46:D46"/>
    <mergeCell ref="B47:D47"/>
    <mergeCell ref="B134:D134"/>
    <mergeCell ref="B135:D135"/>
    <mergeCell ref="B133:D133"/>
    <mergeCell ref="B104:D104"/>
    <mergeCell ref="B105:D105"/>
    <mergeCell ref="B106:D106"/>
    <mergeCell ref="B34:D34"/>
    <mergeCell ref="C11:G11"/>
    <mergeCell ref="B41:C41"/>
    <mergeCell ref="B44:D44"/>
    <mergeCell ref="B13:H13"/>
    <mergeCell ref="B30:D30"/>
    <mergeCell ref="B31:D31"/>
    <mergeCell ref="C5:G5"/>
    <mergeCell ref="C6:G6"/>
    <mergeCell ref="C7:G7"/>
    <mergeCell ref="C9:G9"/>
    <mergeCell ref="C10:G10"/>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156"/>
  <sheetViews>
    <sheetView showGridLines="0" zoomScale="85" zoomScaleNormal="85" zoomScaleSheetLayoutView="70" workbookViewId="0">
      <selection activeCell="C7" sqref="C7:G7"/>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891"/>
      <c r="B1" s="891"/>
      <c r="C1" s="895"/>
      <c r="D1" s="894"/>
      <c r="E1" s="895"/>
      <c r="F1" s="895"/>
      <c r="G1" s="895"/>
      <c r="H1" s="895"/>
      <c r="I1" s="895"/>
      <c r="J1" s="895"/>
      <c r="K1" s="895"/>
    </row>
    <row r="2" spans="1:11" ht="18" customHeight="1" x14ac:dyDescent="0.25">
      <c r="A2" s="891"/>
      <c r="B2" s="891"/>
      <c r="C2" s="891"/>
      <c r="D2" s="3857" t="s">
        <v>686</v>
      </c>
      <c r="E2" s="3858"/>
      <c r="F2" s="3858"/>
      <c r="G2" s="3858"/>
      <c r="H2" s="3858"/>
      <c r="I2" s="891"/>
      <c r="J2" s="891"/>
      <c r="K2" s="891"/>
    </row>
    <row r="3" spans="1:11" ht="18" customHeight="1" x14ac:dyDescent="0.2">
      <c r="A3" s="891"/>
      <c r="B3" s="893" t="s">
        <v>0</v>
      </c>
      <c r="C3" s="891"/>
      <c r="D3" s="891"/>
      <c r="E3" s="891"/>
      <c r="F3" s="891"/>
      <c r="G3" s="891"/>
      <c r="H3" s="891"/>
      <c r="I3" s="891"/>
      <c r="J3" s="891"/>
      <c r="K3" s="891"/>
    </row>
    <row r="4" spans="1:11" ht="18" customHeight="1" x14ac:dyDescent="0.2">
      <c r="A4" s="630"/>
      <c r="B4" s="688"/>
      <c r="C4" s="688"/>
      <c r="D4" s="688"/>
      <c r="E4" s="688"/>
      <c r="F4" s="688"/>
      <c r="G4" s="688"/>
      <c r="H4" s="688"/>
      <c r="I4" s="688"/>
      <c r="J4" s="688"/>
      <c r="K4" s="688"/>
    </row>
    <row r="5" spans="1:11" ht="18" customHeight="1" x14ac:dyDescent="0.2">
      <c r="A5" s="891"/>
      <c r="B5" s="896" t="s">
        <v>40</v>
      </c>
      <c r="C5" s="3859" t="s">
        <v>200</v>
      </c>
      <c r="D5" s="3866"/>
      <c r="E5" s="3866"/>
      <c r="F5" s="3866"/>
      <c r="G5" s="3867"/>
      <c r="H5" s="891"/>
      <c r="I5" s="891"/>
      <c r="J5" s="891"/>
      <c r="K5" s="891"/>
    </row>
    <row r="6" spans="1:11" ht="18" customHeight="1" x14ac:dyDescent="0.2">
      <c r="A6" s="891"/>
      <c r="B6" s="896" t="s">
        <v>3</v>
      </c>
      <c r="C6" s="3868">
        <v>210013</v>
      </c>
      <c r="D6" s="3869"/>
      <c r="E6" s="3869"/>
      <c r="F6" s="3869"/>
      <c r="G6" s="3870"/>
      <c r="H6" s="891"/>
      <c r="I6" s="891"/>
      <c r="J6" s="891"/>
      <c r="K6" s="891"/>
    </row>
    <row r="7" spans="1:11" ht="18" customHeight="1" x14ac:dyDescent="0.2">
      <c r="A7" s="891"/>
      <c r="B7" s="896" t="s">
        <v>4</v>
      </c>
      <c r="C7" s="3871">
        <v>697</v>
      </c>
      <c r="D7" s="3872"/>
      <c r="E7" s="3872"/>
      <c r="F7" s="3872"/>
      <c r="G7" s="3873"/>
      <c r="H7" s="891"/>
      <c r="I7" s="891"/>
      <c r="J7" s="891"/>
      <c r="K7" s="891"/>
    </row>
    <row r="8" spans="1:11" ht="18" customHeight="1" x14ac:dyDescent="0.2">
      <c r="A8" s="630"/>
      <c r="B8" s="688"/>
      <c r="C8" s="688"/>
      <c r="D8" s="688"/>
      <c r="E8" s="688"/>
      <c r="F8" s="688"/>
      <c r="G8" s="688"/>
      <c r="H8" s="688"/>
      <c r="I8" s="688"/>
      <c r="J8" s="688"/>
      <c r="K8" s="688"/>
    </row>
    <row r="9" spans="1:11" ht="18" customHeight="1" x14ac:dyDescent="0.2">
      <c r="A9" s="891"/>
      <c r="B9" s="896" t="s">
        <v>1</v>
      </c>
      <c r="C9" s="3859" t="s">
        <v>613</v>
      </c>
      <c r="D9" s="3866"/>
      <c r="E9" s="3866"/>
      <c r="F9" s="3866"/>
      <c r="G9" s="3867"/>
      <c r="H9" s="891"/>
      <c r="I9" s="891"/>
      <c r="J9" s="891"/>
      <c r="K9" s="891"/>
    </row>
    <row r="10" spans="1:11" ht="18" customHeight="1" x14ac:dyDescent="0.2">
      <c r="A10" s="891"/>
      <c r="B10" s="896" t="s">
        <v>2</v>
      </c>
      <c r="C10" s="3874" t="s">
        <v>315</v>
      </c>
      <c r="D10" s="3875"/>
      <c r="E10" s="3875"/>
      <c r="F10" s="3875"/>
      <c r="G10" s="3876"/>
      <c r="H10" s="891"/>
      <c r="I10" s="891"/>
      <c r="J10" s="891"/>
      <c r="K10" s="891"/>
    </row>
    <row r="11" spans="1:11" ht="18" customHeight="1" x14ac:dyDescent="0.2">
      <c r="A11" s="891"/>
      <c r="B11" s="896" t="s">
        <v>32</v>
      </c>
      <c r="C11" s="3859" t="s">
        <v>729</v>
      </c>
      <c r="D11" s="3860"/>
      <c r="E11" s="3860"/>
      <c r="F11" s="3860"/>
      <c r="G11" s="3860"/>
      <c r="H11" s="891"/>
      <c r="I11" s="891"/>
      <c r="J11" s="891"/>
      <c r="K11" s="891"/>
    </row>
    <row r="12" spans="1:11" ht="18" customHeight="1" x14ac:dyDescent="0.2">
      <c r="A12" s="891"/>
      <c r="B12" s="896"/>
      <c r="C12" s="896"/>
      <c r="D12" s="896"/>
      <c r="E12" s="896"/>
      <c r="F12" s="896"/>
      <c r="G12" s="896"/>
      <c r="H12" s="891"/>
      <c r="I12" s="891"/>
      <c r="J12" s="891"/>
      <c r="K12" s="891"/>
    </row>
    <row r="13" spans="1:11" ht="24.6" customHeight="1" x14ac:dyDescent="0.2">
      <c r="A13" s="891"/>
      <c r="B13" s="3863"/>
      <c r="C13" s="3864"/>
      <c r="D13" s="3864"/>
      <c r="E13" s="3864"/>
      <c r="F13" s="3864"/>
      <c r="G13" s="3864"/>
      <c r="H13" s="3865"/>
      <c r="I13" s="895"/>
      <c r="J13" s="891"/>
      <c r="K13" s="891"/>
    </row>
    <row r="14" spans="1:11" ht="18" customHeight="1" x14ac:dyDescent="0.2">
      <c r="A14" s="891"/>
      <c r="B14" s="898"/>
      <c r="C14" s="891"/>
      <c r="D14" s="891"/>
      <c r="E14" s="891"/>
      <c r="F14" s="891"/>
      <c r="G14" s="891"/>
      <c r="H14" s="891"/>
      <c r="I14" s="891"/>
      <c r="J14" s="891"/>
      <c r="K14" s="891"/>
    </row>
    <row r="15" spans="1:11" ht="18" customHeight="1" x14ac:dyDescent="0.2">
      <c r="A15" s="891"/>
      <c r="B15" s="898"/>
      <c r="C15" s="891"/>
      <c r="D15" s="891"/>
      <c r="E15" s="891"/>
      <c r="F15" s="891"/>
      <c r="G15" s="891"/>
      <c r="H15" s="891"/>
      <c r="I15" s="891"/>
      <c r="J15" s="891"/>
      <c r="K15" s="891"/>
    </row>
    <row r="16" spans="1:11" ht="45" customHeight="1" x14ac:dyDescent="0.2">
      <c r="A16" s="894" t="s">
        <v>181</v>
      </c>
      <c r="B16" s="895"/>
      <c r="C16" s="895"/>
      <c r="D16" s="895"/>
      <c r="E16" s="895"/>
      <c r="F16" s="900" t="s">
        <v>9</v>
      </c>
      <c r="G16" s="900" t="s">
        <v>37</v>
      </c>
      <c r="H16" s="900" t="s">
        <v>29</v>
      </c>
      <c r="I16" s="900" t="s">
        <v>30</v>
      </c>
      <c r="J16" s="900" t="s">
        <v>33</v>
      </c>
      <c r="K16" s="900" t="s">
        <v>34</v>
      </c>
    </row>
    <row r="17" spans="1:11" ht="18" customHeight="1" x14ac:dyDescent="0.2">
      <c r="A17" s="897" t="s">
        <v>184</v>
      </c>
      <c r="B17" s="893" t="s">
        <v>182</v>
      </c>
      <c r="C17" s="891"/>
      <c r="D17" s="891"/>
      <c r="E17" s="891"/>
      <c r="F17" s="891"/>
      <c r="G17" s="891"/>
      <c r="H17" s="891"/>
      <c r="I17" s="891"/>
      <c r="J17" s="891"/>
      <c r="K17" s="891"/>
    </row>
    <row r="18" spans="1:11" ht="18" customHeight="1" x14ac:dyDescent="0.2">
      <c r="A18" s="896" t="s">
        <v>185</v>
      </c>
      <c r="B18" s="892" t="s">
        <v>183</v>
      </c>
      <c r="C18" s="891"/>
      <c r="D18" s="891"/>
      <c r="E18" s="891"/>
      <c r="F18" s="905" t="s">
        <v>73</v>
      </c>
      <c r="G18" s="905" t="s">
        <v>73</v>
      </c>
      <c r="H18" s="906">
        <v>2856054</v>
      </c>
      <c r="I18" s="941">
        <v>0</v>
      </c>
      <c r="J18" s="906">
        <v>2442284</v>
      </c>
      <c r="K18" s="907">
        <v>413770</v>
      </c>
    </row>
    <row r="19" spans="1:11" ht="45" customHeight="1" x14ac:dyDescent="0.2">
      <c r="A19" s="894" t="s">
        <v>8</v>
      </c>
      <c r="B19" s="895"/>
      <c r="C19" s="895"/>
      <c r="D19" s="895"/>
      <c r="E19" s="895"/>
      <c r="F19" s="900" t="s">
        <v>9</v>
      </c>
      <c r="G19" s="900" t="s">
        <v>37</v>
      </c>
      <c r="H19" s="900" t="s">
        <v>29</v>
      </c>
      <c r="I19" s="900" t="s">
        <v>30</v>
      </c>
      <c r="J19" s="900" t="s">
        <v>33</v>
      </c>
      <c r="K19" s="900" t="s">
        <v>34</v>
      </c>
    </row>
    <row r="20" spans="1:11" ht="18" customHeight="1" x14ac:dyDescent="0.2">
      <c r="A20" s="897" t="s">
        <v>74</v>
      </c>
      <c r="B20" s="893" t="s">
        <v>41</v>
      </c>
      <c r="C20" s="891"/>
      <c r="D20" s="891"/>
      <c r="E20" s="891"/>
      <c r="F20" s="891"/>
      <c r="G20" s="891"/>
      <c r="H20" s="891"/>
      <c r="I20" s="891"/>
      <c r="J20" s="891"/>
      <c r="K20" s="891"/>
    </row>
    <row r="21" spans="1:11" ht="18" customHeight="1" x14ac:dyDescent="0.2">
      <c r="A21" s="896" t="s">
        <v>75</v>
      </c>
      <c r="B21" s="892" t="s">
        <v>42</v>
      </c>
      <c r="C21" s="891"/>
      <c r="D21" s="891"/>
      <c r="E21" s="891"/>
      <c r="F21" s="905">
        <v>2115</v>
      </c>
      <c r="G21" s="905">
        <v>13716</v>
      </c>
      <c r="H21" s="906">
        <v>119645</v>
      </c>
      <c r="I21" s="941">
        <v>107680.5</v>
      </c>
      <c r="J21" s="906">
        <v>0</v>
      </c>
      <c r="K21" s="907">
        <v>227325.5</v>
      </c>
    </row>
    <row r="22" spans="1:11" ht="18" customHeight="1" x14ac:dyDescent="0.2">
      <c r="A22" s="896" t="s">
        <v>76</v>
      </c>
      <c r="B22" s="891" t="s">
        <v>6</v>
      </c>
      <c r="C22" s="891"/>
      <c r="D22" s="891"/>
      <c r="E22" s="891"/>
      <c r="F22" s="905"/>
      <c r="G22" s="905"/>
      <c r="H22" s="906"/>
      <c r="I22" s="941">
        <v>0</v>
      </c>
      <c r="J22" s="906"/>
      <c r="K22" s="907">
        <v>0</v>
      </c>
    </row>
    <row r="23" spans="1:11" ht="18" customHeight="1" x14ac:dyDescent="0.2">
      <c r="A23" s="896" t="s">
        <v>77</v>
      </c>
      <c r="B23" s="891" t="s">
        <v>43</v>
      </c>
      <c r="C23" s="891"/>
      <c r="D23" s="891"/>
      <c r="E23" s="891"/>
      <c r="F23" s="905"/>
      <c r="G23" s="905"/>
      <c r="H23" s="906"/>
      <c r="I23" s="941">
        <v>0</v>
      </c>
      <c r="J23" s="906"/>
      <c r="K23" s="907">
        <v>0</v>
      </c>
    </row>
    <row r="24" spans="1:11" ht="18" customHeight="1" x14ac:dyDescent="0.2">
      <c r="A24" s="896" t="s">
        <v>78</v>
      </c>
      <c r="B24" s="891" t="s">
        <v>44</v>
      </c>
      <c r="C24" s="891"/>
      <c r="D24" s="891"/>
      <c r="E24" s="891"/>
      <c r="F24" s="905">
        <v>214214</v>
      </c>
      <c r="G24" s="905">
        <v>285646</v>
      </c>
      <c r="H24" s="906">
        <v>8222308</v>
      </c>
      <c r="I24" s="941">
        <v>7400077.2000000002</v>
      </c>
      <c r="J24" s="906">
        <v>7806891</v>
      </c>
      <c r="K24" s="907">
        <v>7815494.1999999993</v>
      </c>
    </row>
    <row r="25" spans="1:11" ht="18" customHeight="1" x14ac:dyDescent="0.2">
      <c r="A25" s="896" t="s">
        <v>79</v>
      </c>
      <c r="B25" s="891" t="s">
        <v>5</v>
      </c>
      <c r="C25" s="891"/>
      <c r="D25" s="891"/>
      <c r="E25" s="891"/>
      <c r="F25" s="905"/>
      <c r="G25" s="905"/>
      <c r="H25" s="906"/>
      <c r="I25" s="941">
        <v>0</v>
      </c>
      <c r="J25" s="906"/>
      <c r="K25" s="907">
        <v>0</v>
      </c>
    </row>
    <row r="26" spans="1:11" ht="18" customHeight="1" x14ac:dyDescent="0.2">
      <c r="A26" s="896" t="s">
        <v>80</v>
      </c>
      <c r="B26" s="891" t="s">
        <v>45</v>
      </c>
      <c r="C26" s="891"/>
      <c r="D26" s="891"/>
      <c r="E26" s="891"/>
      <c r="F26" s="905"/>
      <c r="G26" s="905"/>
      <c r="H26" s="906"/>
      <c r="I26" s="941">
        <v>0</v>
      </c>
      <c r="J26" s="906"/>
      <c r="K26" s="907">
        <v>0</v>
      </c>
    </row>
    <row r="27" spans="1:11" ht="18" customHeight="1" x14ac:dyDescent="0.2">
      <c r="A27" s="896" t="s">
        <v>81</v>
      </c>
      <c r="B27" s="891" t="s">
        <v>46</v>
      </c>
      <c r="C27" s="891"/>
      <c r="D27" s="891"/>
      <c r="E27" s="891"/>
      <c r="F27" s="905"/>
      <c r="G27" s="905"/>
      <c r="H27" s="906"/>
      <c r="I27" s="941">
        <v>0</v>
      </c>
      <c r="J27" s="906"/>
      <c r="K27" s="907">
        <v>0</v>
      </c>
    </row>
    <row r="28" spans="1:11" ht="18" customHeight="1" x14ac:dyDescent="0.2">
      <c r="A28" s="896" t="s">
        <v>82</v>
      </c>
      <c r="B28" s="891" t="s">
        <v>47</v>
      </c>
      <c r="C28" s="891"/>
      <c r="D28" s="891"/>
      <c r="E28" s="891"/>
      <c r="F28" s="905"/>
      <c r="G28" s="905"/>
      <c r="H28" s="906"/>
      <c r="I28" s="941">
        <v>0</v>
      </c>
      <c r="J28" s="906"/>
      <c r="K28" s="907">
        <v>0</v>
      </c>
    </row>
    <row r="29" spans="1:11" ht="18" customHeight="1" x14ac:dyDescent="0.2">
      <c r="A29" s="896" t="s">
        <v>83</v>
      </c>
      <c r="B29" s="891" t="s">
        <v>48</v>
      </c>
      <c r="C29" s="891"/>
      <c r="D29" s="891"/>
      <c r="E29" s="891"/>
      <c r="F29" s="905"/>
      <c r="G29" s="905"/>
      <c r="H29" s="906"/>
      <c r="I29" s="941">
        <v>0</v>
      </c>
      <c r="J29" s="906"/>
      <c r="K29" s="907">
        <v>0</v>
      </c>
    </row>
    <row r="30" spans="1:11" ht="18" customHeight="1" x14ac:dyDescent="0.2">
      <c r="A30" s="896" t="s">
        <v>84</v>
      </c>
      <c r="B30" s="3852" t="s">
        <v>316</v>
      </c>
      <c r="C30" s="3853"/>
      <c r="D30" s="3854"/>
      <c r="E30" s="891"/>
      <c r="F30" s="905">
        <v>6693</v>
      </c>
      <c r="G30" s="905">
        <v>8569</v>
      </c>
      <c r="H30" s="906">
        <v>1038085</v>
      </c>
      <c r="I30" s="941">
        <v>934276.5</v>
      </c>
      <c r="J30" s="906">
        <v>1109885</v>
      </c>
      <c r="K30" s="907">
        <v>862476.5</v>
      </c>
    </row>
    <row r="31" spans="1:11" ht="18" customHeight="1" x14ac:dyDescent="0.2">
      <c r="A31" s="896" t="s">
        <v>133</v>
      </c>
      <c r="B31" s="3852"/>
      <c r="C31" s="3853"/>
      <c r="D31" s="3854"/>
      <c r="E31" s="891"/>
      <c r="F31" s="905"/>
      <c r="G31" s="905"/>
      <c r="H31" s="906"/>
      <c r="I31" s="941">
        <v>0</v>
      </c>
      <c r="J31" s="906"/>
      <c r="K31" s="907">
        <v>0</v>
      </c>
    </row>
    <row r="32" spans="1:11" ht="18" customHeight="1" x14ac:dyDescent="0.2">
      <c r="A32" s="896" t="s">
        <v>134</v>
      </c>
      <c r="B32" s="920"/>
      <c r="C32" s="921"/>
      <c r="D32" s="922"/>
      <c r="E32" s="891"/>
      <c r="F32" s="905"/>
      <c r="G32" s="943" t="s">
        <v>85</v>
      </c>
      <c r="H32" s="906"/>
      <c r="I32" s="941">
        <v>0</v>
      </c>
      <c r="J32" s="906"/>
      <c r="K32" s="907">
        <v>0</v>
      </c>
    </row>
    <row r="33" spans="1:11" ht="18" customHeight="1" x14ac:dyDescent="0.2">
      <c r="A33" s="896" t="s">
        <v>135</v>
      </c>
      <c r="B33" s="920"/>
      <c r="C33" s="921"/>
      <c r="D33" s="922"/>
      <c r="E33" s="891"/>
      <c r="F33" s="905"/>
      <c r="G33" s="943" t="s">
        <v>85</v>
      </c>
      <c r="H33" s="906"/>
      <c r="I33" s="941">
        <v>0</v>
      </c>
      <c r="J33" s="906"/>
      <c r="K33" s="907">
        <v>0</v>
      </c>
    </row>
    <row r="34" spans="1:11" ht="18" customHeight="1" x14ac:dyDescent="0.2">
      <c r="A34" s="896" t="s">
        <v>136</v>
      </c>
      <c r="B34" s="3852"/>
      <c r="C34" s="3853"/>
      <c r="D34" s="3854"/>
      <c r="E34" s="891"/>
      <c r="F34" s="905"/>
      <c r="G34" s="943" t="s">
        <v>85</v>
      </c>
      <c r="H34" s="906"/>
      <c r="I34" s="941">
        <v>0</v>
      </c>
      <c r="J34" s="906"/>
      <c r="K34" s="907">
        <v>0</v>
      </c>
    </row>
    <row r="35" spans="1:11" ht="18" customHeight="1" x14ac:dyDescent="0.2">
      <c r="A35" s="891"/>
      <c r="B35" s="891"/>
      <c r="C35" s="891"/>
      <c r="D35" s="891"/>
      <c r="E35" s="891"/>
      <c r="F35" s="891"/>
      <c r="G35" s="891"/>
      <c r="H35" s="891"/>
      <c r="I35" s="891"/>
      <c r="J35" s="891"/>
      <c r="K35" s="935"/>
    </row>
    <row r="36" spans="1:11" ht="18" customHeight="1" x14ac:dyDescent="0.2">
      <c r="A36" s="897" t="s">
        <v>137</v>
      </c>
      <c r="B36" s="893" t="s">
        <v>138</v>
      </c>
      <c r="C36" s="891"/>
      <c r="D36" s="891"/>
      <c r="E36" s="893" t="s">
        <v>7</v>
      </c>
      <c r="F36" s="909">
        <v>223022</v>
      </c>
      <c r="G36" s="909">
        <v>307931</v>
      </c>
      <c r="H36" s="909">
        <v>9380038</v>
      </c>
      <c r="I36" s="907">
        <v>8442034.1999999993</v>
      </c>
      <c r="J36" s="907">
        <v>8916776</v>
      </c>
      <c r="K36" s="907">
        <v>8905296.1999999993</v>
      </c>
    </row>
    <row r="37" spans="1:11" ht="18" customHeight="1" thickBot="1" x14ac:dyDescent="0.25">
      <c r="A37" s="891"/>
      <c r="B37" s="893"/>
      <c r="C37" s="891"/>
      <c r="D37" s="891"/>
      <c r="E37" s="891"/>
      <c r="F37" s="910"/>
      <c r="G37" s="910"/>
      <c r="H37" s="911"/>
      <c r="I37" s="911"/>
      <c r="J37" s="911"/>
      <c r="K37" s="936"/>
    </row>
    <row r="38" spans="1:11" ht="42.75" customHeight="1" x14ac:dyDescent="0.2">
      <c r="A38" s="891"/>
      <c r="B38" s="891"/>
      <c r="C38" s="891"/>
      <c r="D38" s="891"/>
      <c r="E38" s="891"/>
      <c r="F38" s="900" t="s">
        <v>9</v>
      </c>
      <c r="G38" s="900" t="s">
        <v>37</v>
      </c>
      <c r="H38" s="900" t="s">
        <v>29</v>
      </c>
      <c r="I38" s="900" t="s">
        <v>30</v>
      </c>
      <c r="J38" s="900" t="s">
        <v>33</v>
      </c>
      <c r="K38" s="900" t="s">
        <v>34</v>
      </c>
    </row>
    <row r="39" spans="1:11" ht="18.75" customHeight="1" x14ac:dyDescent="0.2">
      <c r="A39" s="897" t="s">
        <v>86</v>
      </c>
      <c r="B39" s="893" t="s">
        <v>49</v>
      </c>
      <c r="C39" s="891"/>
      <c r="D39" s="891"/>
      <c r="E39" s="891"/>
      <c r="F39" s="891"/>
      <c r="G39" s="891"/>
      <c r="H39" s="891"/>
      <c r="I39" s="891"/>
      <c r="J39" s="891"/>
      <c r="K39" s="891"/>
    </row>
    <row r="40" spans="1:11" ht="18" customHeight="1" x14ac:dyDescent="0.2">
      <c r="A40" s="896" t="s">
        <v>87</v>
      </c>
      <c r="B40" s="891" t="s">
        <v>31</v>
      </c>
      <c r="C40" s="891"/>
      <c r="D40" s="891"/>
      <c r="E40" s="891"/>
      <c r="F40" s="905"/>
      <c r="G40" s="905"/>
      <c r="H40" s="906"/>
      <c r="I40" s="941">
        <v>0</v>
      </c>
      <c r="J40" s="906"/>
      <c r="K40" s="907">
        <v>0</v>
      </c>
    </row>
    <row r="41" spans="1:11" ht="18" customHeight="1" x14ac:dyDescent="0.2">
      <c r="A41" s="896" t="s">
        <v>88</v>
      </c>
      <c r="B41" s="3861" t="s">
        <v>50</v>
      </c>
      <c r="C41" s="3862"/>
      <c r="D41" s="891"/>
      <c r="E41" s="891"/>
      <c r="F41" s="905"/>
      <c r="G41" s="905"/>
      <c r="H41" s="906"/>
      <c r="I41" s="941">
        <v>0</v>
      </c>
      <c r="J41" s="906"/>
      <c r="K41" s="907">
        <v>0</v>
      </c>
    </row>
    <row r="42" spans="1:11" ht="18" customHeight="1" x14ac:dyDescent="0.2">
      <c r="A42" s="896" t="s">
        <v>89</v>
      </c>
      <c r="B42" s="892" t="s">
        <v>11</v>
      </c>
      <c r="C42" s="891"/>
      <c r="D42" s="891"/>
      <c r="E42" s="891"/>
      <c r="F42" s="905">
        <v>0</v>
      </c>
      <c r="G42" s="905">
        <v>0</v>
      </c>
      <c r="H42" s="906">
        <v>77144</v>
      </c>
      <c r="I42" s="941">
        <v>0</v>
      </c>
      <c r="J42" s="906">
        <v>0</v>
      </c>
      <c r="K42" s="907">
        <v>77144</v>
      </c>
    </row>
    <row r="43" spans="1:11" ht="18" customHeight="1" x14ac:dyDescent="0.2">
      <c r="A43" s="896" t="s">
        <v>90</v>
      </c>
      <c r="B43" s="938" t="s">
        <v>10</v>
      </c>
      <c r="C43" s="901"/>
      <c r="D43" s="901"/>
      <c r="E43" s="891"/>
      <c r="F43" s="905"/>
      <c r="G43" s="905"/>
      <c r="H43" s="906"/>
      <c r="I43" s="941">
        <v>0</v>
      </c>
      <c r="J43" s="906"/>
      <c r="K43" s="907">
        <v>0</v>
      </c>
    </row>
    <row r="44" spans="1:11" ht="18" customHeight="1" x14ac:dyDescent="0.2">
      <c r="A44" s="896" t="s">
        <v>91</v>
      </c>
      <c r="B44" s="3852"/>
      <c r="C44" s="3853"/>
      <c r="D44" s="3854"/>
      <c r="E44" s="891"/>
      <c r="F44" s="945"/>
      <c r="G44" s="945"/>
      <c r="H44" s="945"/>
      <c r="I44" s="946">
        <v>0</v>
      </c>
      <c r="J44" s="945"/>
      <c r="K44" s="947">
        <v>0</v>
      </c>
    </row>
    <row r="45" spans="1:11" ht="18" customHeight="1" x14ac:dyDescent="0.2">
      <c r="A45" s="896" t="s">
        <v>139</v>
      </c>
      <c r="B45" s="3852"/>
      <c r="C45" s="3853"/>
      <c r="D45" s="3854"/>
      <c r="E45" s="891"/>
      <c r="F45" s="905"/>
      <c r="G45" s="905"/>
      <c r="H45" s="906"/>
      <c r="I45" s="941">
        <v>0</v>
      </c>
      <c r="J45" s="906"/>
      <c r="K45" s="907">
        <v>0</v>
      </c>
    </row>
    <row r="46" spans="1:11" ht="18" customHeight="1" x14ac:dyDescent="0.2">
      <c r="A46" s="896" t="s">
        <v>140</v>
      </c>
      <c r="B46" s="3852"/>
      <c r="C46" s="3853"/>
      <c r="D46" s="3854"/>
      <c r="E46" s="891"/>
      <c r="F46" s="905"/>
      <c r="G46" s="905"/>
      <c r="H46" s="906"/>
      <c r="I46" s="941">
        <v>0</v>
      </c>
      <c r="J46" s="906"/>
      <c r="K46" s="907">
        <v>0</v>
      </c>
    </row>
    <row r="47" spans="1:11" ht="18" customHeight="1" x14ac:dyDescent="0.2">
      <c r="A47" s="896" t="s">
        <v>141</v>
      </c>
      <c r="B47" s="3852"/>
      <c r="C47" s="3853"/>
      <c r="D47" s="3854"/>
      <c r="E47" s="891"/>
      <c r="F47" s="905"/>
      <c r="G47" s="905"/>
      <c r="H47" s="906"/>
      <c r="I47" s="941">
        <v>0</v>
      </c>
      <c r="J47" s="906"/>
      <c r="K47" s="907">
        <v>0</v>
      </c>
    </row>
    <row r="48" spans="1:11" ht="18" customHeight="1" x14ac:dyDescent="0.2">
      <c r="A48" s="630"/>
      <c r="B48" s="688"/>
      <c r="C48" s="688"/>
      <c r="D48" s="688"/>
      <c r="E48" s="688"/>
      <c r="F48" s="688"/>
      <c r="G48" s="688"/>
      <c r="H48" s="688"/>
      <c r="I48" s="688"/>
      <c r="J48" s="688"/>
      <c r="K48" s="688"/>
    </row>
    <row r="49" spans="1:11" ht="18" customHeight="1" x14ac:dyDescent="0.2">
      <c r="A49" s="897" t="s">
        <v>142</v>
      </c>
      <c r="B49" s="893" t="s">
        <v>143</v>
      </c>
      <c r="C49" s="891"/>
      <c r="D49" s="891"/>
      <c r="E49" s="893" t="s">
        <v>7</v>
      </c>
      <c r="F49" s="914">
        <v>0</v>
      </c>
      <c r="G49" s="914">
        <v>0</v>
      </c>
      <c r="H49" s="907">
        <v>77144</v>
      </c>
      <c r="I49" s="907">
        <v>0</v>
      </c>
      <c r="J49" s="907">
        <v>0</v>
      </c>
      <c r="K49" s="907">
        <v>77144</v>
      </c>
    </row>
    <row r="50" spans="1:11" ht="18" customHeight="1" thickBot="1" x14ac:dyDescent="0.25">
      <c r="A50" s="891"/>
      <c r="B50" s="891"/>
      <c r="C50" s="891"/>
      <c r="D50" s="891"/>
      <c r="E50" s="891"/>
      <c r="F50" s="891"/>
      <c r="G50" s="915"/>
      <c r="H50" s="915"/>
      <c r="I50" s="915"/>
      <c r="J50" s="915"/>
      <c r="K50" s="915"/>
    </row>
    <row r="51" spans="1:11" ht="42.75" customHeight="1" x14ac:dyDescent="0.2">
      <c r="A51" s="891"/>
      <c r="B51" s="891"/>
      <c r="C51" s="891"/>
      <c r="D51" s="891"/>
      <c r="E51" s="891"/>
      <c r="F51" s="900" t="s">
        <v>9</v>
      </c>
      <c r="G51" s="900" t="s">
        <v>37</v>
      </c>
      <c r="H51" s="900" t="s">
        <v>29</v>
      </c>
      <c r="I51" s="900" t="s">
        <v>30</v>
      </c>
      <c r="J51" s="900" t="s">
        <v>33</v>
      </c>
      <c r="K51" s="900" t="s">
        <v>34</v>
      </c>
    </row>
    <row r="52" spans="1:11" ht="18" customHeight="1" x14ac:dyDescent="0.2">
      <c r="A52" s="897" t="s">
        <v>92</v>
      </c>
      <c r="B52" s="3880" t="s">
        <v>38</v>
      </c>
      <c r="C52" s="3881"/>
      <c r="D52" s="891"/>
      <c r="E52" s="891"/>
      <c r="F52" s="891"/>
      <c r="G52" s="891"/>
      <c r="H52" s="891"/>
      <c r="I52" s="891"/>
      <c r="J52" s="891"/>
      <c r="K52" s="891"/>
    </row>
    <row r="53" spans="1:11" ht="18" customHeight="1" x14ac:dyDescent="0.2">
      <c r="A53" s="896" t="s">
        <v>51</v>
      </c>
      <c r="B53" s="3882" t="s">
        <v>321</v>
      </c>
      <c r="C53" s="3883"/>
      <c r="D53" s="3879"/>
      <c r="E53" s="891"/>
      <c r="F53" s="905">
        <v>12336</v>
      </c>
      <c r="G53" s="905">
        <v>41354</v>
      </c>
      <c r="H53" s="906">
        <v>352333</v>
      </c>
      <c r="I53" s="941">
        <v>0</v>
      </c>
      <c r="J53" s="906">
        <v>0</v>
      </c>
      <c r="K53" s="907">
        <v>352333</v>
      </c>
    </row>
    <row r="54" spans="1:11" ht="18" customHeight="1" x14ac:dyDescent="0.2">
      <c r="A54" s="896" t="s">
        <v>93</v>
      </c>
      <c r="B54" s="917"/>
      <c r="C54" s="918"/>
      <c r="D54" s="919"/>
      <c r="E54" s="891"/>
      <c r="F54" s="905"/>
      <c r="G54" s="905"/>
      <c r="H54" s="906"/>
      <c r="I54" s="941">
        <v>0</v>
      </c>
      <c r="J54" s="906"/>
      <c r="K54" s="907">
        <v>0</v>
      </c>
    </row>
    <row r="55" spans="1:11" ht="18" customHeight="1" x14ac:dyDescent="0.2">
      <c r="A55" s="896" t="s">
        <v>94</v>
      </c>
      <c r="B55" s="3877"/>
      <c r="C55" s="3878"/>
      <c r="D55" s="3879"/>
      <c r="E55" s="891"/>
      <c r="F55" s="905"/>
      <c r="G55" s="905"/>
      <c r="H55" s="906"/>
      <c r="I55" s="941">
        <v>0</v>
      </c>
      <c r="J55" s="906"/>
      <c r="K55" s="907">
        <v>0</v>
      </c>
    </row>
    <row r="56" spans="1:11" ht="18" customHeight="1" x14ac:dyDescent="0.2">
      <c r="A56" s="896" t="s">
        <v>95</v>
      </c>
      <c r="B56" s="3877"/>
      <c r="C56" s="3878"/>
      <c r="D56" s="3879"/>
      <c r="E56" s="891"/>
      <c r="F56" s="905"/>
      <c r="G56" s="905"/>
      <c r="H56" s="906"/>
      <c r="I56" s="941">
        <v>0</v>
      </c>
      <c r="J56" s="906"/>
      <c r="K56" s="907">
        <v>0</v>
      </c>
    </row>
    <row r="57" spans="1:11" ht="18" customHeight="1" x14ac:dyDescent="0.2">
      <c r="A57" s="896" t="s">
        <v>96</v>
      </c>
      <c r="B57" s="3877"/>
      <c r="C57" s="3878"/>
      <c r="D57" s="3879"/>
      <c r="E57" s="891"/>
      <c r="F57" s="905"/>
      <c r="G57" s="905"/>
      <c r="H57" s="906"/>
      <c r="I57" s="941">
        <v>0</v>
      </c>
      <c r="J57" s="906"/>
      <c r="K57" s="907">
        <v>0</v>
      </c>
    </row>
    <row r="58" spans="1:11" ht="18" customHeight="1" x14ac:dyDescent="0.2">
      <c r="A58" s="896" t="s">
        <v>97</v>
      </c>
      <c r="B58" s="917"/>
      <c r="C58" s="918"/>
      <c r="D58" s="919"/>
      <c r="E58" s="891"/>
      <c r="F58" s="905"/>
      <c r="G58" s="905"/>
      <c r="H58" s="906"/>
      <c r="I58" s="941">
        <v>0</v>
      </c>
      <c r="J58" s="906"/>
      <c r="K58" s="907">
        <v>0</v>
      </c>
    </row>
    <row r="59" spans="1:11" ht="18" customHeight="1" x14ac:dyDescent="0.2">
      <c r="A59" s="896" t="s">
        <v>98</v>
      </c>
      <c r="B59" s="3877"/>
      <c r="C59" s="3878"/>
      <c r="D59" s="3879"/>
      <c r="E59" s="891"/>
      <c r="F59" s="905"/>
      <c r="G59" s="905"/>
      <c r="H59" s="906"/>
      <c r="I59" s="941">
        <v>0</v>
      </c>
      <c r="J59" s="906"/>
      <c r="K59" s="907">
        <v>0</v>
      </c>
    </row>
    <row r="60" spans="1:11" ht="18" customHeight="1" x14ac:dyDescent="0.2">
      <c r="A60" s="896" t="s">
        <v>99</v>
      </c>
      <c r="B60" s="917"/>
      <c r="C60" s="918"/>
      <c r="D60" s="919"/>
      <c r="E60" s="891"/>
      <c r="F60" s="905"/>
      <c r="G60" s="905"/>
      <c r="H60" s="906"/>
      <c r="I60" s="941">
        <v>0</v>
      </c>
      <c r="J60" s="906"/>
      <c r="K60" s="907">
        <v>0</v>
      </c>
    </row>
    <row r="61" spans="1:11" ht="18" customHeight="1" x14ac:dyDescent="0.2">
      <c r="A61" s="896" t="s">
        <v>100</v>
      </c>
      <c r="B61" s="917"/>
      <c r="C61" s="918"/>
      <c r="D61" s="919"/>
      <c r="E61" s="891"/>
      <c r="F61" s="905"/>
      <c r="G61" s="905"/>
      <c r="H61" s="906"/>
      <c r="I61" s="941">
        <v>0</v>
      </c>
      <c r="J61" s="906"/>
      <c r="K61" s="907">
        <v>0</v>
      </c>
    </row>
    <row r="62" spans="1:11" ht="18" customHeight="1" x14ac:dyDescent="0.2">
      <c r="A62" s="896" t="s">
        <v>101</v>
      </c>
      <c r="B62" s="3877"/>
      <c r="C62" s="3878"/>
      <c r="D62" s="3879"/>
      <c r="E62" s="891"/>
      <c r="F62" s="905"/>
      <c r="G62" s="905"/>
      <c r="H62" s="906"/>
      <c r="I62" s="941">
        <v>0</v>
      </c>
      <c r="J62" s="906"/>
      <c r="K62" s="907">
        <v>0</v>
      </c>
    </row>
    <row r="63" spans="1:11" ht="18" customHeight="1" x14ac:dyDescent="0.2">
      <c r="A63" s="896"/>
      <c r="B63" s="891"/>
      <c r="C63" s="891"/>
      <c r="D63" s="891"/>
      <c r="E63" s="891"/>
      <c r="F63" s="891"/>
      <c r="G63" s="891"/>
      <c r="H63" s="891"/>
      <c r="I63" s="937"/>
      <c r="J63" s="891"/>
      <c r="K63" s="891"/>
    </row>
    <row r="64" spans="1:11" ht="18" customHeight="1" x14ac:dyDescent="0.2">
      <c r="A64" s="896" t="s">
        <v>144</v>
      </c>
      <c r="B64" s="893" t="s">
        <v>145</v>
      </c>
      <c r="C64" s="891"/>
      <c r="D64" s="891"/>
      <c r="E64" s="893" t="s">
        <v>7</v>
      </c>
      <c r="F64" s="909">
        <v>12336</v>
      </c>
      <c r="G64" s="909">
        <v>41354</v>
      </c>
      <c r="H64" s="907">
        <v>352333</v>
      </c>
      <c r="I64" s="907">
        <v>0</v>
      </c>
      <c r="J64" s="907">
        <v>0</v>
      </c>
      <c r="K64" s="907">
        <v>352333</v>
      </c>
    </row>
    <row r="65" spans="1:11" ht="18" customHeight="1" x14ac:dyDescent="0.2">
      <c r="A65" s="891"/>
      <c r="B65" s="891"/>
      <c r="C65" s="891"/>
      <c r="D65" s="891"/>
      <c r="E65" s="891"/>
      <c r="F65" s="939"/>
      <c r="G65" s="939"/>
      <c r="H65" s="939"/>
      <c r="I65" s="939"/>
      <c r="J65" s="939"/>
      <c r="K65" s="939"/>
    </row>
    <row r="66" spans="1:11" ht="42.75" customHeight="1" x14ac:dyDescent="0.2">
      <c r="A66" s="891"/>
      <c r="B66" s="891"/>
      <c r="C66" s="891"/>
      <c r="D66" s="891"/>
      <c r="E66" s="891"/>
      <c r="F66" s="948" t="s">
        <v>9</v>
      </c>
      <c r="G66" s="948" t="s">
        <v>37</v>
      </c>
      <c r="H66" s="948" t="s">
        <v>29</v>
      </c>
      <c r="I66" s="948" t="s">
        <v>30</v>
      </c>
      <c r="J66" s="948" t="s">
        <v>33</v>
      </c>
      <c r="K66" s="948" t="s">
        <v>34</v>
      </c>
    </row>
    <row r="67" spans="1:11" ht="18" customHeight="1" x14ac:dyDescent="0.2">
      <c r="A67" s="897" t="s">
        <v>102</v>
      </c>
      <c r="B67" s="893" t="s">
        <v>12</v>
      </c>
      <c r="C67" s="891"/>
      <c r="D67" s="891"/>
      <c r="E67" s="891"/>
      <c r="F67" s="949"/>
      <c r="G67" s="949"/>
      <c r="H67" s="949"/>
      <c r="I67" s="950"/>
      <c r="J67" s="949"/>
      <c r="K67" s="951"/>
    </row>
    <row r="68" spans="1:11" ht="18" customHeight="1" x14ac:dyDescent="0.2">
      <c r="A68" s="896" t="s">
        <v>103</v>
      </c>
      <c r="B68" s="891" t="s">
        <v>52</v>
      </c>
      <c r="C68" s="891"/>
      <c r="D68" s="891"/>
      <c r="E68" s="891"/>
      <c r="F68" s="942">
        <v>1588</v>
      </c>
      <c r="G68" s="942">
        <v>0</v>
      </c>
      <c r="H68" s="942">
        <v>97198</v>
      </c>
      <c r="I68" s="941">
        <v>0</v>
      </c>
      <c r="J68" s="942">
        <v>116701</v>
      </c>
      <c r="K68" s="907">
        <v>-19503</v>
      </c>
    </row>
    <row r="69" spans="1:11" ht="18" customHeight="1" x14ac:dyDescent="0.2">
      <c r="A69" s="896" t="s">
        <v>104</v>
      </c>
      <c r="B69" s="892" t="s">
        <v>53</v>
      </c>
      <c r="C69" s="891"/>
      <c r="D69" s="891"/>
      <c r="E69" s="891"/>
      <c r="F69" s="942"/>
      <c r="G69" s="942"/>
      <c r="H69" s="942"/>
      <c r="I69" s="941">
        <v>0</v>
      </c>
      <c r="J69" s="942"/>
      <c r="K69" s="907">
        <v>0</v>
      </c>
    </row>
    <row r="70" spans="1:11" ht="18" customHeight="1" x14ac:dyDescent="0.2">
      <c r="A70" s="896" t="s">
        <v>178</v>
      </c>
      <c r="B70" s="917"/>
      <c r="C70" s="918"/>
      <c r="D70" s="919"/>
      <c r="E70" s="893"/>
      <c r="F70" s="926"/>
      <c r="G70" s="926"/>
      <c r="H70" s="927"/>
      <c r="I70" s="941">
        <v>0</v>
      </c>
      <c r="J70" s="927"/>
      <c r="K70" s="907">
        <v>0</v>
      </c>
    </row>
    <row r="71" spans="1:11" ht="18" customHeight="1" x14ac:dyDescent="0.2">
      <c r="A71" s="896" t="s">
        <v>179</v>
      </c>
      <c r="B71" s="917"/>
      <c r="C71" s="918"/>
      <c r="D71" s="919"/>
      <c r="E71" s="893"/>
      <c r="F71" s="926"/>
      <c r="G71" s="926"/>
      <c r="H71" s="927"/>
      <c r="I71" s="941">
        <v>0</v>
      </c>
      <c r="J71" s="927"/>
      <c r="K71" s="907">
        <v>0</v>
      </c>
    </row>
    <row r="72" spans="1:11" ht="18" customHeight="1" x14ac:dyDescent="0.2">
      <c r="A72" s="896" t="s">
        <v>180</v>
      </c>
      <c r="B72" s="923"/>
      <c r="C72" s="924"/>
      <c r="D72" s="925"/>
      <c r="E72" s="893"/>
      <c r="F72" s="905"/>
      <c r="G72" s="905"/>
      <c r="H72" s="906"/>
      <c r="I72" s="941">
        <v>0</v>
      </c>
      <c r="J72" s="906"/>
      <c r="K72" s="907">
        <v>0</v>
      </c>
    </row>
    <row r="73" spans="1:11" ht="18" customHeight="1" x14ac:dyDescent="0.2">
      <c r="A73" s="896"/>
      <c r="B73" s="892"/>
      <c r="C73" s="891"/>
      <c r="D73" s="891"/>
      <c r="E73" s="893"/>
      <c r="F73" s="952"/>
      <c r="G73" s="952"/>
      <c r="H73" s="953"/>
      <c r="I73" s="950"/>
      <c r="J73" s="953"/>
      <c r="K73" s="951"/>
    </row>
    <row r="74" spans="1:11" ht="18" customHeight="1" x14ac:dyDescent="0.2">
      <c r="A74" s="897" t="s">
        <v>146</v>
      </c>
      <c r="B74" s="893" t="s">
        <v>147</v>
      </c>
      <c r="C74" s="891"/>
      <c r="D74" s="891"/>
      <c r="E74" s="893" t="s">
        <v>7</v>
      </c>
      <c r="F74" s="912">
        <v>1588</v>
      </c>
      <c r="G74" s="912">
        <v>0</v>
      </c>
      <c r="H74" s="912">
        <v>97198</v>
      </c>
      <c r="I74" s="944">
        <v>0</v>
      </c>
      <c r="J74" s="912">
        <v>116701</v>
      </c>
      <c r="K74" s="908">
        <v>-19503</v>
      </c>
    </row>
    <row r="75" spans="1:11" ht="42.75" customHeight="1" x14ac:dyDescent="0.2">
      <c r="A75" s="891"/>
      <c r="B75" s="891"/>
      <c r="C75" s="891"/>
      <c r="D75" s="891"/>
      <c r="E75" s="891"/>
      <c r="F75" s="900" t="s">
        <v>9</v>
      </c>
      <c r="G75" s="900" t="s">
        <v>37</v>
      </c>
      <c r="H75" s="900" t="s">
        <v>29</v>
      </c>
      <c r="I75" s="900" t="s">
        <v>30</v>
      </c>
      <c r="J75" s="900" t="s">
        <v>33</v>
      </c>
      <c r="K75" s="900" t="s">
        <v>34</v>
      </c>
    </row>
    <row r="76" spans="1:11" ht="18" customHeight="1" x14ac:dyDescent="0.2">
      <c r="A76" s="897" t="s">
        <v>105</v>
      </c>
      <c r="B76" s="893" t="s">
        <v>106</v>
      </c>
      <c r="C76" s="891"/>
      <c r="D76" s="891"/>
      <c r="E76" s="891"/>
      <c r="F76" s="891"/>
      <c r="G76" s="891"/>
      <c r="H76" s="891"/>
      <c r="I76" s="891"/>
      <c r="J76" s="891"/>
      <c r="K76" s="891"/>
    </row>
    <row r="77" spans="1:11" ht="18" customHeight="1" x14ac:dyDescent="0.2">
      <c r="A77" s="896" t="s">
        <v>107</v>
      </c>
      <c r="B77" s="892" t="s">
        <v>54</v>
      </c>
      <c r="C77" s="891"/>
      <c r="D77" s="891"/>
      <c r="E77" s="891"/>
      <c r="F77" s="905"/>
      <c r="G77" s="905"/>
      <c r="H77" s="906"/>
      <c r="I77" s="941">
        <v>0</v>
      </c>
      <c r="J77" s="906"/>
      <c r="K77" s="907">
        <v>0</v>
      </c>
    </row>
    <row r="78" spans="1:11" ht="18" customHeight="1" x14ac:dyDescent="0.2">
      <c r="A78" s="896" t="s">
        <v>108</v>
      </c>
      <c r="B78" s="892" t="s">
        <v>55</v>
      </c>
      <c r="C78" s="891"/>
      <c r="D78" s="891"/>
      <c r="E78" s="891"/>
      <c r="F78" s="905"/>
      <c r="G78" s="905"/>
      <c r="H78" s="906"/>
      <c r="I78" s="941">
        <v>0</v>
      </c>
      <c r="J78" s="906"/>
      <c r="K78" s="907">
        <v>0</v>
      </c>
    </row>
    <row r="79" spans="1:11" ht="18" customHeight="1" x14ac:dyDescent="0.2">
      <c r="A79" s="896" t="s">
        <v>109</v>
      </c>
      <c r="B79" s="892" t="s">
        <v>13</v>
      </c>
      <c r="C79" s="891"/>
      <c r="D79" s="891"/>
      <c r="E79" s="891"/>
      <c r="F79" s="905"/>
      <c r="G79" s="905"/>
      <c r="H79" s="906"/>
      <c r="I79" s="941">
        <v>0</v>
      </c>
      <c r="J79" s="906"/>
      <c r="K79" s="907">
        <v>0</v>
      </c>
    </row>
    <row r="80" spans="1:11" ht="18" customHeight="1" x14ac:dyDescent="0.2">
      <c r="A80" s="896" t="s">
        <v>110</v>
      </c>
      <c r="B80" s="892" t="s">
        <v>56</v>
      </c>
      <c r="C80" s="891"/>
      <c r="D80" s="891"/>
      <c r="E80" s="891"/>
      <c r="F80" s="905"/>
      <c r="G80" s="905"/>
      <c r="H80" s="906"/>
      <c r="I80" s="941">
        <v>0</v>
      </c>
      <c r="J80" s="906"/>
      <c r="K80" s="907">
        <v>0</v>
      </c>
    </row>
    <row r="81" spans="1:11" ht="18" customHeight="1" x14ac:dyDescent="0.2">
      <c r="A81" s="896"/>
      <c r="B81" s="891"/>
      <c r="C81" s="891"/>
      <c r="D81" s="891"/>
      <c r="E81" s="891"/>
      <c r="F81" s="891"/>
      <c r="G81" s="891"/>
      <c r="H81" s="891"/>
      <c r="I81" s="891"/>
      <c r="J81" s="891"/>
      <c r="K81" s="931"/>
    </row>
    <row r="82" spans="1:11" ht="18" customHeight="1" x14ac:dyDescent="0.2">
      <c r="A82" s="896" t="s">
        <v>148</v>
      </c>
      <c r="B82" s="893" t="s">
        <v>149</v>
      </c>
      <c r="C82" s="891"/>
      <c r="D82" s="891"/>
      <c r="E82" s="893" t="s">
        <v>7</v>
      </c>
      <c r="F82" s="912">
        <v>0</v>
      </c>
      <c r="G82" s="912">
        <v>0</v>
      </c>
      <c r="H82" s="908">
        <v>0</v>
      </c>
      <c r="I82" s="908">
        <v>0</v>
      </c>
      <c r="J82" s="908">
        <v>0</v>
      </c>
      <c r="K82" s="908">
        <v>0</v>
      </c>
    </row>
    <row r="83" spans="1:11" ht="18" customHeight="1" thickBot="1" x14ac:dyDescent="0.25">
      <c r="A83" s="896"/>
      <c r="B83" s="891"/>
      <c r="C83" s="891"/>
      <c r="D83" s="891"/>
      <c r="E83" s="891"/>
      <c r="F83" s="915"/>
      <c r="G83" s="915"/>
      <c r="H83" s="915"/>
      <c r="I83" s="915"/>
      <c r="J83" s="915"/>
      <c r="K83" s="915"/>
    </row>
    <row r="84" spans="1:11" ht="42.75" customHeight="1" x14ac:dyDescent="0.2">
      <c r="A84" s="891"/>
      <c r="B84" s="891"/>
      <c r="C84" s="891"/>
      <c r="D84" s="891"/>
      <c r="E84" s="891"/>
      <c r="F84" s="900" t="s">
        <v>9</v>
      </c>
      <c r="G84" s="900" t="s">
        <v>37</v>
      </c>
      <c r="H84" s="900" t="s">
        <v>29</v>
      </c>
      <c r="I84" s="900" t="s">
        <v>30</v>
      </c>
      <c r="J84" s="900" t="s">
        <v>33</v>
      </c>
      <c r="K84" s="900" t="s">
        <v>34</v>
      </c>
    </row>
    <row r="85" spans="1:11" ht="18" customHeight="1" x14ac:dyDescent="0.2">
      <c r="A85" s="897" t="s">
        <v>111</v>
      </c>
      <c r="B85" s="893" t="s">
        <v>57</v>
      </c>
      <c r="C85" s="891"/>
      <c r="D85" s="891"/>
      <c r="E85" s="891"/>
      <c r="F85" s="891"/>
      <c r="G85" s="891"/>
      <c r="H85" s="891"/>
      <c r="I85" s="891"/>
      <c r="J85" s="891"/>
      <c r="K85" s="891"/>
    </row>
    <row r="86" spans="1:11" ht="18" customHeight="1" x14ac:dyDescent="0.2">
      <c r="A86" s="896" t="s">
        <v>112</v>
      </c>
      <c r="B86" s="892" t="s">
        <v>113</v>
      </c>
      <c r="C86" s="891"/>
      <c r="D86" s="891"/>
      <c r="E86" s="891"/>
      <c r="F86" s="905">
        <v>4942</v>
      </c>
      <c r="G86" s="905">
        <v>728</v>
      </c>
      <c r="H86" s="906">
        <v>2906765</v>
      </c>
      <c r="I86" s="941">
        <v>2616088.5</v>
      </c>
      <c r="J86" s="906">
        <v>2380364</v>
      </c>
      <c r="K86" s="907">
        <v>3142489.5</v>
      </c>
    </row>
    <row r="87" spans="1:11" ht="18" customHeight="1" x14ac:dyDescent="0.2">
      <c r="A87" s="896" t="s">
        <v>114</v>
      </c>
      <c r="B87" s="892" t="s">
        <v>14</v>
      </c>
      <c r="C87" s="891"/>
      <c r="D87" s="891"/>
      <c r="E87" s="891"/>
      <c r="F87" s="905"/>
      <c r="G87" s="905"/>
      <c r="H87" s="906"/>
      <c r="I87" s="941">
        <v>0</v>
      </c>
      <c r="J87" s="906"/>
      <c r="K87" s="907">
        <v>0</v>
      </c>
    </row>
    <row r="88" spans="1:11" ht="18" customHeight="1" x14ac:dyDescent="0.2">
      <c r="A88" s="896" t="s">
        <v>115</v>
      </c>
      <c r="B88" s="892" t="s">
        <v>116</v>
      </c>
      <c r="C88" s="891"/>
      <c r="D88" s="891"/>
      <c r="E88" s="891"/>
      <c r="F88" s="905"/>
      <c r="G88" s="905"/>
      <c r="H88" s="906"/>
      <c r="I88" s="941">
        <v>0</v>
      </c>
      <c r="J88" s="906"/>
      <c r="K88" s="907">
        <v>0</v>
      </c>
    </row>
    <row r="89" spans="1:11" ht="18" customHeight="1" x14ac:dyDescent="0.2">
      <c r="A89" s="896" t="s">
        <v>117</v>
      </c>
      <c r="B89" s="892" t="s">
        <v>58</v>
      </c>
      <c r="C89" s="891"/>
      <c r="D89" s="891"/>
      <c r="E89" s="891"/>
      <c r="F89" s="905"/>
      <c r="G89" s="905"/>
      <c r="H89" s="906"/>
      <c r="I89" s="941">
        <v>0</v>
      </c>
      <c r="J89" s="906"/>
      <c r="K89" s="907">
        <v>0</v>
      </c>
    </row>
    <row r="90" spans="1:11" ht="18" customHeight="1" x14ac:dyDescent="0.2">
      <c r="A90" s="896" t="s">
        <v>118</v>
      </c>
      <c r="B90" s="3861" t="s">
        <v>59</v>
      </c>
      <c r="C90" s="3862"/>
      <c r="D90" s="891"/>
      <c r="E90" s="891"/>
      <c r="F90" s="905"/>
      <c r="G90" s="905"/>
      <c r="H90" s="906"/>
      <c r="I90" s="941">
        <v>0</v>
      </c>
      <c r="J90" s="906"/>
      <c r="K90" s="907">
        <v>0</v>
      </c>
    </row>
    <row r="91" spans="1:11" ht="18" customHeight="1" x14ac:dyDescent="0.2">
      <c r="A91" s="896" t="s">
        <v>119</v>
      </c>
      <c r="B91" s="892" t="s">
        <v>60</v>
      </c>
      <c r="C91" s="891"/>
      <c r="D91" s="891"/>
      <c r="E91" s="891"/>
      <c r="F91" s="905"/>
      <c r="G91" s="905"/>
      <c r="H91" s="906"/>
      <c r="I91" s="941">
        <v>0</v>
      </c>
      <c r="J91" s="906"/>
      <c r="K91" s="907">
        <v>0</v>
      </c>
    </row>
    <row r="92" spans="1:11" ht="18" customHeight="1" x14ac:dyDescent="0.2">
      <c r="A92" s="896" t="s">
        <v>120</v>
      </c>
      <c r="B92" s="892" t="s">
        <v>121</v>
      </c>
      <c r="C92" s="891"/>
      <c r="D92" s="891"/>
      <c r="E92" s="891"/>
      <c r="F92" s="929"/>
      <c r="G92" s="929"/>
      <c r="H92" s="930"/>
      <c r="I92" s="941">
        <v>0</v>
      </c>
      <c r="J92" s="930"/>
      <c r="K92" s="907">
        <v>0</v>
      </c>
    </row>
    <row r="93" spans="1:11" ht="18" customHeight="1" x14ac:dyDescent="0.2">
      <c r="A93" s="896" t="s">
        <v>122</v>
      </c>
      <c r="B93" s="892" t="s">
        <v>123</v>
      </c>
      <c r="C93" s="891"/>
      <c r="D93" s="891"/>
      <c r="E93" s="891"/>
      <c r="F93" s="905"/>
      <c r="G93" s="905"/>
      <c r="H93" s="906"/>
      <c r="I93" s="941">
        <v>0</v>
      </c>
      <c r="J93" s="906"/>
      <c r="K93" s="907">
        <v>0</v>
      </c>
    </row>
    <row r="94" spans="1:11" ht="18" customHeight="1" x14ac:dyDescent="0.2">
      <c r="A94" s="896" t="s">
        <v>124</v>
      </c>
      <c r="B94" s="3877"/>
      <c r="C94" s="3878"/>
      <c r="D94" s="3879"/>
      <c r="E94" s="891"/>
      <c r="F94" s="905"/>
      <c r="G94" s="905"/>
      <c r="H94" s="906"/>
      <c r="I94" s="941">
        <v>0</v>
      </c>
      <c r="J94" s="906"/>
      <c r="K94" s="907">
        <v>0</v>
      </c>
    </row>
    <row r="95" spans="1:11" ht="18" customHeight="1" x14ac:dyDescent="0.2">
      <c r="A95" s="896" t="s">
        <v>125</v>
      </c>
      <c r="B95" s="3877"/>
      <c r="C95" s="3878"/>
      <c r="D95" s="3879"/>
      <c r="E95" s="891"/>
      <c r="F95" s="905"/>
      <c r="G95" s="905"/>
      <c r="H95" s="906"/>
      <c r="I95" s="941">
        <v>0</v>
      </c>
      <c r="J95" s="906"/>
      <c r="K95" s="907">
        <v>0</v>
      </c>
    </row>
    <row r="96" spans="1:11" ht="18" customHeight="1" x14ac:dyDescent="0.2">
      <c r="A96" s="896" t="s">
        <v>126</v>
      </c>
      <c r="B96" s="3877"/>
      <c r="C96" s="3878"/>
      <c r="D96" s="3879"/>
      <c r="E96" s="891"/>
      <c r="F96" s="905"/>
      <c r="G96" s="905"/>
      <c r="H96" s="906"/>
      <c r="I96" s="941">
        <v>0</v>
      </c>
      <c r="J96" s="906"/>
      <c r="K96" s="907">
        <v>0</v>
      </c>
    </row>
    <row r="97" spans="1:11" ht="18" customHeight="1" x14ac:dyDescent="0.2">
      <c r="A97" s="896"/>
      <c r="B97" s="892"/>
      <c r="C97" s="891"/>
      <c r="D97" s="891"/>
      <c r="E97" s="891"/>
      <c r="F97" s="891"/>
      <c r="G97" s="891"/>
      <c r="H97" s="891"/>
      <c r="I97" s="891"/>
      <c r="J97" s="891"/>
      <c r="K97" s="891"/>
    </row>
    <row r="98" spans="1:11" ht="18" customHeight="1" x14ac:dyDescent="0.2">
      <c r="A98" s="897" t="s">
        <v>150</v>
      </c>
      <c r="B98" s="893" t="s">
        <v>151</v>
      </c>
      <c r="C98" s="891"/>
      <c r="D98" s="891"/>
      <c r="E98" s="893" t="s">
        <v>7</v>
      </c>
      <c r="F98" s="909">
        <v>4942</v>
      </c>
      <c r="G98" s="909">
        <v>728</v>
      </c>
      <c r="H98" s="909">
        <v>2906765</v>
      </c>
      <c r="I98" s="909">
        <v>2616088.5</v>
      </c>
      <c r="J98" s="909">
        <v>2380364</v>
      </c>
      <c r="K98" s="909">
        <v>3142489.5</v>
      </c>
    </row>
    <row r="99" spans="1:11" ht="18" customHeight="1" thickBot="1" x14ac:dyDescent="0.25">
      <c r="A99" s="891"/>
      <c r="B99" s="893"/>
      <c r="C99" s="891"/>
      <c r="D99" s="891"/>
      <c r="E99" s="891"/>
      <c r="F99" s="915"/>
      <c r="G99" s="915"/>
      <c r="H99" s="915"/>
      <c r="I99" s="915"/>
      <c r="J99" s="915"/>
      <c r="K99" s="915"/>
    </row>
    <row r="100" spans="1:11" ht="42.75" customHeight="1" x14ac:dyDescent="0.2">
      <c r="A100" s="891"/>
      <c r="B100" s="891"/>
      <c r="C100" s="891"/>
      <c r="D100" s="891"/>
      <c r="E100" s="891"/>
      <c r="F100" s="900" t="s">
        <v>9</v>
      </c>
      <c r="G100" s="900" t="s">
        <v>37</v>
      </c>
      <c r="H100" s="900" t="s">
        <v>29</v>
      </c>
      <c r="I100" s="900" t="s">
        <v>30</v>
      </c>
      <c r="J100" s="900" t="s">
        <v>33</v>
      </c>
      <c r="K100" s="900" t="s">
        <v>34</v>
      </c>
    </row>
    <row r="101" spans="1:11" ht="18" customHeight="1" x14ac:dyDescent="0.2">
      <c r="A101" s="897" t="s">
        <v>130</v>
      </c>
      <c r="B101" s="893" t="s">
        <v>63</v>
      </c>
      <c r="C101" s="891"/>
      <c r="D101" s="891"/>
      <c r="E101" s="891"/>
      <c r="F101" s="891"/>
      <c r="G101" s="891"/>
      <c r="H101" s="891"/>
      <c r="I101" s="891"/>
      <c r="J101" s="891"/>
      <c r="K101" s="891"/>
    </row>
    <row r="102" spans="1:11" ht="18" customHeight="1" x14ac:dyDescent="0.2">
      <c r="A102" s="896" t="s">
        <v>131</v>
      </c>
      <c r="B102" s="892" t="s">
        <v>152</v>
      </c>
      <c r="C102" s="891"/>
      <c r="D102" s="891"/>
      <c r="E102" s="891"/>
      <c r="F102" s="905">
        <v>7033</v>
      </c>
      <c r="G102" s="905">
        <v>0</v>
      </c>
      <c r="H102" s="906">
        <v>1047516</v>
      </c>
      <c r="I102" s="941">
        <v>942764.4</v>
      </c>
      <c r="J102" s="906">
        <v>8505</v>
      </c>
      <c r="K102" s="907">
        <v>1981775.4</v>
      </c>
    </row>
    <row r="103" spans="1:11" ht="18" customHeight="1" x14ac:dyDescent="0.2">
      <c r="A103" s="896" t="s">
        <v>132</v>
      </c>
      <c r="B103" s="3861" t="s">
        <v>62</v>
      </c>
      <c r="C103" s="3861"/>
      <c r="D103" s="891"/>
      <c r="E103" s="891"/>
      <c r="F103" s="905"/>
      <c r="G103" s="905"/>
      <c r="H103" s="906"/>
      <c r="I103" s="941">
        <v>0</v>
      </c>
      <c r="J103" s="906"/>
      <c r="K103" s="907">
        <v>0</v>
      </c>
    </row>
    <row r="104" spans="1:11" ht="18" customHeight="1" x14ac:dyDescent="0.2">
      <c r="A104" s="896" t="s">
        <v>128</v>
      </c>
      <c r="B104" s="3877"/>
      <c r="C104" s="3878"/>
      <c r="D104" s="3879"/>
      <c r="E104" s="891"/>
      <c r="F104" s="905"/>
      <c r="G104" s="905"/>
      <c r="H104" s="906"/>
      <c r="I104" s="941">
        <v>0</v>
      </c>
      <c r="J104" s="906"/>
      <c r="K104" s="907">
        <v>0</v>
      </c>
    </row>
    <row r="105" spans="1:11" ht="18" customHeight="1" x14ac:dyDescent="0.2">
      <c r="A105" s="896" t="s">
        <v>127</v>
      </c>
      <c r="B105" s="3877"/>
      <c r="C105" s="3878"/>
      <c r="D105" s="3879"/>
      <c r="E105" s="891"/>
      <c r="F105" s="905"/>
      <c r="G105" s="905"/>
      <c r="H105" s="906"/>
      <c r="I105" s="941">
        <v>0</v>
      </c>
      <c r="J105" s="906"/>
      <c r="K105" s="907">
        <v>0</v>
      </c>
    </row>
    <row r="106" spans="1:11" ht="18" customHeight="1" x14ac:dyDescent="0.2">
      <c r="A106" s="896" t="s">
        <v>129</v>
      </c>
      <c r="B106" s="3877"/>
      <c r="C106" s="3878"/>
      <c r="D106" s="3879"/>
      <c r="E106" s="891"/>
      <c r="F106" s="905"/>
      <c r="G106" s="905"/>
      <c r="H106" s="906"/>
      <c r="I106" s="941">
        <v>0</v>
      </c>
      <c r="J106" s="906"/>
      <c r="K106" s="907">
        <v>0</v>
      </c>
    </row>
    <row r="107" spans="1:11" ht="18" customHeight="1" x14ac:dyDescent="0.2">
      <c r="A107" s="891"/>
      <c r="B107" s="893"/>
      <c r="C107" s="891"/>
      <c r="D107" s="891"/>
      <c r="E107" s="891"/>
      <c r="F107" s="891"/>
      <c r="G107" s="891"/>
      <c r="H107" s="891"/>
      <c r="I107" s="891"/>
      <c r="J107" s="891"/>
      <c r="K107" s="891"/>
    </row>
    <row r="108" spans="1:11" s="38" customFormat="1" ht="18" customHeight="1" x14ac:dyDescent="0.2">
      <c r="A108" s="897" t="s">
        <v>153</v>
      </c>
      <c r="B108" s="954" t="s">
        <v>154</v>
      </c>
      <c r="C108" s="891"/>
      <c r="D108" s="891"/>
      <c r="E108" s="893" t="s">
        <v>7</v>
      </c>
      <c r="F108" s="909">
        <v>7033</v>
      </c>
      <c r="G108" s="909">
        <v>0</v>
      </c>
      <c r="H108" s="907">
        <v>1047516</v>
      </c>
      <c r="I108" s="907">
        <v>942764.4</v>
      </c>
      <c r="J108" s="907">
        <v>8505</v>
      </c>
      <c r="K108" s="907">
        <v>1981775.4</v>
      </c>
    </row>
    <row r="109" spans="1:11" s="38" customFormat="1" ht="18" customHeight="1" thickBot="1" x14ac:dyDescent="0.25">
      <c r="A109" s="902"/>
      <c r="B109" s="903"/>
      <c r="C109" s="904"/>
      <c r="D109" s="904"/>
      <c r="E109" s="904"/>
      <c r="F109" s="915"/>
      <c r="G109" s="915"/>
      <c r="H109" s="915"/>
      <c r="I109" s="915"/>
      <c r="J109" s="915"/>
      <c r="K109" s="915"/>
    </row>
    <row r="110" spans="1:11" s="38" customFormat="1" ht="18" customHeight="1" x14ac:dyDescent="0.2">
      <c r="A110" s="897" t="s">
        <v>156</v>
      </c>
      <c r="B110" s="893" t="s">
        <v>39</v>
      </c>
      <c r="C110" s="891"/>
      <c r="D110" s="891"/>
      <c r="E110" s="891"/>
      <c r="F110" s="891"/>
      <c r="G110" s="891"/>
      <c r="H110" s="891"/>
      <c r="I110" s="891"/>
      <c r="J110" s="891"/>
      <c r="K110" s="891"/>
    </row>
    <row r="111" spans="1:11" ht="18" customHeight="1" x14ac:dyDescent="0.2">
      <c r="A111" s="897" t="s">
        <v>155</v>
      </c>
      <c r="B111" s="893" t="s">
        <v>164</v>
      </c>
      <c r="C111" s="891"/>
      <c r="D111" s="891"/>
      <c r="E111" s="893" t="s">
        <v>7</v>
      </c>
      <c r="F111" s="906">
        <v>607325</v>
      </c>
      <c r="G111" s="891"/>
      <c r="H111" s="891"/>
      <c r="I111" s="891"/>
      <c r="J111" s="891"/>
      <c r="K111" s="891"/>
    </row>
    <row r="112" spans="1:11" ht="18" customHeight="1" x14ac:dyDescent="0.2">
      <c r="A112" s="891"/>
      <c r="B112" s="893"/>
      <c r="C112" s="891"/>
      <c r="D112" s="891"/>
      <c r="E112" s="893"/>
      <c r="F112" s="913"/>
      <c r="G112" s="891"/>
      <c r="H112" s="891"/>
      <c r="I112" s="891"/>
      <c r="J112" s="891"/>
      <c r="K112" s="891"/>
    </row>
    <row r="113" spans="1:11" ht="18" customHeight="1" x14ac:dyDescent="0.2">
      <c r="A113" s="897"/>
      <c r="B113" s="893" t="s">
        <v>15</v>
      </c>
      <c r="C113" s="891"/>
      <c r="D113" s="891"/>
      <c r="E113" s="891"/>
      <c r="F113" s="891"/>
      <c r="G113" s="688"/>
      <c r="H113" s="688"/>
      <c r="I113" s="688"/>
      <c r="J113" s="688"/>
      <c r="K113" s="688"/>
    </row>
    <row r="114" spans="1:11" ht="18" customHeight="1" x14ac:dyDescent="0.2">
      <c r="A114" s="896" t="s">
        <v>171</v>
      </c>
      <c r="B114" s="892" t="s">
        <v>35</v>
      </c>
      <c r="C114" s="891"/>
      <c r="D114" s="891"/>
      <c r="E114" s="891"/>
      <c r="F114" s="916">
        <v>0.9</v>
      </c>
      <c r="G114" s="688"/>
      <c r="H114" s="688"/>
      <c r="I114" s="688"/>
      <c r="J114" s="688"/>
      <c r="K114" s="688"/>
    </row>
    <row r="115" spans="1:11" ht="18" customHeight="1" x14ac:dyDescent="0.2">
      <c r="A115" s="896"/>
      <c r="B115" s="893"/>
      <c r="C115" s="891"/>
      <c r="D115" s="891"/>
      <c r="E115" s="891"/>
      <c r="F115" s="891"/>
      <c r="G115" s="688"/>
      <c r="H115" s="688"/>
      <c r="I115" s="688"/>
      <c r="J115" s="688"/>
      <c r="K115" s="688"/>
    </row>
    <row r="116" spans="1:11" ht="18" customHeight="1" x14ac:dyDescent="0.2">
      <c r="A116" s="896" t="s">
        <v>170</v>
      </c>
      <c r="B116" s="893" t="s">
        <v>16</v>
      </c>
      <c r="C116" s="891"/>
      <c r="D116" s="891"/>
      <c r="E116" s="891"/>
      <c r="F116" s="891"/>
      <c r="G116" s="688"/>
      <c r="H116" s="688"/>
      <c r="I116" s="688"/>
      <c r="J116" s="688"/>
      <c r="K116" s="688"/>
    </row>
    <row r="117" spans="1:11" ht="18" customHeight="1" x14ac:dyDescent="0.2">
      <c r="A117" s="896" t="s">
        <v>172</v>
      </c>
      <c r="B117" s="892" t="s">
        <v>17</v>
      </c>
      <c r="C117" s="891"/>
      <c r="D117" s="891"/>
      <c r="E117" s="891"/>
      <c r="F117" s="906">
        <v>107975265</v>
      </c>
      <c r="G117" s="688"/>
      <c r="H117" s="688"/>
      <c r="I117" s="688"/>
      <c r="J117" s="688"/>
      <c r="K117" s="688"/>
    </row>
    <row r="118" spans="1:11" ht="18" customHeight="1" x14ac:dyDescent="0.2">
      <c r="A118" s="896" t="s">
        <v>173</v>
      </c>
      <c r="B118" s="891" t="s">
        <v>18</v>
      </c>
      <c r="C118" s="891"/>
      <c r="D118" s="891"/>
      <c r="E118" s="891"/>
      <c r="F118" s="906">
        <v>7874711</v>
      </c>
      <c r="G118" s="688"/>
      <c r="H118" s="688"/>
      <c r="I118" s="688"/>
      <c r="J118" s="688"/>
      <c r="K118" s="688"/>
    </row>
    <row r="119" spans="1:11" ht="18" customHeight="1" x14ac:dyDescent="0.2">
      <c r="A119" s="896" t="s">
        <v>174</v>
      </c>
      <c r="B119" s="893" t="s">
        <v>19</v>
      </c>
      <c r="C119" s="891"/>
      <c r="D119" s="891"/>
      <c r="E119" s="891"/>
      <c r="F119" s="908">
        <v>115849976</v>
      </c>
      <c r="G119" s="688"/>
      <c r="H119" s="688"/>
      <c r="I119" s="688"/>
      <c r="J119" s="688"/>
      <c r="K119" s="688"/>
    </row>
    <row r="120" spans="1:11" ht="18" customHeight="1" x14ac:dyDescent="0.2">
      <c r="A120" s="896"/>
      <c r="B120" s="893"/>
      <c r="C120" s="891"/>
      <c r="D120" s="891"/>
      <c r="E120" s="891"/>
      <c r="F120" s="891"/>
      <c r="G120" s="688"/>
      <c r="H120" s="688"/>
      <c r="I120" s="688"/>
      <c r="J120" s="688"/>
      <c r="K120" s="688"/>
    </row>
    <row r="121" spans="1:11" ht="18" customHeight="1" x14ac:dyDescent="0.2">
      <c r="A121" s="896" t="s">
        <v>167</v>
      </c>
      <c r="B121" s="893" t="s">
        <v>36</v>
      </c>
      <c r="C121" s="891"/>
      <c r="D121" s="891"/>
      <c r="E121" s="891"/>
      <c r="F121" s="906">
        <v>115814419</v>
      </c>
      <c r="G121" s="688"/>
      <c r="H121" s="688"/>
      <c r="I121" s="688"/>
      <c r="J121" s="688"/>
      <c r="K121" s="688"/>
    </row>
    <row r="122" spans="1:11" ht="18" customHeight="1" x14ac:dyDescent="0.2">
      <c r="A122" s="896"/>
      <c r="B122" s="891"/>
      <c r="C122" s="891"/>
      <c r="D122" s="891"/>
      <c r="E122" s="891"/>
      <c r="F122" s="891"/>
      <c r="G122" s="688"/>
      <c r="H122" s="688"/>
      <c r="I122" s="688"/>
      <c r="J122" s="688"/>
      <c r="K122" s="688"/>
    </row>
    <row r="123" spans="1:11" ht="18" customHeight="1" x14ac:dyDescent="0.2">
      <c r="A123" s="896" t="s">
        <v>175</v>
      </c>
      <c r="B123" s="893" t="s">
        <v>20</v>
      </c>
      <c r="C123" s="891"/>
      <c r="D123" s="891"/>
      <c r="E123" s="891"/>
      <c r="F123" s="906">
        <v>-1573513</v>
      </c>
      <c r="G123" s="688"/>
      <c r="H123" s="688"/>
      <c r="I123" s="688"/>
      <c r="J123" s="688"/>
      <c r="K123" s="688"/>
    </row>
    <row r="124" spans="1:11" ht="18" customHeight="1" x14ac:dyDescent="0.2">
      <c r="A124" s="896"/>
      <c r="B124" s="891"/>
      <c r="C124" s="891"/>
      <c r="D124" s="891"/>
      <c r="E124" s="891"/>
      <c r="F124" s="891"/>
      <c r="G124" s="688"/>
      <c r="H124" s="688"/>
      <c r="I124" s="688"/>
      <c r="J124" s="688"/>
      <c r="K124" s="688"/>
    </row>
    <row r="125" spans="1:11" ht="18" customHeight="1" x14ac:dyDescent="0.2">
      <c r="A125" s="896" t="s">
        <v>176</v>
      </c>
      <c r="B125" s="893" t="s">
        <v>21</v>
      </c>
      <c r="C125" s="891"/>
      <c r="D125" s="891"/>
      <c r="E125" s="891"/>
      <c r="F125" s="906">
        <v>-508811</v>
      </c>
      <c r="G125" s="688"/>
      <c r="H125" s="688"/>
      <c r="I125" s="688"/>
      <c r="J125" s="688"/>
      <c r="K125" s="688"/>
    </row>
    <row r="126" spans="1:11" ht="18" customHeight="1" x14ac:dyDescent="0.2">
      <c r="A126" s="896"/>
      <c r="B126" s="891"/>
      <c r="C126" s="891"/>
      <c r="D126" s="891"/>
      <c r="E126" s="891"/>
      <c r="F126" s="891"/>
      <c r="G126" s="688"/>
      <c r="H126" s="688"/>
      <c r="I126" s="688"/>
      <c r="J126" s="688"/>
      <c r="K126" s="688"/>
    </row>
    <row r="127" spans="1:11" ht="18" customHeight="1" x14ac:dyDescent="0.2">
      <c r="A127" s="896" t="s">
        <v>177</v>
      </c>
      <c r="B127" s="893" t="s">
        <v>22</v>
      </c>
      <c r="C127" s="891"/>
      <c r="D127" s="891"/>
      <c r="E127" s="891"/>
      <c r="F127" s="906">
        <v>-2082324</v>
      </c>
      <c r="G127" s="688"/>
      <c r="H127" s="688"/>
      <c r="I127" s="688"/>
      <c r="J127" s="688"/>
      <c r="K127" s="688"/>
    </row>
    <row r="128" spans="1:11" ht="18" customHeight="1" x14ac:dyDescent="0.2">
      <c r="A128" s="896"/>
      <c r="B128" s="891"/>
      <c r="C128" s="891"/>
      <c r="D128" s="891"/>
      <c r="E128" s="891"/>
      <c r="F128" s="891"/>
      <c r="G128" s="688"/>
      <c r="H128" s="688"/>
      <c r="I128" s="688"/>
      <c r="J128" s="688"/>
      <c r="K128" s="688"/>
    </row>
    <row r="129" spans="1:11" ht="42.75" customHeight="1" x14ac:dyDescent="0.2">
      <c r="A129" s="891"/>
      <c r="B129" s="891"/>
      <c r="C129" s="891"/>
      <c r="D129" s="891"/>
      <c r="E129" s="891"/>
      <c r="F129" s="900" t="s">
        <v>9</v>
      </c>
      <c r="G129" s="900" t="s">
        <v>37</v>
      </c>
      <c r="H129" s="900" t="s">
        <v>29</v>
      </c>
      <c r="I129" s="900" t="s">
        <v>30</v>
      </c>
      <c r="J129" s="900" t="s">
        <v>33</v>
      </c>
      <c r="K129" s="900" t="s">
        <v>34</v>
      </c>
    </row>
    <row r="130" spans="1:11" ht="18" customHeight="1" x14ac:dyDescent="0.2">
      <c r="A130" s="897" t="s">
        <v>157</v>
      </c>
      <c r="B130" s="893" t="s">
        <v>23</v>
      </c>
      <c r="C130" s="891"/>
      <c r="D130" s="891"/>
      <c r="E130" s="891"/>
      <c r="F130" s="891"/>
      <c r="G130" s="891"/>
      <c r="H130" s="891"/>
      <c r="I130" s="891"/>
      <c r="J130" s="891"/>
      <c r="K130" s="891"/>
    </row>
    <row r="131" spans="1:11" ht="18" customHeight="1" x14ac:dyDescent="0.2">
      <c r="A131" s="896" t="s">
        <v>158</v>
      </c>
      <c r="B131" s="891" t="s">
        <v>24</v>
      </c>
      <c r="C131" s="891"/>
      <c r="D131" s="891"/>
      <c r="E131" s="891"/>
      <c r="F131" s="905">
        <v>13080</v>
      </c>
      <c r="G131" s="905">
        <v>2418</v>
      </c>
      <c r="H131" s="906">
        <v>134051</v>
      </c>
      <c r="I131" s="941">
        <v>0</v>
      </c>
      <c r="J131" s="906">
        <v>16997</v>
      </c>
      <c r="K131" s="907">
        <v>117054</v>
      </c>
    </row>
    <row r="132" spans="1:11" ht="18" customHeight="1" x14ac:dyDescent="0.2">
      <c r="A132" s="896" t="s">
        <v>159</v>
      </c>
      <c r="B132" s="891" t="s">
        <v>25</v>
      </c>
      <c r="C132" s="891"/>
      <c r="D132" s="891"/>
      <c r="E132" s="891"/>
      <c r="F132" s="905">
        <v>63599</v>
      </c>
      <c r="G132" s="905">
        <v>11707</v>
      </c>
      <c r="H132" s="906">
        <v>2446928</v>
      </c>
      <c r="I132" s="941">
        <v>0</v>
      </c>
      <c r="J132" s="906">
        <v>1807265</v>
      </c>
      <c r="K132" s="907">
        <v>639663</v>
      </c>
    </row>
    <row r="133" spans="1:11" ht="18" customHeight="1" x14ac:dyDescent="0.2">
      <c r="A133" s="896" t="s">
        <v>160</v>
      </c>
      <c r="B133" s="3852"/>
      <c r="C133" s="3853"/>
      <c r="D133" s="3854"/>
      <c r="E133" s="891"/>
      <c r="F133" s="905"/>
      <c r="G133" s="905"/>
      <c r="H133" s="906"/>
      <c r="I133" s="941">
        <v>0</v>
      </c>
      <c r="J133" s="906"/>
      <c r="K133" s="907">
        <v>0</v>
      </c>
    </row>
    <row r="134" spans="1:11" ht="18" customHeight="1" x14ac:dyDescent="0.2">
      <c r="A134" s="896" t="s">
        <v>161</v>
      </c>
      <c r="B134" s="3852"/>
      <c r="C134" s="3853"/>
      <c r="D134" s="3854"/>
      <c r="E134" s="891"/>
      <c r="F134" s="905"/>
      <c r="G134" s="905"/>
      <c r="H134" s="906"/>
      <c r="I134" s="941">
        <v>0</v>
      </c>
      <c r="J134" s="906"/>
      <c r="K134" s="907">
        <v>0</v>
      </c>
    </row>
    <row r="135" spans="1:11" ht="18" customHeight="1" x14ac:dyDescent="0.2">
      <c r="A135" s="896" t="s">
        <v>162</v>
      </c>
      <c r="B135" s="3852"/>
      <c r="C135" s="3853"/>
      <c r="D135" s="3854"/>
      <c r="E135" s="891"/>
      <c r="F135" s="905"/>
      <c r="G135" s="905"/>
      <c r="H135" s="906"/>
      <c r="I135" s="941">
        <v>0</v>
      </c>
      <c r="J135" s="906"/>
      <c r="K135" s="907">
        <v>0</v>
      </c>
    </row>
    <row r="136" spans="1:11" ht="18" customHeight="1" x14ac:dyDescent="0.2">
      <c r="A136" s="897"/>
      <c r="B136" s="891"/>
      <c r="C136" s="891"/>
      <c r="D136" s="891"/>
      <c r="E136" s="891"/>
      <c r="F136" s="891"/>
      <c r="G136" s="891"/>
      <c r="H136" s="891"/>
      <c r="I136" s="891"/>
      <c r="J136" s="891"/>
      <c r="K136" s="891"/>
    </row>
    <row r="137" spans="1:11" ht="18" customHeight="1" x14ac:dyDescent="0.2">
      <c r="A137" s="897" t="s">
        <v>163</v>
      </c>
      <c r="B137" s="893" t="s">
        <v>27</v>
      </c>
      <c r="C137" s="891"/>
      <c r="D137" s="891"/>
      <c r="E137" s="891"/>
      <c r="F137" s="909">
        <v>76679</v>
      </c>
      <c r="G137" s="909">
        <v>14125</v>
      </c>
      <c r="H137" s="907">
        <v>2580979</v>
      </c>
      <c r="I137" s="907">
        <v>0</v>
      </c>
      <c r="J137" s="907">
        <v>1824262</v>
      </c>
      <c r="K137" s="907">
        <v>756717</v>
      </c>
    </row>
    <row r="138" spans="1:11" ht="18" customHeight="1" x14ac:dyDescent="0.2">
      <c r="A138" s="891"/>
      <c r="B138" s="891"/>
      <c r="C138" s="891"/>
      <c r="D138" s="891"/>
      <c r="E138" s="891"/>
      <c r="F138" s="891"/>
      <c r="G138" s="891"/>
      <c r="H138" s="891"/>
      <c r="I138" s="891"/>
      <c r="J138" s="891"/>
      <c r="K138" s="891"/>
    </row>
    <row r="139" spans="1:11" ht="42.75" customHeight="1" x14ac:dyDescent="0.2">
      <c r="A139" s="891"/>
      <c r="B139" s="891"/>
      <c r="C139" s="891"/>
      <c r="D139" s="891"/>
      <c r="E139" s="891"/>
      <c r="F139" s="900" t="s">
        <v>9</v>
      </c>
      <c r="G139" s="900" t="s">
        <v>37</v>
      </c>
      <c r="H139" s="900" t="s">
        <v>29</v>
      </c>
      <c r="I139" s="900" t="s">
        <v>30</v>
      </c>
      <c r="J139" s="900" t="s">
        <v>33</v>
      </c>
      <c r="K139" s="900" t="s">
        <v>34</v>
      </c>
    </row>
    <row r="140" spans="1:11" ht="18" customHeight="1" x14ac:dyDescent="0.2">
      <c r="A140" s="897" t="s">
        <v>166</v>
      </c>
      <c r="B140" s="893" t="s">
        <v>26</v>
      </c>
      <c r="C140" s="891"/>
      <c r="D140" s="891"/>
      <c r="E140" s="891"/>
      <c r="F140" s="891"/>
      <c r="G140" s="891"/>
      <c r="H140" s="891"/>
      <c r="I140" s="891"/>
      <c r="J140" s="891"/>
      <c r="K140" s="891"/>
    </row>
    <row r="141" spans="1:11" ht="18" customHeight="1" x14ac:dyDescent="0.2">
      <c r="A141" s="896" t="s">
        <v>137</v>
      </c>
      <c r="B141" s="893" t="s">
        <v>64</v>
      </c>
      <c r="C141" s="891"/>
      <c r="D141" s="891"/>
      <c r="E141" s="891"/>
      <c r="F141" s="932">
        <v>223022</v>
      </c>
      <c r="G141" s="932">
        <v>307931</v>
      </c>
      <c r="H141" s="932">
        <v>9380038</v>
      </c>
      <c r="I141" s="932">
        <v>8442034.1999999993</v>
      </c>
      <c r="J141" s="932">
        <v>8916776</v>
      </c>
      <c r="K141" s="932">
        <v>8905296.1999999993</v>
      </c>
    </row>
    <row r="142" spans="1:11" ht="18" customHeight="1" x14ac:dyDescent="0.2">
      <c r="A142" s="896" t="s">
        <v>142</v>
      </c>
      <c r="B142" s="893" t="s">
        <v>65</v>
      </c>
      <c r="C142" s="891"/>
      <c r="D142" s="891"/>
      <c r="E142" s="891"/>
      <c r="F142" s="932">
        <v>0</v>
      </c>
      <c r="G142" s="932">
        <v>0</v>
      </c>
      <c r="H142" s="932">
        <v>77144</v>
      </c>
      <c r="I142" s="932">
        <v>0</v>
      </c>
      <c r="J142" s="932">
        <v>0</v>
      </c>
      <c r="K142" s="932">
        <v>77144</v>
      </c>
    </row>
    <row r="143" spans="1:11" ht="18" customHeight="1" x14ac:dyDescent="0.2">
      <c r="A143" s="896" t="s">
        <v>144</v>
      </c>
      <c r="B143" s="893" t="s">
        <v>66</v>
      </c>
      <c r="C143" s="891"/>
      <c r="D143" s="891"/>
      <c r="E143" s="891"/>
      <c r="F143" s="932">
        <v>12336</v>
      </c>
      <c r="G143" s="932">
        <v>41354</v>
      </c>
      <c r="H143" s="932">
        <v>352333</v>
      </c>
      <c r="I143" s="932">
        <v>0</v>
      </c>
      <c r="J143" s="932">
        <v>0</v>
      </c>
      <c r="K143" s="932">
        <v>352333</v>
      </c>
    </row>
    <row r="144" spans="1:11" ht="18" customHeight="1" x14ac:dyDescent="0.2">
      <c r="A144" s="896" t="s">
        <v>146</v>
      </c>
      <c r="B144" s="893" t="s">
        <v>67</v>
      </c>
      <c r="C144" s="891"/>
      <c r="D144" s="891"/>
      <c r="E144" s="891"/>
      <c r="F144" s="932">
        <v>1588</v>
      </c>
      <c r="G144" s="932">
        <v>0</v>
      </c>
      <c r="H144" s="932">
        <v>97198</v>
      </c>
      <c r="I144" s="932">
        <v>0</v>
      </c>
      <c r="J144" s="932">
        <v>116701</v>
      </c>
      <c r="K144" s="932">
        <v>-19503</v>
      </c>
    </row>
    <row r="145" spans="1:11" ht="18" customHeight="1" x14ac:dyDescent="0.2">
      <c r="A145" s="896" t="s">
        <v>148</v>
      </c>
      <c r="B145" s="893" t="s">
        <v>68</v>
      </c>
      <c r="C145" s="891"/>
      <c r="D145" s="891"/>
      <c r="E145" s="891"/>
      <c r="F145" s="932">
        <v>0</v>
      </c>
      <c r="G145" s="932">
        <v>0</v>
      </c>
      <c r="H145" s="932">
        <v>0</v>
      </c>
      <c r="I145" s="932">
        <v>0</v>
      </c>
      <c r="J145" s="932">
        <v>0</v>
      </c>
      <c r="K145" s="932">
        <v>0</v>
      </c>
    </row>
    <row r="146" spans="1:11" ht="18" customHeight="1" x14ac:dyDescent="0.2">
      <c r="A146" s="896" t="s">
        <v>150</v>
      </c>
      <c r="B146" s="893" t="s">
        <v>69</v>
      </c>
      <c r="C146" s="891"/>
      <c r="D146" s="891"/>
      <c r="E146" s="891"/>
      <c r="F146" s="932">
        <v>4942</v>
      </c>
      <c r="G146" s="932">
        <v>728</v>
      </c>
      <c r="H146" s="932">
        <v>2906765</v>
      </c>
      <c r="I146" s="932">
        <v>2616088.5</v>
      </c>
      <c r="J146" s="932">
        <v>2380364</v>
      </c>
      <c r="K146" s="932">
        <v>3142489.5</v>
      </c>
    </row>
    <row r="147" spans="1:11" ht="18" customHeight="1" x14ac:dyDescent="0.2">
      <c r="A147" s="896" t="s">
        <v>153</v>
      </c>
      <c r="B147" s="893" t="s">
        <v>61</v>
      </c>
      <c r="C147" s="891"/>
      <c r="D147" s="891"/>
      <c r="E147" s="891"/>
      <c r="F147" s="909">
        <v>7033</v>
      </c>
      <c r="G147" s="909">
        <v>0</v>
      </c>
      <c r="H147" s="909">
        <v>1047516</v>
      </c>
      <c r="I147" s="909">
        <v>942764.4</v>
      </c>
      <c r="J147" s="909">
        <v>8505</v>
      </c>
      <c r="K147" s="909">
        <v>1981775.4</v>
      </c>
    </row>
    <row r="148" spans="1:11" ht="18" customHeight="1" x14ac:dyDescent="0.2">
      <c r="A148" s="896" t="s">
        <v>155</v>
      </c>
      <c r="B148" s="893" t="s">
        <v>70</v>
      </c>
      <c r="C148" s="891"/>
      <c r="D148" s="891"/>
      <c r="E148" s="891"/>
      <c r="F148" s="933" t="s">
        <v>73</v>
      </c>
      <c r="G148" s="933" t="s">
        <v>73</v>
      </c>
      <c r="H148" s="934" t="s">
        <v>73</v>
      </c>
      <c r="I148" s="934" t="s">
        <v>73</v>
      </c>
      <c r="J148" s="934" t="s">
        <v>73</v>
      </c>
      <c r="K148" s="928">
        <v>607325</v>
      </c>
    </row>
    <row r="149" spans="1:11" ht="18" customHeight="1" x14ac:dyDescent="0.2">
      <c r="A149" s="896" t="s">
        <v>163</v>
      </c>
      <c r="B149" s="893" t="s">
        <v>71</v>
      </c>
      <c r="C149" s="891"/>
      <c r="D149" s="891"/>
      <c r="E149" s="891"/>
      <c r="F149" s="909">
        <v>76679</v>
      </c>
      <c r="G149" s="909">
        <v>14125</v>
      </c>
      <c r="H149" s="909">
        <v>2580979</v>
      </c>
      <c r="I149" s="909">
        <v>0</v>
      </c>
      <c r="J149" s="909">
        <v>1824262</v>
      </c>
      <c r="K149" s="909">
        <v>756717</v>
      </c>
    </row>
    <row r="150" spans="1:11" ht="18" customHeight="1" x14ac:dyDescent="0.2">
      <c r="A150" s="896" t="s">
        <v>185</v>
      </c>
      <c r="B150" s="893" t="s">
        <v>186</v>
      </c>
      <c r="C150" s="891"/>
      <c r="D150" s="891"/>
      <c r="E150" s="891"/>
      <c r="F150" s="933" t="s">
        <v>73</v>
      </c>
      <c r="G150" s="933" t="s">
        <v>73</v>
      </c>
      <c r="H150" s="909">
        <v>2856054</v>
      </c>
      <c r="I150" s="909">
        <v>0</v>
      </c>
      <c r="J150" s="909">
        <v>2442284</v>
      </c>
      <c r="K150" s="909">
        <v>413770</v>
      </c>
    </row>
    <row r="151" spans="1:11" ht="18" customHeight="1" x14ac:dyDescent="0.2">
      <c r="A151" s="891"/>
      <c r="B151" s="893"/>
      <c r="C151" s="891"/>
      <c r="D151" s="891"/>
      <c r="E151" s="891"/>
      <c r="F151" s="939"/>
      <c r="G151" s="939"/>
      <c r="H151" s="939"/>
      <c r="I151" s="939"/>
      <c r="J151" s="939"/>
      <c r="K151" s="939"/>
    </row>
    <row r="152" spans="1:11" ht="18" customHeight="1" x14ac:dyDescent="0.2">
      <c r="A152" s="897" t="s">
        <v>165</v>
      </c>
      <c r="B152" s="893" t="s">
        <v>26</v>
      </c>
      <c r="C152" s="891"/>
      <c r="D152" s="891"/>
      <c r="E152" s="891"/>
      <c r="F152" s="940">
        <v>325600</v>
      </c>
      <c r="G152" s="940">
        <v>364138</v>
      </c>
      <c r="H152" s="940">
        <v>19298027</v>
      </c>
      <c r="I152" s="940">
        <v>12000887.1</v>
      </c>
      <c r="J152" s="940">
        <v>15688892</v>
      </c>
      <c r="K152" s="940">
        <v>16217347.1</v>
      </c>
    </row>
    <row r="153" spans="1:11" ht="18" customHeight="1" x14ac:dyDescent="0.2">
      <c r="A153" s="630"/>
      <c r="B153" s="688"/>
      <c r="C153" s="688"/>
      <c r="D153" s="688"/>
      <c r="E153" s="688"/>
      <c r="F153" s="688"/>
      <c r="G153" s="688"/>
      <c r="H153" s="688"/>
      <c r="I153" s="688"/>
      <c r="J153" s="688"/>
      <c r="K153" s="688"/>
    </row>
    <row r="154" spans="1:11" ht="18" customHeight="1" x14ac:dyDescent="0.2">
      <c r="A154" s="897" t="s">
        <v>168</v>
      </c>
      <c r="B154" s="893" t="s">
        <v>28</v>
      </c>
      <c r="C154" s="891"/>
      <c r="D154" s="891"/>
      <c r="E154" s="891"/>
      <c r="F154" s="955">
        <v>0.14002873942665117</v>
      </c>
      <c r="G154" s="891"/>
      <c r="H154" s="891"/>
      <c r="I154" s="891"/>
      <c r="J154" s="891"/>
      <c r="K154" s="891"/>
    </row>
    <row r="155" spans="1:11" ht="18" customHeight="1" x14ac:dyDescent="0.2">
      <c r="A155" s="897" t="s">
        <v>169</v>
      </c>
      <c r="B155" s="893" t="s">
        <v>72</v>
      </c>
      <c r="C155" s="891"/>
      <c r="D155" s="891"/>
      <c r="E155" s="891"/>
      <c r="F155" s="955">
        <v>-7.7880997865846044</v>
      </c>
      <c r="G155" s="893"/>
      <c r="H155" s="891"/>
      <c r="I155" s="891"/>
      <c r="J155" s="891"/>
      <c r="K155" s="891"/>
    </row>
    <row r="156" spans="1:11" ht="18" customHeight="1" x14ac:dyDescent="0.2">
      <c r="A156" s="891"/>
      <c r="B156" s="891"/>
      <c r="C156" s="891"/>
      <c r="D156" s="891"/>
      <c r="E156" s="891"/>
      <c r="F156" s="891"/>
      <c r="G156" s="893"/>
      <c r="H156" s="891"/>
      <c r="I156" s="891"/>
      <c r="J156" s="891"/>
      <c r="K156" s="891"/>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printOptions headings="1" gridLines="1"/>
  <pageMargins left="0.17" right="0.16" top="0.35" bottom="0.32" header="0.17" footer="0.17"/>
  <pageSetup paperSize="5" scale="75" fitToHeight="0"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C2" sqref="C2"/>
    </sheetView>
  </sheetViews>
  <sheetFormatPr defaultRowHeight="12.75" x14ac:dyDescent="0.2"/>
  <cols>
    <col min="2" max="2" width="32.85546875" customWidth="1"/>
    <col min="3" max="3" width="14.42578125" customWidth="1"/>
  </cols>
  <sheetData>
    <row r="1" spans="1:3" ht="15.75" x14ac:dyDescent="0.25">
      <c r="A1" s="3574" t="s">
        <v>846</v>
      </c>
      <c r="B1" s="3574" t="s">
        <v>847</v>
      </c>
    </row>
    <row r="2" spans="1:3" ht="15" x14ac:dyDescent="0.2">
      <c r="A2" s="3571">
        <v>1</v>
      </c>
      <c r="B2" s="3571" t="s">
        <v>848</v>
      </c>
      <c r="C2" s="3821">
        <v>4323873.3080764739</v>
      </c>
    </row>
    <row r="3" spans="1:3" ht="15" x14ac:dyDescent="0.2">
      <c r="A3" s="3571">
        <v>2</v>
      </c>
      <c r="B3" s="3571" t="s">
        <v>248</v>
      </c>
      <c r="C3" s="3821">
        <v>31434519.205612019</v>
      </c>
    </row>
    <row r="4" spans="1:3" ht="15" x14ac:dyDescent="0.2">
      <c r="A4" s="3571">
        <v>3</v>
      </c>
      <c r="B4" s="3571" t="s">
        <v>849</v>
      </c>
      <c r="C4" s="3821">
        <v>15451353.858528115</v>
      </c>
    </row>
    <row r="5" spans="1:3" ht="15" x14ac:dyDescent="0.2">
      <c r="A5" s="3571">
        <v>4</v>
      </c>
      <c r="B5" s="3571" t="s">
        <v>850</v>
      </c>
      <c r="C5" s="3821">
        <v>22196553.208877847</v>
      </c>
    </row>
    <row r="6" spans="1:3" ht="15" x14ac:dyDescent="0.2">
      <c r="A6" s="3571">
        <v>5</v>
      </c>
      <c r="B6" s="3571" t="s">
        <v>851</v>
      </c>
      <c r="C6" s="3821">
        <v>10487591.763521742</v>
      </c>
    </row>
    <row r="7" spans="1:3" ht="15" x14ac:dyDescent="0.2">
      <c r="A7" s="3571">
        <v>6</v>
      </c>
      <c r="B7" s="3571" t="s">
        <v>852</v>
      </c>
      <c r="C7" s="3821">
        <v>2714640.2709694989</v>
      </c>
    </row>
    <row r="8" spans="1:3" ht="15" x14ac:dyDescent="0.2">
      <c r="A8" s="3571">
        <v>8</v>
      </c>
      <c r="B8" s="3571" t="s">
        <v>853</v>
      </c>
      <c r="C8" s="3821">
        <v>21043592.370509218</v>
      </c>
    </row>
    <row r="9" spans="1:3" ht="15" x14ac:dyDescent="0.2">
      <c r="A9" s="3571">
        <v>9</v>
      </c>
      <c r="B9" s="3571" t="s">
        <v>854</v>
      </c>
      <c r="C9" s="3821">
        <v>32624031.05613333</v>
      </c>
    </row>
    <row r="10" spans="1:3" ht="15" x14ac:dyDescent="0.2">
      <c r="A10" s="3571">
        <v>10</v>
      </c>
      <c r="B10" s="3571" t="s">
        <v>855</v>
      </c>
      <c r="C10" s="3821">
        <v>406422.60324565211</v>
      </c>
    </row>
    <row r="11" spans="1:3" ht="15" x14ac:dyDescent="0.2">
      <c r="A11" s="3571">
        <v>11</v>
      </c>
      <c r="B11" s="3571" t="s">
        <v>856</v>
      </c>
      <c r="C11" s="3821">
        <v>17766211.589308724</v>
      </c>
    </row>
    <row r="12" spans="1:3" ht="15" x14ac:dyDescent="0.2">
      <c r="A12" s="3816">
        <v>12</v>
      </c>
      <c r="B12" s="3816" t="s">
        <v>857</v>
      </c>
      <c r="C12" s="3821">
        <v>6287934.5332045471</v>
      </c>
    </row>
    <row r="13" spans="1:3" ht="15" x14ac:dyDescent="0.2">
      <c r="A13" s="3571">
        <v>13</v>
      </c>
      <c r="B13" s="3571" t="s">
        <v>200</v>
      </c>
      <c r="C13" s="3821">
        <v>782650.7064419908</v>
      </c>
    </row>
    <row r="14" spans="1:3" ht="15" x14ac:dyDescent="0.2">
      <c r="A14" s="3571">
        <v>15</v>
      </c>
      <c r="B14" s="3571" t="s">
        <v>858</v>
      </c>
      <c r="C14" s="3821">
        <v>5710666.65191969</v>
      </c>
    </row>
    <row r="15" spans="1:3" ht="15" x14ac:dyDescent="0.2">
      <c r="A15" s="3817" t="s">
        <v>859</v>
      </c>
      <c r="B15" s="3816" t="s">
        <v>860</v>
      </c>
      <c r="C15" s="3821">
        <v>18531752.581749819</v>
      </c>
    </row>
    <row r="16" spans="1:3" ht="15" x14ac:dyDescent="0.2">
      <c r="A16" s="3571">
        <v>17</v>
      </c>
      <c r="B16" s="3571" t="s">
        <v>861</v>
      </c>
      <c r="C16" s="3821">
        <v>2308691.6939208889</v>
      </c>
    </row>
    <row r="17" spans="1:3" ht="15" x14ac:dyDescent="0.2">
      <c r="A17" s="3571">
        <v>18</v>
      </c>
      <c r="B17" s="3571" t="s">
        <v>862</v>
      </c>
      <c r="C17" s="3821">
        <v>2466640.9486167268</v>
      </c>
    </row>
    <row r="18" spans="1:3" ht="15" x14ac:dyDescent="0.2">
      <c r="A18" s="3571">
        <v>19</v>
      </c>
      <c r="B18" s="3571" t="s">
        <v>863</v>
      </c>
      <c r="C18" s="3821">
        <v>8413535.2326800767</v>
      </c>
    </row>
    <row r="19" spans="1:3" ht="15" x14ac:dyDescent="0.2">
      <c r="A19" s="3571">
        <v>22</v>
      </c>
      <c r="B19" s="3571" t="s">
        <v>864</v>
      </c>
      <c r="C19" s="3821">
        <v>6501311.9374724748</v>
      </c>
    </row>
    <row r="20" spans="1:3" ht="15" x14ac:dyDescent="0.2">
      <c r="A20" s="3571">
        <v>23</v>
      </c>
      <c r="B20" s="3571" t="s">
        <v>865</v>
      </c>
      <c r="C20" s="3821">
        <v>4636380.802798762</v>
      </c>
    </row>
    <row r="21" spans="1:3" ht="15" x14ac:dyDescent="0.2">
      <c r="A21" s="3571">
        <v>24</v>
      </c>
      <c r="B21" s="3571" t="s">
        <v>866</v>
      </c>
      <c r="C21" s="3821">
        <v>4803501.3979225066</v>
      </c>
    </row>
    <row r="22" spans="1:3" ht="15" x14ac:dyDescent="0.2">
      <c r="A22" s="3571">
        <v>27</v>
      </c>
      <c r="B22" s="3571" t="s">
        <v>867</v>
      </c>
      <c r="C22" s="3821">
        <v>6790923.7474481296</v>
      </c>
    </row>
    <row r="23" spans="1:3" ht="15" x14ac:dyDescent="0.2">
      <c r="A23" s="3571">
        <v>28</v>
      </c>
      <c r="B23" s="3571" t="s">
        <v>868</v>
      </c>
      <c r="C23" s="3821">
        <v>1403612.4905134495</v>
      </c>
    </row>
    <row r="24" spans="1:3" ht="15" x14ac:dyDescent="0.2">
      <c r="A24" s="3571">
        <v>29</v>
      </c>
      <c r="B24" s="3571" t="s">
        <v>869</v>
      </c>
      <c r="C24" s="3821">
        <v>13491671.227682894</v>
      </c>
    </row>
    <row r="25" spans="1:3" ht="15" x14ac:dyDescent="0.2">
      <c r="A25" s="3571">
        <v>30</v>
      </c>
      <c r="B25" s="3571" t="s">
        <v>870</v>
      </c>
      <c r="C25" s="3821">
        <v>526810.33075605694</v>
      </c>
    </row>
    <row r="26" spans="1:3" ht="15" x14ac:dyDescent="0.2">
      <c r="A26" s="3571">
        <v>32</v>
      </c>
      <c r="B26" s="3571" t="s">
        <v>871</v>
      </c>
      <c r="C26" s="3821">
        <v>1053372.9816015463</v>
      </c>
    </row>
    <row r="27" spans="1:3" ht="15" x14ac:dyDescent="0.2">
      <c r="A27" s="3571">
        <v>33</v>
      </c>
      <c r="B27" s="3571" t="s">
        <v>631</v>
      </c>
      <c r="C27" s="3821">
        <v>1596916.8888913943</v>
      </c>
    </row>
    <row r="28" spans="1:3" ht="15" x14ac:dyDescent="0.2">
      <c r="A28" s="3571">
        <v>34</v>
      </c>
      <c r="B28" s="3571" t="s">
        <v>872</v>
      </c>
      <c r="C28" s="3821">
        <v>3416540.236949394</v>
      </c>
    </row>
    <row r="29" spans="1:3" ht="15" x14ac:dyDescent="0.2">
      <c r="A29" s="3571">
        <v>35</v>
      </c>
      <c r="B29" s="3571" t="s">
        <v>873</v>
      </c>
      <c r="C29" s="3821">
        <v>3769104.2189935911</v>
      </c>
    </row>
    <row r="30" spans="1:3" ht="15" x14ac:dyDescent="0.2">
      <c r="A30" s="3571">
        <v>37</v>
      </c>
      <c r="B30" s="3571" t="s">
        <v>874</v>
      </c>
      <c r="C30" s="3821">
        <v>1799429.1386348624</v>
      </c>
    </row>
    <row r="31" spans="1:3" ht="15" x14ac:dyDescent="0.2">
      <c r="A31" s="3571">
        <v>38</v>
      </c>
      <c r="B31" s="3571" t="s">
        <v>875</v>
      </c>
      <c r="C31" s="3821">
        <v>10196092.093029369</v>
      </c>
    </row>
    <row r="32" spans="1:3" ht="15" x14ac:dyDescent="0.2">
      <c r="A32" s="3571">
        <v>39</v>
      </c>
      <c r="B32" s="3571" t="s">
        <v>876</v>
      </c>
      <c r="C32" s="3821">
        <v>5351799.467194288</v>
      </c>
    </row>
    <row r="33" spans="1:3" ht="15" x14ac:dyDescent="0.2">
      <c r="A33" s="3571">
        <v>40</v>
      </c>
      <c r="B33" s="3571" t="s">
        <v>877</v>
      </c>
      <c r="C33" s="3821">
        <v>3573556.5400834382</v>
      </c>
    </row>
    <row r="34" spans="1:3" ht="15" x14ac:dyDescent="0.2">
      <c r="A34" s="3818">
        <v>43</v>
      </c>
      <c r="B34" s="3819" t="s">
        <v>878</v>
      </c>
      <c r="C34" s="3821">
        <v>6845110.2779799541</v>
      </c>
    </row>
    <row r="35" spans="1:3" ht="15" x14ac:dyDescent="0.2">
      <c r="A35" s="3571">
        <v>44</v>
      </c>
      <c r="B35" s="3571" t="s">
        <v>202</v>
      </c>
      <c r="C35" s="3821">
        <v>2603763.2281269161</v>
      </c>
    </row>
    <row r="36" spans="1:3" ht="15" x14ac:dyDescent="0.2">
      <c r="A36" s="3571">
        <v>45</v>
      </c>
      <c r="B36" s="3571" t="s">
        <v>203</v>
      </c>
      <c r="C36" s="3821">
        <v>392686.12840706477</v>
      </c>
    </row>
    <row r="37" spans="1:3" ht="15" x14ac:dyDescent="0.2">
      <c r="A37" s="3571">
        <v>48</v>
      </c>
      <c r="B37" s="3571" t="s">
        <v>879</v>
      </c>
      <c r="C37" s="3821">
        <v>4487569.74085024</v>
      </c>
    </row>
    <row r="38" spans="1:3" ht="15" x14ac:dyDescent="0.2">
      <c r="A38" s="3571">
        <v>49</v>
      </c>
      <c r="B38" s="3571" t="s">
        <v>880</v>
      </c>
      <c r="C38" s="3821">
        <v>5415565.7400000002</v>
      </c>
    </row>
    <row r="39" spans="1:3" ht="15" x14ac:dyDescent="0.2">
      <c r="A39" s="3571">
        <v>51</v>
      </c>
      <c r="B39" s="3571" t="s">
        <v>279</v>
      </c>
      <c r="C39" s="3821">
        <v>11635982.553352905</v>
      </c>
    </row>
    <row r="40" spans="1:3" ht="15" x14ac:dyDescent="0.2">
      <c r="A40" s="3571">
        <v>55</v>
      </c>
      <c r="B40" s="3571" t="s">
        <v>881</v>
      </c>
      <c r="C40" s="3821">
        <v>2846495.8989225873</v>
      </c>
    </row>
    <row r="41" spans="1:3" ht="15" x14ac:dyDescent="0.2">
      <c r="A41" s="3820" t="s">
        <v>882</v>
      </c>
      <c r="B41" s="3571" t="s">
        <v>883</v>
      </c>
      <c r="C41" s="3821">
        <v>1281923.7827894478</v>
      </c>
    </row>
    <row r="42" spans="1:3" ht="15" x14ac:dyDescent="0.2">
      <c r="A42" s="3816">
        <v>61</v>
      </c>
      <c r="B42" s="3816" t="s">
        <v>204</v>
      </c>
      <c r="C42" s="3821">
        <v>3759190.2672655815</v>
      </c>
    </row>
    <row r="43" spans="1:3" ht="15" x14ac:dyDescent="0.2">
      <c r="A43" s="3571">
        <v>62</v>
      </c>
      <c r="B43" s="3571" t="s">
        <v>884</v>
      </c>
      <c r="C43" s="3821">
        <v>2196073.1583282775</v>
      </c>
    </row>
    <row r="44" spans="1:3" ht="15" x14ac:dyDescent="0.2">
      <c r="A44" s="3571">
        <v>63</v>
      </c>
      <c r="B44" s="3571" t="s">
        <v>283</v>
      </c>
      <c r="C44" s="3821">
        <v>3339349.1743669109</v>
      </c>
    </row>
    <row r="45" spans="1:3" ht="15" x14ac:dyDescent="0.2">
      <c r="A45" s="3571">
        <v>64</v>
      </c>
      <c r="B45" s="3571" t="s">
        <v>215</v>
      </c>
      <c r="C45" s="3821">
        <v>383646.36399275932</v>
      </c>
    </row>
    <row r="46" spans="1:3" ht="15" x14ac:dyDescent="0.2">
      <c r="A46" s="3571">
        <v>2001</v>
      </c>
      <c r="B46" s="3571" t="s">
        <v>885</v>
      </c>
      <c r="C46" s="3821">
        <v>1507076.0546200636</v>
      </c>
    </row>
    <row r="47" spans="1:3" ht="15" x14ac:dyDescent="0.2">
      <c r="A47" s="3571">
        <v>2004</v>
      </c>
      <c r="B47" s="3571" t="s">
        <v>286</v>
      </c>
      <c r="C47" s="3821">
        <v>3426984.1300953217</v>
      </c>
    </row>
    <row r="48" spans="1:3" ht="15" x14ac:dyDescent="0.2">
      <c r="A48" s="3817" t="s">
        <v>886</v>
      </c>
      <c r="B48" s="3816" t="s">
        <v>887</v>
      </c>
      <c r="C48" s="3821">
        <v>8023393.5563029321</v>
      </c>
    </row>
    <row r="49" spans="1:3" ht="15" x14ac:dyDescent="0.2">
      <c r="A49" s="3571">
        <v>8992</v>
      </c>
      <c r="B49" s="3571" t="s">
        <v>888</v>
      </c>
      <c r="C49" s="3821">
        <v>13873264.214096986</v>
      </c>
    </row>
    <row r="50" spans="1:3" x14ac:dyDescent="0.2">
      <c r="C50" s="3822">
        <f>SUM(C2:C49)</f>
        <v>343879759.3527863</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158"/>
  <sheetViews>
    <sheetView zoomScale="85" zoomScaleNormal="85" workbookViewId="0">
      <selection activeCell="C7" sqref="C7:G7"/>
    </sheetView>
  </sheetViews>
  <sheetFormatPr defaultColWidth="9.28515625" defaultRowHeight="18" customHeight="1" x14ac:dyDescent="0.2"/>
  <cols>
    <col min="1" max="1" width="8.28515625" style="121" customWidth="1"/>
    <col min="2" max="2" width="55.42578125" style="122" bestFit="1" customWidth="1"/>
    <col min="3" max="3" width="9.5703125" style="122" customWidth="1"/>
    <col min="4" max="4" width="9.28515625" style="122"/>
    <col min="5" max="5" width="12.42578125" style="122" customWidth="1"/>
    <col min="6" max="6" width="18.5703125" style="122" customWidth="1"/>
    <col min="7" max="7" width="23.5703125" style="122" customWidth="1"/>
    <col min="8" max="8" width="17.28515625" style="122" customWidth="1"/>
    <col min="9" max="9" width="21.28515625" style="122" customWidth="1"/>
    <col min="10" max="10" width="19.7109375" style="122" customWidth="1"/>
    <col min="11" max="11" width="17.5703125" style="122" customWidth="1"/>
    <col min="12" max="12" width="9.28515625" style="122"/>
    <col min="13" max="13" width="10.7109375" style="122" bestFit="1" customWidth="1"/>
    <col min="14" max="16384" width="9.28515625" style="122"/>
  </cols>
  <sheetData>
    <row r="1" spans="1:11" ht="18" customHeight="1" x14ac:dyDescent="0.25">
      <c r="A1" s="956"/>
      <c r="B1" s="956"/>
      <c r="C1" s="972"/>
      <c r="D1" s="957"/>
      <c r="E1" s="972"/>
      <c r="F1" s="972"/>
      <c r="G1" s="972"/>
      <c r="H1" s="972"/>
      <c r="I1" s="972"/>
      <c r="J1" s="972"/>
      <c r="K1" s="972"/>
    </row>
    <row r="2" spans="1:11" ht="18" customHeight="1" x14ac:dyDescent="0.25">
      <c r="A2" s="956"/>
      <c r="B2" s="956"/>
      <c r="C2" s="956"/>
      <c r="D2" s="3972" t="s">
        <v>686</v>
      </c>
      <c r="E2" s="3909"/>
      <c r="F2" s="3909"/>
      <c r="G2" s="3909"/>
      <c r="H2" s="3909"/>
      <c r="I2" s="956"/>
      <c r="J2" s="956"/>
      <c r="K2" s="956"/>
    </row>
    <row r="3" spans="1:11" ht="18" customHeight="1" x14ac:dyDescent="0.25">
      <c r="A3" s="956"/>
      <c r="B3" s="958" t="s">
        <v>0</v>
      </c>
      <c r="C3" s="956"/>
      <c r="D3" s="956"/>
      <c r="E3" s="956"/>
      <c r="F3" s="956"/>
      <c r="G3" s="956"/>
      <c r="H3" s="956"/>
      <c r="I3" s="956"/>
      <c r="J3" s="956"/>
      <c r="K3" s="956"/>
    </row>
    <row r="5" spans="1:11" ht="18" customHeight="1" x14ac:dyDescent="0.25">
      <c r="A5" s="956"/>
      <c r="B5" s="959" t="s">
        <v>40</v>
      </c>
      <c r="C5" s="3973" t="s">
        <v>614</v>
      </c>
      <c r="D5" s="3974"/>
      <c r="E5" s="3974"/>
      <c r="F5" s="3974"/>
      <c r="G5" s="3975"/>
      <c r="H5" s="956"/>
      <c r="I5" s="956"/>
      <c r="J5" s="956"/>
      <c r="K5" s="956"/>
    </row>
    <row r="6" spans="1:11" ht="18" customHeight="1" x14ac:dyDescent="0.25">
      <c r="A6" s="956"/>
      <c r="B6" s="959" t="s">
        <v>3</v>
      </c>
      <c r="C6" s="3976">
        <v>210015</v>
      </c>
      <c r="D6" s="3977"/>
      <c r="E6" s="3977"/>
      <c r="F6" s="3977"/>
      <c r="G6" s="3978"/>
      <c r="H6" s="956"/>
      <c r="I6" s="956"/>
      <c r="J6" s="956"/>
      <c r="K6" s="956"/>
    </row>
    <row r="7" spans="1:11" ht="18" customHeight="1" x14ac:dyDescent="0.25">
      <c r="A7" s="956"/>
      <c r="B7" s="967" t="s">
        <v>4</v>
      </c>
      <c r="C7" s="3979">
        <v>3283</v>
      </c>
      <c r="D7" s="3980"/>
      <c r="E7" s="3980"/>
      <c r="F7" s="3980"/>
      <c r="G7" s="3981"/>
      <c r="H7" s="956"/>
      <c r="I7" s="956"/>
      <c r="J7" s="956"/>
      <c r="K7" s="956"/>
    </row>
    <row r="8" spans="1:11" ht="18" customHeight="1" x14ac:dyDescent="0.25">
      <c r="A8" s="956"/>
      <c r="B8" s="956"/>
      <c r="C8" s="973"/>
      <c r="D8" s="973"/>
      <c r="E8" s="973"/>
      <c r="F8" s="973"/>
      <c r="G8" s="973"/>
      <c r="H8" s="956"/>
      <c r="I8" s="956"/>
      <c r="J8" s="956"/>
      <c r="K8" s="956"/>
    </row>
    <row r="9" spans="1:11" ht="18" customHeight="1" x14ac:dyDescent="0.25">
      <c r="A9" s="956"/>
      <c r="B9" s="959" t="s">
        <v>1</v>
      </c>
      <c r="C9" s="3982" t="s">
        <v>730</v>
      </c>
      <c r="D9" s="3982"/>
      <c r="E9" s="3982"/>
      <c r="F9" s="3982"/>
      <c r="G9" s="3982"/>
      <c r="H9" s="956"/>
      <c r="I9" s="956"/>
      <c r="J9" s="956"/>
      <c r="K9" s="956"/>
    </row>
    <row r="10" spans="1:11" ht="18" customHeight="1" x14ac:dyDescent="0.25">
      <c r="A10" s="956"/>
      <c r="B10" s="959" t="s">
        <v>2</v>
      </c>
      <c r="C10" s="3982" t="s">
        <v>731</v>
      </c>
      <c r="D10" s="3982"/>
      <c r="E10" s="3982"/>
      <c r="F10" s="3982"/>
      <c r="G10" s="3982"/>
      <c r="H10" s="956"/>
      <c r="I10" s="956"/>
      <c r="J10" s="956"/>
      <c r="K10" s="956"/>
    </row>
    <row r="11" spans="1:11" ht="18" customHeight="1" x14ac:dyDescent="0.25">
      <c r="A11" s="956"/>
      <c r="B11" s="959" t="s">
        <v>32</v>
      </c>
      <c r="C11" s="3983" t="s">
        <v>732</v>
      </c>
      <c r="D11" s="3982"/>
      <c r="E11" s="3982"/>
      <c r="F11" s="3982"/>
      <c r="G11" s="3982"/>
      <c r="H11" s="956"/>
      <c r="I11" s="956"/>
      <c r="J11" s="956"/>
      <c r="K11" s="956"/>
    </row>
    <row r="12" spans="1:11" ht="18" customHeight="1" x14ac:dyDescent="0.25">
      <c r="A12" s="956"/>
      <c r="B12" s="959"/>
      <c r="C12" s="959"/>
      <c r="D12" s="959"/>
      <c r="E12" s="959"/>
      <c r="F12" s="959"/>
      <c r="G12" s="959"/>
      <c r="H12" s="956"/>
      <c r="I12" s="956"/>
      <c r="J12" s="956"/>
      <c r="K12" s="956"/>
    </row>
    <row r="13" spans="1:11" ht="18" customHeight="1" x14ac:dyDescent="0.25">
      <c r="A13" s="1353"/>
      <c r="B13" s="1357"/>
      <c r="C13" s="1357"/>
      <c r="D13" s="1357"/>
      <c r="E13" s="1357"/>
      <c r="F13" s="1357"/>
      <c r="G13" s="1357"/>
      <c r="H13" s="1353"/>
      <c r="I13" s="1353"/>
      <c r="J13" s="1353"/>
      <c r="K13" s="1353"/>
    </row>
    <row r="14" spans="1:11" ht="18" customHeight="1" x14ac:dyDescent="0.25">
      <c r="A14" s="1353"/>
      <c r="B14" s="1357"/>
      <c r="C14" s="1357"/>
      <c r="D14" s="1357"/>
      <c r="E14" s="1357"/>
      <c r="F14" s="1357"/>
      <c r="G14" s="1357"/>
      <c r="H14" s="1353"/>
      <c r="I14" s="1353"/>
      <c r="J14" s="1353"/>
      <c r="K14" s="1353"/>
    </row>
    <row r="15" spans="1:11" ht="24.6" customHeight="1" x14ac:dyDescent="0.25">
      <c r="A15" s="956"/>
      <c r="B15" s="960"/>
      <c r="C15" s="956"/>
      <c r="D15" s="956"/>
      <c r="E15" s="956"/>
      <c r="F15" s="956"/>
      <c r="G15" s="956"/>
      <c r="H15" s="956"/>
      <c r="I15" s="956"/>
      <c r="J15" s="956"/>
      <c r="K15" s="956"/>
    </row>
    <row r="16" spans="1:11" ht="18" customHeight="1" x14ac:dyDescent="0.2">
      <c r="A16" s="957" t="s">
        <v>181</v>
      </c>
      <c r="B16" s="972"/>
      <c r="C16" s="972"/>
      <c r="D16" s="972"/>
      <c r="E16" s="972"/>
      <c r="F16" s="961" t="s">
        <v>9</v>
      </c>
      <c r="G16" s="961" t="s">
        <v>37</v>
      </c>
      <c r="H16" s="961" t="s">
        <v>29</v>
      </c>
      <c r="I16" s="961" t="s">
        <v>30</v>
      </c>
      <c r="J16" s="961" t="s">
        <v>33</v>
      </c>
      <c r="K16" s="961" t="s">
        <v>34</v>
      </c>
    </row>
    <row r="17" spans="1:11" ht="18" customHeight="1" x14ac:dyDescent="0.25">
      <c r="A17" s="962" t="s">
        <v>184</v>
      </c>
      <c r="B17" s="958" t="s">
        <v>182</v>
      </c>
      <c r="C17" s="956"/>
      <c r="D17" s="956"/>
      <c r="E17" s="956"/>
      <c r="F17" s="956"/>
      <c r="G17" s="956"/>
      <c r="H17" s="956"/>
      <c r="I17" s="956"/>
      <c r="J17" s="956"/>
      <c r="K17" s="956"/>
    </row>
    <row r="18" spans="1:11" ht="45" customHeight="1" x14ac:dyDescent="0.25">
      <c r="A18" s="959" t="s">
        <v>185</v>
      </c>
      <c r="B18" s="963" t="s">
        <v>183</v>
      </c>
      <c r="C18" s="956"/>
      <c r="D18" s="956"/>
      <c r="E18" s="956"/>
      <c r="F18" s="974" t="s">
        <v>73</v>
      </c>
      <c r="G18" s="974" t="s">
        <v>73</v>
      </c>
      <c r="H18" s="976">
        <v>12139964.384249529</v>
      </c>
      <c r="I18" s="976"/>
      <c r="J18" s="975">
        <v>10381187.445035759</v>
      </c>
      <c r="K18" s="977">
        <v>1758776.9392137695</v>
      </c>
    </row>
    <row r="19" spans="1:11" ht="18" customHeight="1" x14ac:dyDescent="0.2">
      <c r="A19" s="957" t="s">
        <v>8</v>
      </c>
      <c r="B19" s="972"/>
      <c r="C19" s="972"/>
      <c r="D19" s="972"/>
      <c r="E19" s="972"/>
      <c r="F19" s="961" t="s">
        <v>9</v>
      </c>
      <c r="G19" s="961" t="s">
        <v>37</v>
      </c>
      <c r="H19" s="961" t="s">
        <v>29</v>
      </c>
      <c r="I19" s="961" t="s">
        <v>30</v>
      </c>
      <c r="J19" s="961" t="s">
        <v>33</v>
      </c>
      <c r="K19" s="961" t="s">
        <v>34</v>
      </c>
    </row>
    <row r="20" spans="1:11" ht="18" customHeight="1" x14ac:dyDescent="0.25">
      <c r="A20" s="962" t="s">
        <v>74</v>
      </c>
      <c r="B20" s="958" t="s">
        <v>41</v>
      </c>
      <c r="C20" s="956"/>
      <c r="D20" s="956"/>
      <c r="E20" s="956"/>
      <c r="F20" s="956"/>
      <c r="G20" s="956"/>
      <c r="H20" s="956"/>
      <c r="I20" s="956"/>
      <c r="J20" s="956"/>
      <c r="K20" s="956"/>
    </row>
    <row r="21" spans="1:11" ht="45" customHeight="1" x14ac:dyDescent="0.25">
      <c r="A21" s="959" t="s">
        <v>75</v>
      </c>
      <c r="B21" s="963" t="s">
        <v>42</v>
      </c>
      <c r="C21" s="956"/>
      <c r="D21" s="956"/>
      <c r="E21" s="956"/>
      <c r="F21" s="974">
        <v>4030</v>
      </c>
      <c r="G21" s="974">
        <v>864</v>
      </c>
      <c r="H21" s="975">
        <v>285131</v>
      </c>
      <c r="I21" s="976">
        <v>166898</v>
      </c>
      <c r="J21" s="975">
        <v>107881</v>
      </c>
      <c r="K21" s="977">
        <v>344148</v>
      </c>
    </row>
    <row r="22" spans="1:11" ht="18" customHeight="1" x14ac:dyDescent="0.25">
      <c r="A22" s="959" t="s">
        <v>76</v>
      </c>
      <c r="B22" s="971" t="s">
        <v>6</v>
      </c>
      <c r="C22" s="956"/>
      <c r="D22" s="956"/>
      <c r="E22" s="956"/>
      <c r="F22" s="974">
        <v>302.5</v>
      </c>
      <c r="G22" s="974">
        <v>951</v>
      </c>
      <c r="H22" s="975">
        <v>19659</v>
      </c>
      <c r="I22" s="976">
        <v>12709</v>
      </c>
      <c r="J22" s="975">
        <v>0</v>
      </c>
      <c r="K22" s="977">
        <v>32368</v>
      </c>
    </row>
    <row r="23" spans="1:11" ht="18" customHeight="1" x14ac:dyDescent="0.25">
      <c r="A23" s="959" t="s">
        <v>77</v>
      </c>
      <c r="B23" s="971" t="s">
        <v>43</v>
      </c>
      <c r="C23" s="956"/>
      <c r="D23" s="956"/>
      <c r="E23" s="956"/>
      <c r="F23" s="978"/>
      <c r="G23" s="978"/>
      <c r="H23" s="979"/>
      <c r="I23" s="980">
        <v>0</v>
      </c>
      <c r="J23" s="979"/>
      <c r="K23" s="981">
        <v>0</v>
      </c>
    </row>
    <row r="24" spans="1:11" ht="18" customHeight="1" x14ac:dyDescent="0.25">
      <c r="A24" s="959" t="s">
        <v>78</v>
      </c>
      <c r="B24" s="971" t="s">
        <v>44</v>
      </c>
      <c r="C24" s="956"/>
      <c r="D24" s="956"/>
      <c r="E24" s="956"/>
      <c r="F24" s="978"/>
      <c r="G24" s="978"/>
      <c r="H24" s="979"/>
      <c r="I24" s="980">
        <v>0</v>
      </c>
      <c r="J24" s="979"/>
      <c r="K24" s="981">
        <v>0</v>
      </c>
    </row>
    <row r="25" spans="1:11" ht="18" customHeight="1" x14ac:dyDescent="0.25">
      <c r="A25" s="959" t="s">
        <v>79</v>
      </c>
      <c r="B25" s="971" t="s">
        <v>5</v>
      </c>
      <c r="C25" s="956"/>
      <c r="D25" s="956"/>
      <c r="E25" s="956"/>
      <c r="F25" s="978"/>
      <c r="G25" s="978"/>
      <c r="H25" s="979"/>
      <c r="I25" s="980">
        <v>0</v>
      </c>
      <c r="J25" s="979"/>
      <c r="K25" s="981">
        <v>0</v>
      </c>
    </row>
    <row r="26" spans="1:11" ht="18" customHeight="1" x14ac:dyDescent="0.25">
      <c r="A26" s="959" t="s">
        <v>80</v>
      </c>
      <c r="B26" s="971" t="s">
        <v>45</v>
      </c>
      <c r="C26" s="956"/>
      <c r="D26" s="956"/>
      <c r="E26" s="956"/>
      <c r="F26" s="982">
        <v>30</v>
      </c>
      <c r="G26" s="982">
        <v>1402</v>
      </c>
      <c r="H26" s="975">
        <v>25312</v>
      </c>
      <c r="I26" s="976">
        <v>0</v>
      </c>
      <c r="J26" s="975">
        <v>0</v>
      </c>
      <c r="K26" s="977">
        <v>25312</v>
      </c>
    </row>
    <row r="27" spans="1:11" ht="18" customHeight="1" x14ac:dyDescent="0.25">
      <c r="A27" s="959" t="s">
        <v>81</v>
      </c>
      <c r="B27" s="971" t="s">
        <v>46</v>
      </c>
      <c r="C27" s="956"/>
      <c r="D27" s="956"/>
      <c r="E27" s="956"/>
      <c r="F27" s="978"/>
      <c r="G27" s="978"/>
      <c r="H27" s="979"/>
      <c r="I27" s="980">
        <v>0</v>
      </c>
      <c r="J27" s="979"/>
      <c r="K27" s="981">
        <v>0</v>
      </c>
    </row>
    <row r="28" spans="1:11" ht="18" customHeight="1" x14ac:dyDescent="0.25">
      <c r="A28" s="959" t="s">
        <v>82</v>
      </c>
      <c r="B28" s="971" t="s">
        <v>47</v>
      </c>
      <c r="C28" s="956"/>
      <c r="D28" s="956"/>
      <c r="E28" s="956"/>
      <c r="F28" s="978"/>
      <c r="G28" s="978"/>
      <c r="H28" s="979"/>
      <c r="I28" s="980">
        <v>0</v>
      </c>
      <c r="J28" s="979"/>
      <c r="K28" s="981">
        <v>0</v>
      </c>
    </row>
    <row r="29" spans="1:11" ht="18" customHeight="1" x14ac:dyDescent="0.25">
      <c r="A29" s="959" t="s">
        <v>83</v>
      </c>
      <c r="B29" s="971" t="s">
        <v>48</v>
      </c>
      <c r="C29" s="956"/>
      <c r="D29" s="956"/>
      <c r="E29" s="956"/>
      <c r="F29" s="974">
        <v>0</v>
      </c>
      <c r="G29" s="974">
        <v>0</v>
      </c>
      <c r="H29" s="975">
        <v>289578</v>
      </c>
      <c r="I29" s="976">
        <v>0</v>
      </c>
      <c r="J29" s="975">
        <v>0</v>
      </c>
      <c r="K29" s="977">
        <v>289578</v>
      </c>
    </row>
    <row r="30" spans="1:11" ht="18" customHeight="1" x14ac:dyDescent="0.25">
      <c r="A30" s="959" t="s">
        <v>84</v>
      </c>
      <c r="B30" s="3984" t="s">
        <v>427</v>
      </c>
      <c r="C30" s="3985"/>
      <c r="D30" s="3986"/>
      <c r="E30" s="956"/>
      <c r="F30" s="974">
        <v>10</v>
      </c>
      <c r="G30" s="974">
        <v>60</v>
      </c>
      <c r="H30" s="975">
        <v>688</v>
      </c>
      <c r="I30" s="976">
        <v>458</v>
      </c>
      <c r="J30" s="975"/>
      <c r="K30" s="977">
        <v>1146</v>
      </c>
    </row>
    <row r="31" spans="1:11" ht="18" customHeight="1" x14ac:dyDescent="0.25">
      <c r="A31" s="959" t="s">
        <v>133</v>
      </c>
      <c r="B31" s="3968"/>
      <c r="C31" s="3969"/>
      <c r="D31" s="3970"/>
      <c r="E31" s="956"/>
      <c r="F31" s="978"/>
      <c r="G31" s="978"/>
      <c r="H31" s="979"/>
      <c r="I31" s="980">
        <v>0</v>
      </c>
      <c r="J31" s="979"/>
      <c r="K31" s="981">
        <v>0</v>
      </c>
    </row>
    <row r="32" spans="1:11" ht="18" customHeight="1" x14ac:dyDescent="0.25">
      <c r="A32" s="959" t="s">
        <v>134</v>
      </c>
      <c r="B32" s="983"/>
      <c r="C32" s="984"/>
      <c r="D32" s="985"/>
      <c r="E32" s="956"/>
      <c r="F32" s="978"/>
      <c r="G32" s="968" t="s">
        <v>85</v>
      </c>
      <c r="H32" s="979"/>
      <c r="I32" s="980">
        <v>0</v>
      </c>
      <c r="J32" s="979"/>
      <c r="K32" s="981">
        <v>0</v>
      </c>
    </row>
    <row r="33" spans="1:11" ht="18" customHeight="1" x14ac:dyDescent="0.25">
      <c r="A33" s="959" t="s">
        <v>135</v>
      </c>
      <c r="B33" s="983"/>
      <c r="C33" s="984"/>
      <c r="D33" s="985"/>
      <c r="E33" s="956"/>
      <c r="F33" s="978"/>
      <c r="G33" s="968" t="s">
        <v>85</v>
      </c>
      <c r="H33" s="979"/>
      <c r="I33" s="980">
        <v>0</v>
      </c>
      <c r="J33" s="979"/>
      <c r="K33" s="981">
        <v>0</v>
      </c>
    </row>
    <row r="34" spans="1:11" ht="18" customHeight="1" x14ac:dyDescent="0.25">
      <c r="A34" s="959" t="s">
        <v>136</v>
      </c>
      <c r="B34" s="3968"/>
      <c r="C34" s="3969"/>
      <c r="D34" s="3970"/>
      <c r="E34" s="956"/>
      <c r="F34" s="978"/>
      <c r="G34" s="968" t="s">
        <v>85</v>
      </c>
      <c r="H34" s="979"/>
      <c r="I34" s="980">
        <v>0</v>
      </c>
      <c r="J34" s="979"/>
      <c r="K34" s="981">
        <v>0</v>
      </c>
    </row>
    <row r="35" spans="1:11" ht="18" customHeight="1" x14ac:dyDescent="0.25">
      <c r="A35" s="956"/>
      <c r="B35" s="956"/>
      <c r="C35" s="956"/>
      <c r="D35" s="956"/>
      <c r="E35" s="956"/>
      <c r="F35" s="956"/>
      <c r="G35" s="956"/>
      <c r="H35" s="956"/>
      <c r="I35" s="956"/>
      <c r="J35" s="956"/>
      <c r="K35" s="986">
        <v>0</v>
      </c>
    </row>
    <row r="36" spans="1:11" ht="18" customHeight="1" x14ac:dyDescent="0.25">
      <c r="A36" s="962" t="s">
        <v>137</v>
      </c>
      <c r="B36" s="958" t="s">
        <v>138</v>
      </c>
      <c r="C36" s="956"/>
      <c r="D36" s="956"/>
      <c r="E36" s="958" t="s">
        <v>7</v>
      </c>
      <c r="F36" s="987">
        <v>4372.5</v>
      </c>
      <c r="G36" s="987">
        <v>3277</v>
      </c>
      <c r="H36" s="987">
        <v>620368</v>
      </c>
      <c r="I36" s="977">
        <v>180065</v>
      </c>
      <c r="J36" s="977">
        <v>107881</v>
      </c>
      <c r="K36" s="977">
        <v>692552</v>
      </c>
    </row>
    <row r="37" spans="1:11" ht="18" customHeight="1" thickBot="1" x14ac:dyDescent="0.3">
      <c r="A37" s="956"/>
      <c r="B37" s="958"/>
      <c r="C37" s="956"/>
      <c r="D37" s="956"/>
      <c r="E37" s="956"/>
      <c r="F37" s="988"/>
      <c r="G37" s="988"/>
      <c r="H37" s="989"/>
      <c r="I37" s="989"/>
      <c r="J37" s="989"/>
      <c r="K37" s="990"/>
    </row>
    <row r="38" spans="1:11" ht="18" customHeight="1" x14ac:dyDescent="0.25">
      <c r="A38" s="956"/>
      <c r="B38" s="956"/>
      <c r="C38" s="956"/>
      <c r="D38" s="956"/>
      <c r="E38" s="956"/>
      <c r="F38" s="961" t="s">
        <v>9</v>
      </c>
      <c r="G38" s="961" t="s">
        <v>37</v>
      </c>
      <c r="H38" s="961" t="s">
        <v>29</v>
      </c>
      <c r="I38" s="961" t="s">
        <v>30</v>
      </c>
      <c r="J38" s="961" t="s">
        <v>33</v>
      </c>
      <c r="K38" s="961" t="s">
        <v>34</v>
      </c>
    </row>
    <row r="39" spans="1:11" ht="18" customHeight="1" x14ac:dyDescent="0.25">
      <c r="A39" s="962" t="s">
        <v>86</v>
      </c>
      <c r="B39" s="958" t="s">
        <v>49</v>
      </c>
      <c r="C39" s="956"/>
      <c r="D39" s="956"/>
      <c r="E39" s="956"/>
      <c r="F39" s="956"/>
      <c r="G39" s="956"/>
      <c r="H39" s="956"/>
      <c r="I39" s="956"/>
      <c r="J39" s="956"/>
      <c r="K39" s="956"/>
    </row>
    <row r="40" spans="1:11" ht="42.75" customHeight="1" x14ac:dyDescent="0.25">
      <c r="A40" s="959" t="s">
        <v>87</v>
      </c>
      <c r="B40" s="971" t="s">
        <v>31</v>
      </c>
      <c r="C40" s="956"/>
      <c r="D40" s="956"/>
      <c r="E40" s="956"/>
      <c r="F40" s="974">
        <v>187070.3</v>
      </c>
      <c r="G40" s="974">
        <v>0</v>
      </c>
      <c r="H40" s="975">
        <v>10427162</v>
      </c>
      <c r="I40" s="976">
        <v>6770987</v>
      </c>
      <c r="J40" s="975">
        <v>0</v>
      </c>
      <c r="K40" s="977">
        <v>17198149</v>
      </c>
    </row>
    <row r="41" spans="1:11" ht="18.75" customHeight="1" x14ac:dyDescent="0.25">
      <c r="A41" s="959" t="s">
        <v>88</v>
      </c>
      <c r="B41" s="3899" t="s">
        <v>50</v>
      </c>
      <c r="C41" s="3971"/>
      <c r="D41" s="956"/>
      <c r="E41" s="956"/>
      <c r="F41" s="974">
        <v>3974</v>
      </c>
      <c r="G41" s="974">
        <v>695</v>
      </c>
      <c r="H41" s="975">
        <v>181604</v>
      </c>
      <c r="I41" s="976">
        <v>102614</v>
      </c>
      <c r="J41" s="975">
        <v>0</v>
      </c>
      <c r="K41" s="977">
        <v>284218</v>
      </c>
    </row>
    <row r="42" spans="1:11" ht="18" customHeight="1" x14ac:dyDescent="0.25">
      <c r="A42" s="959" t="s">
        <v>89</v>
      </c>
      <c r="B42" s="963" t="s">
        <v>11</v>
      </c>
      <c r="C42" s="956"/>
      <c r="D42" s="956"/>
      <c r="E42" s="956"/>
      <c r="F42" s="974">
        <v>2924.6</v>
      </c>
      <c r="G42" s="974">
        <v>495</v>
      </c>
      <c r="H42" s="975">
        <v>90394</v>
      </c>
      <c r="I42" s="976">
        <v>58043</v>
      </c>
      <c r="J42" s="975">
        <v>0</v>
      </c>
      <c r="K42" s="977">
        <v>148437</v>
      </c>
    </row>
    <row r="43" spans="1:11" ht="18" customHeight="1" x14ac:dyDescent="0.2">
      <c r="A43" s="959" t="s">
        <v>90</v>
      </c>
      <c r="B43" s="969" t="s">
        <v>10</v>
      </c>
      <c r="C43" s="991"/>
      <c r="D43" s="991"/>
      <c r="E43" s="973"/>
      <c r="F43" s="978"/>
      <c r="G43" s="978"/>
      <c r="H43" s="979"/>
      <c r="I43" s="980">
        <v>0</v>
      </c>
      <c r="J43" s="979"/>
      <c r="K43" s="981">
        <v>0</v>
      </c>
    </row>
    <row r="44" spans="1:11" ht="18" customHeight="1" x14ac:dyDescent="0.2">
      <c r="A44" s="959" t="s">
        <v>91</v>
      </c>
      <c r="B44" s="3968"/>
      <c r="C44" s="3969"/>
      <c r="D44" s="3970"/>
      <c r="E44" s="973"/>
      <c r="F44" s="978"/>
      <c r="G44" s="978"/>
      <c r="H44" s="978"/>
      <c r="I44" s="980">
        <v>0</v>
      </c>
      <c r="J44" s="978"/>
      <c r="K44" s="992">
        <v>0</v>
      </c>
    </row>
    <row r="45" spans="1:11" ht="18" customHeight="1" x14ac:dyDescent="0.2">
      <c r="A45" s="959" t="s">
        <v>139</v>
      </c>
      <c r="B45" s="3968"/>
      <c r="C45" s="3969"/>
      <c r="D45" s="3970"/>
      <c r="E45" s="973"/>
      <c r="F45" s="978"/>
      <c r="G45" s="978"/>
      <c r="H45" s="979"/>
      <c r="I45" s="980">
        <v>0</v>
      </c>
      <c r="J45" s="979"/>
      <c r="K45" s="981">
        <v>0</v>
      </c>
    </row>
    <row r="46" spans="1:11" ht="18" customHeight="1" x14ac:dyDescent="0.2">
      <c r="A46" s="959" t="s">
        <v>140</v>
      </c>
      <c r="B46" s="3968"/>
      <c r="C46" s="3969"/>
      <c r="D46" s="3970"/>
      <c r="E46" s="973"/>
      <c r="F46" s="978"/>
      <c r="G46" s="978"/>
      <c r="H46" s="979"/>
      <c r="I46" s="980">
        <v>0</v>
      </c>
      <c r="J46" s="979"/>
      <c r="K46" s="981">
        <v>0</v>
      </c>
    </row>
    <row r="47" spans="1:11" ht="18" customHeight="1" x14ac:dyDescent="0.2">
      <c r="A47" s="959" t="s">
        <v>141</v>
      </c>
      <c r="B47" s="3968"/>
      <c r="C47" s="3969"/>
      <c r="D47" s="3970"/>
      <c r="E47" s="973"/>
      <c r="F47" s="978"/>
      <c r="G47" s="978"/>
      <c r="H47" s="979"/>
      <c r="I47" s="980">
        <v>0</v>
      </c>
      <c r="J47" s="979"/>
      <c r="K47" s="981">
        <v>0</v>
      </c>
    </row>
    <row r="48" spans="1:11" ht="18" customHeight="1" x14ac:dyDescent="0.2">
      <c r="A48" s="118"/>
      <c r="B48" s="178"/>
      <c r="C48" s="179"/>
      <c r="D48" s="180"/>
      <c r="E48" s="123"/>
      <c r="F48" s="124"/>
      <c r="G48" s="124"/>
      <c r="H48" s="125"/>
      <c r="I48" s="126"/>
      <c r="J48" s="125"/>
      <c r="K48" s="127"/>
    </row>
    <row r="49" spans="1:11" ht="18" customHeight="1" x14ac:dyDescent="0.25">
      <c r="A49" s="962" t="s">
        <v>142</v>
      </c>
      <c r="B49" s="958" t="s">
        <v>143</v>
      </c>
      <c r="C49" s="956"/>
      <c r="D49" s="956"/>
      <c r="E49" s="958" t="s">
        <v>7</v>
      </c>
      <c r="F49" s="993">
        <v>193968.9</v>
      </c>
      <c r="G49" s="993">
        <v>1190</v>
      </c>
      <c r="H49" s="977">
        <v>10699160</v>
      </c>
      <c r="I49" s="977">
        <v>6931644</v>
      </c>
      <c r="J49" s="977">
        <v>0</v>
      </c>
      <c r="K49" s="977">
        <v>17630804</v>
      </c>
    </row>
    <row r="50" spans="1:11" ht="18" customHeight="1" thickBot="1" x14ac:dyDescent="0.3">
      <c r="A50" s="956"/>
      <c r="B50" s="956"/>
      <c r="C50" s="956"/>
      <c r="D50" s="956"/>
      <c r="E50" s="956"/>
      <c r="F50" s="956"/>
      <c r="G50" s="994"/>
      <c r="H50" s="994"/>
      <c r="I50" s="994"/>
      <c r="J50" s="994"/>
      <c r="K50" s="994"/>
    </row>
    <row r="51" spans="1:11" ht="18" customHeight="1" x14ac:dyDescent="0.25">
      <c r="A51" s="956"/>
      <c r="B51" s="956"/>
      <c r="C51" s="956"/>
      <c r="D51" s="956"/>
      <c r="E51" s="956"/>
      <c r="F51" s="961" t="s">
        <v>9</v>
      </c>
      <c r="G51" s="961" t="s">
        <v>37</v>
      </c>
      <c r="H51" s="961" t="s">
        <v>29</v>
      </c>
      <c r="I51" s="961" t="s">
        <v>30</v>
      </c>
      <c r="J51" s="961" t="s">
        <v>33</v>
      </c>
      <c r="K51" s="961" t="s">
        <v>34</v>
      </c>
    </row>
    <row r="52" spans="1:11" ht="18" customHeight="1" x14ac:dyDescent="0.25">
      <c r="A52" s="962" t="s">
        <v>92</v>
      </c>
      <c r="B52" s="3901" t="s">
        <v>38</v>
      </c>
      <c r="C52" s="3987"/>
      <c r="D52" s="956"/>
      <c r="E52" s="956"/>
      <c r="F52" s="956"/>
      <c r="G52" s="956"/>
      <c r="H52" s="956"/>
      <c r="I52" s="956"/>
      <c r="J52" s="956"/>
      <c r="K52" s="956"/>
    </row>
    <row r="53" spans="1:11" ht="42.75" customHeight="1" x14ac:dyDescent="0.2">
      <c r="A53" s="959" t="s">
        <v>51</v>
      </c>
      <c r="B53" s="3997" t="s">
        <v>733</v>
      </c>
      <c r="C53" s="3998"/>
      <c r="D53" s="3996"/>
      <c r="E53" s="973"/>
      <c r="F53" s="974">
        <v>0</v>
      </c>
      <c r="G53" s="974">
        <v>0</v>
      </c>
      <c r="H53" s="975">
        <v>13861492</v>
      </c>
      <c r="I53" s="976">
        <v>0</v>
      </c>
      <c r="J53" s="975">
        <v>7061715</v>
      </c>
      <c r="K53" s="977">
        <v>6799777</v>
      </c>
    </row>
    <row r="54" spans="1:11" ht="18" customHeight="1" x14ac:dyDescent="0.25">
      <c r="A54" s="959" t="s">
        <v>93</v>
      </c>
      <c r="B54" s="995"/>
      <c r="C54" s="996"/>
      <c r="D54" s="997"/>
      <c r="E54" s="956"/>
      <c r="F54" s="978"/>
      <c r="G54" s="978"/>
      <c r="H54" s="979"/>
      <c r="I54" s="980">
        <v>0</v>
      </c>
      <c r="J54" s="979"/>
      <c r="K54" s="981">
        <v>0</v>
      </c>
    </row>
    <row r="55" spans="1:11" ht="18" customHeight="1" x14ac:dyDescent="0.2">
      <c r="A55" s="959" t="s">
        <v>94</v>
      </c>
      <c r="B55" s="3994" t="s">
        <v>415</v>
      </c>
      <c r="C55" s="3995"/>
      <c r="D55" s="3996"/>
      <c r="E55" s="973"/>
      <c r="F55" s="974"/>
      <c r="G55" s="974"/>
      <c r="H55" s="975">
        <v>5696125</v>
      </c>
      <c r="I55" s="976">
        <v>0</v>
      </c>
      <c r="J55" s="975">
        <v>4976285</v>
      </c>
      <c r="K55" s="977">
        <v>719840</v>
      </c>
    </row>
    <row r="56" spans="1:11" ht="18" customHeight="1" x14ac:dyDescent="0.2">
      <c r="A56" s="959" t="s">
        <v>95</v>
      </c>
      <c r="B56" s="3988"/>
      <c r="C56" s="3989"/>
      <c r="D56" s="3990"/>
      <c r="E56" s="973"/>
      <c r="F56" s="978"/>
      <c r="G56" s="978"/>
      <c r="H56" s="979"/>
      <c r="I56" s="980">
        <v>0</v>
      </c>
      <c r="J56" s="979"/>
      <c r="K56" s="981">
        <v>0</v>
      </c>
    </row>
    <row r="57" spans="1:11" ht="18" customHeight="1" x14ac:dyDescent="0.2">
      <c r="A57" s="959" t="s">
        <v>96</v>
      </c>
      <c r="B57" s="3991" t="s">
        <v>416</v>
      </c>
      <c r="C57" s="3992"/>
      <c r="D57" s="3993"/>
      <c r="E57" s="1028"/>
      <c r="F57" s="982">
        <v>0</v>
      </c>
      <c r="G57" s="982">
        <v>0</v>
      </c>
      <c r="H57" s="1029">
        <v>17272941</v>
      </c>
      <c r="I57" s="1030">
        <v>0</v>
      </c>
      <c r="J57" s="1029">
        <v>16978628</v>
      </c>
      <c r="K57" s="986">
        <v>294313</v>
      </c>
    </row>
    <row r="58" spans="1:11" ht="18" customHeight="1" x14ac:dyDescent="0.25">
      <c r="A58" s="959" t="s">
        <v>97</v>
      </c>
      <c r="B58" s="995"/>
      <c r="C58" s="996"/>
      <c r="D58" s="997"/>
      <c r="E58" s="956"/>
      <c r="F58" s="978"/>
      <c r="G58" s="978"/>
      <c r="H58" s="979"/>
      <c r="I58" s="980">
        <v>0</v>
      </c>
      <c r="J58" s="979"/>
      <c r="K58" s="981">
        <v>0</v>
      </c>
    </row>
    <row r="59" spans="1:11" ht="18" customHeight="1" x14ac:dyDescent="0.25">
      <c r="A59" s="959" t="s">
        <v>98</v>
      </c>
      <c r="B59" s="3988"/>
      <c r="C59" s="3989"/>
      <c r="D59" s="3990"/>
      <c r="E59" s="956"/>
      <c r="F59" s="978"/>
      <c r="G59" s="978"/>
      <c r="H59" s="979"/>
      <c r="I59" s="980">
        <v>0</v>
      </c>
      <c r="J59" s="979"/>
      <c r="K59" s="981">
        <v>0</v>
      </c>
    </row>
    <row r="60" spans="1:11" ht="18" customHeight="1" x14ac:dyDescent="0.25">
      <c r="A60" s="959" t="s">
        <v>99</v>
      </c>
      <c r="B60" s="995"/>
      <c r="C60" s="996"/>
      <c r="D60" s="997"/>
      <c r="E60" s="956"/>
      <c r="F60" s="978"/>
      <c r="G60" s="978"/>
      <c r="H60" s="979"/>
      <c r="I60" s="980">
        <v>0</v>
      </c>
      <c r="J60" s="979"/>
      <c r="K60" s="981">
        <v>0</v>
      </c>
    </row>
    <row r="61" spans="1:11" ht="18" customHeight="1" x14ac:dyDescent="0.2">
      <c r="A61" s="959" t="s">
        <v>100</v>
      </c>
      <c r="B61" s="1031" t="s">
        <v>525</v>
      </c>
      <c r="C61" s="1032"/>
      <c r="D61" s="1033"/>
      <c r="E61" s="1028"/>
      <c r="F61" s="982">
        <v>0</v>
      </c>
      <c r="G61" s="982">
        <v>0</v>
      </c>
      <c r="H61" s="1029">
        <v>345626</v>
      </c>
      <c r="I61" s="1030">
        <v>0</v>
      </c>
      <c r="J61" s="1029">
        <v>58718</v>
      </c>
      <c r="K61" s="986">
        <v>286908</v>
      </c>
    </row>
    <row r="62" spans="1:11" ht="18" customHeight="1" x14ac:dyDescent="0.25">
      <c r="A62" s="959" t="s">
        <v>101</v>
      </c>
      <c r="B62" s="3988"/>
      <c r="C62" s="3989"/>
      <c r="D62" s="3990"/>
      <c r="E62" s="956"/>
      <c r="F62" s="978"/>
      <c r="G62" s="978"/>
      <c r="H62" s="979"/>
      <c r="I62" s="980">
        <v>0</v>
      </c>
      <c r="J62" s="979"/>
      <c r="K62" s="981">
        <v>0</v>
      </c>
    </row>
    <row r="63" spans="1:11" ht="18" customHeight="1" x14ac:dyDescent="0.25">
      <c r="A63" s="959"/>
      <c r="B63" s="956"/>
      <c r="C63" s="956"/>
      <c r="D63" s="956"/>
      <c r="E63" s="956"/>
      <c r="F63" s="956"/>
      <c r="G63" s="956"/>
      <c r="H63" s="956"/>
      <c r="I63" s="998"/>
      <c r="J63" s="956"/>
      <c r="K63" s="956"/>
    </row>
    <row r="64" spans="1:11" ht="18" customHeight="1" x14ac:dyDescent="0.25">
      <c r="A64" s="959" t="s">
        <v>144</v>
      </c>
      <c r="B64" s="958" t="s">
        <v>145</v>
      </c>
      <c r="C64" s="956"/>
      <c r="D64" s="956"/>
      <c r="E64" s="958" t="s">
        <v>7</v>
      </c>
      <c r="F64" s="987">
        <v>0</v>
      </c>
      <c r="G64" s="987">
        <v>0</v>
      </c>
      <c r="H64" s="977">
        <v>37176184</v>
      </c>
      <c r="I64" s="977">
        <v>0</v>
      </c>
      <c r="J64" s="977">
        <v>29075346</v>
      </c>
      <c r="K64" s="977">
        <v>8100838</v>
      </c>
    </row>
    <row r="65" spans="1:11" ht="18" customHeight="1" x14ac:dyDescent="0.25">
      <c r="A65" s="956"/>
      <c r="B65" s="956"/>
      <c r="C65" s="956"/>
      <c r="D65" s="956"/>
      <c r="E65" s="956"/>
      <c r="F65" s="999"/>
      <c r="G65" s="999"/>
      <c r="H65" s="999"/>
      <c r="I65" s="999"/>
      <c r="J65" s="999"/>
      <c r="K65" s="999"/>
    </row>
    <row r="66" spans="1:11" ht="18" customHeight="1" x14ac:dyDescent="0.25">
      <c r="A66" s="956"/>
      <c r="B66" s="956"/>
      <c r="C66" s="956"/>
      <c r="D66" s="956"/>
      <c r="E66" s="956"/>
      <c r="F66" s="964" t="s">
        <v>9</v>
      </c>
      <c r="G66" s="964" t="s">
        <v>37</v>
      </c>
      <c r="H66" s="964" t="s">
        <v>29</v>
      </c>
      <c r="I66" s="964" t="s">
        <v>30</v>
      </c>
      <c r="J66" s="964" t="s">
        <v>33</v>
      </c>
      <c r="K66" s="964" t="s">
        <v>34</v>
      </c>
    </row>
    <row r="67" spans="1:11" ht="18" customHeight="1" x14ac:dyDescent="0.25">
      <c r="A67" s="962" t="s">
        <v>102</v>
      </c>
      <c r="B67" s="958" t="s">
        <v>12</v>
      </c>
      <c r="C67" s="956"/>
      <c r="D67" s="956"/>
      <c r="E67" s="956"/>
      <c r="F67" s="1000"/>
      <c r="G67" s="1000"/>
      <c r="H67" s="1000"/>
      <c r="I67" s="1001"/>
      <c r="J67" s="1000"/>
      <c r="K67" s="1002"/>
    </row>
    <row r="68" spans="1:11" ht="42.75" customHeight="1" x14ac:dyDescent="0.25">
      <c r="A68" s="959" t="s">
        <v>103</v>
      </c>
      <c r="B68" s="970" t="s">
        <v>52</v>
      </c>
      <c r="C68" s="970"/>
      <c r="D68" s="970"/>
      <c r="E68" s="956"/>
      <c r="F68" s="1004"/>
      <c r="G68" s="1004"/>
      <c r="H68" s="1004"/>
      <c r="I68" s="980">
        <v>0</v>
      </c>
      <c r="J68" s="1004"/>
      <c r="K68" s="981">
        <v>0</v>
      </c>
    </row>
    <row r="69" spans="1:11" ht="18" customHeight="1" x14ac:dyDescent="0.25">
      <c r="A69" s="959" t="s">
        <v>104</v>
      </c>
      <c r="B69" s="970" t="s">
        <v>53</v>
      </c>
      <c r="C69" s="1003"/>
      <c r="D69" s="1003"/>
      <c r="E69" s="956"/>
      <c r="F69" s="1004"/>
      <c r="G69" s="1004"/>
      <c r="H69" s="1004"/>
      <c r="I69" s="980">
        <v>0</v>
      </c>
      <c r="J69" s="1004"/>
      <c r="K69" s="981">
        <v>0</v>
      </c>
    </row>
    <row r="70" spans="1:11" ht="18" customHeight="1" x14ac:dyDescent="0.2">
      <c r="A70" s="959" t="s">
        <v>178</v>
      </c>
      <c r="B70" s="995"/>
      <c r="C70" s="996"/>
      <c r="D70" s="997"/>
      <c r="E70" s="958"/>
      <c r="F70" s="1005"/>
      <c r="G70" s="1005"/>
      <c r="H70" s="1006"/>
      <c r="I70" s="980">
        <v>0</v>
      </c>
      <c r="J70" s="1006"/>
      <c r="K70" s="981">
        <v>0</v>
      </c>
    </row>
    <row r="71" spans="1:11" ht="18" customHeight="1" x14ac:dyDescent="0.2">
      <c r="A71" s="959" t="s">
        <v>179</v>
      </c>
      <c r="B71" s="995"/>
      <c r="C71" s="996"/>
      <c r="D71" s="997"/>
      <c r="E71" s="958"/>
      <c r="F71" s="1005"/>
      <c r="G71" s="1005"/>
      <c r="H71" s="1006"/>
      <c r="I71" s="980">
        <v>0</v>
      </c>
      <c r="J71" s="1006"/>
      <c r="K71" s="981">
        <v>0</v>
      </c>
    </row>
    <row r="72" spans="1:11" ht="18" customHeight="1" x14ac:dyDescent="0.2">
      <c r="A72" s="959" t="s">
        <v>180</v>
      </c>
      <c r="B72" s="1007"/>
      <c r="C72" s="1008"/>
      <c r="D72" s="1009"/>
      <c r="E72" s="958"/>
      <c r="F72" s="978"/>
      <c r="G72" s="978"/>
      <c r="H72" s="979"/>
      <c r="I72" s="980">
        <v>0</v>
      </c>
      <c r="J72" s="979"/>
      <c r="K72" s="981">
        <v>0</v>
      </c>
    </row>
    <row r="73" spans="1:11" ht="18" customHeight="1" x14ac:dyDescent="0.25">
      <c r="A73" s="959"/>
      <c r="B73" s="963"/>
      <c r="C73" s="956"/>
      <c r="D73" s="956"/>
      <c r="E73" s="958"/>
      <c r="F73" s="1010"/>
      <c r="G73" s="1010"/>
      <c r="H73" s="1011"/>
      <c r="I73" s="1001"/>
      <c r="J73" s="1011"/>
      <c r="K73" s="1002"/>
    </row>
    <row r="74" spans="1:11" ht="18" customHeight="1" x14ac:dyDescent="0.25">
      <c r="A74" s="962" t="s">
        <v>146</v>
      </c>
      <c r="B74" s="958" t="s">
        <v>147</v>
      </c>
      <c r="C74" s="956"/>
      <c r="D74" s="956"/>
      <c r="E74" s="958" t="s">
        <v>7</v>
      </c>
      <c r="F74" s="1012">
        <v>0</v>
      </c>
      <c r="G74" s="1012">
        <v>0</v>
      </c>
      <c r="H74" s="1012">
        <v>0</v>
      </c>
      <c r="I74" s="1013">
        <v>0</v>
      </c>
      <c r="J74" s="1012">
        <v>0</v>
      </c>
      <c r="K74" s="1014">
        <v>0</v>
      </c>
    </row>
    <row r="75" spans="1:11" ht="18" customHeight="1" x14ac:dyDescent="0.25">
      <c r="A75" s="956"/>
      <c r="B75" s="956"/>
      <c r="C75" s="956"/>
      <c r="D75" s="956"/>
      <c r="E75" s="956"/>
      <c r="F75" s="961" t="s">
        <v>9</v>
      </c>
      <c r="G75" s="961" t="s">
        <v>37</v>
      </c>
      <c r="H75" s="961" t="s">
        <v>29</v>
      </c>
      <c r="I75" s="961" t="s">
        <v>30</v>
      </c>
      <c r="J75" s="961" t="s">
        <v>33</v>
      </c>
      <c r="K75" s="961" t="s">
        <v>34</v>
      </c>
    </row>
    <row r="76" spans="1:11" ht="18" customHeight="1" x14ac:dyDescent="0.25">
      <c r="A76" s="962" t="s">
        <v>105</v>
      </c>
      <c r="B76" s="958" t="s">
        <v>106</v>
      </c>
      <c r="C76" s="956"/>
      <c r="D76" s="956"/>
      <c r="E76" s="956"/>
      <c r="F76" s="956"/>
      <c r="G76" s="956"/>
      <c r="H76" s="956"/>
      <c r="I76" s="956"/>
      <c r="J76" s="956"/>
      <c r="K76" s="956"/>
    </row>
    <row r="77" spans="1:11" ht="42.75" customHeight="1" x14ac:dyDescent="0.25">
      <c r="A77" s="959" t="s">
        <v>107</v>
      </c>
      <c r="B77" s="963" t="s">
        <v>54</v>
      </c>
      <c r="C77" s="956"/>
      <c r="D77" s="956"/>
      <c r="E77" s="956"/>
      <c r="F77" s="974">
        <v>0</v>
      </c>
      <c r="G77" s="974">
        <v>0</v>
      </c>
      <c r="H77" s="975">
        <v>20800</v>
      </c>
      <c r="I77" s="976">
        <v>0</v>
      </c>
      <c r="J77" s="975">
        <v>0</v>
      </c>
      <c r="K77" s="977">
        <v>20800</v>
      </c>
    </row>
    <row r="78" spans="1:11" ht="18" customHeight="1" x14ac:dyDescent="0.25">
      <c r="A78" s="959" t="s">
        <v>108</v>
      </c>
      <c r="B78" s="963" t="s">
        <v>55</v>
      </c>
      <c r="C78" s="956"/>
      <c r="D78" s="956"/>
      <c r="E78" s="956"/>
      <c r="F78" s="978"/>
      <c r="G78" s="978"/>
      <c r="H78" s="979"/>
      <c r="I78" s="980">
        <v>0</v>
      </c>
      <c r="J78" s="979"/>
      <c r="K78" s="981">
        <v>0</v>
      </c>
    </row>
    <row r="79" spans="1:11" ht="18" customHeight="1" x14ac:dyDescent="0.25">
      <c r="A79" s="959" t="s">
        <v>109</v>
      </c>
      <c r="B79" s="963" t="s">
        <v>13</v>
      </c>
      <c r="C79" s="956"/>
      <c r="D79" s="956"/>
      <c r="E79" s="956"/>
      <c r="F79" s="974">
        <v>69</v>
      </c>
      <c r="G79" s="974">
        <v>55</v>
      </c>
      <c r="H79" s="975">
        <v>11185</v>
      </c>
      <c r="I79" s="976">
        <v>4040</v>
      </c>
      <c r="J79" s="975">
        <v>500</v>
      </c>
      <c r="K79" s="977">
        <v>14725</v>
      </c>
    </row>
    <row r="80" spans="1:11" ht="18" customHeight="1" x14ac:dyDescent="0.25">
      <c r="A80" s="959" t="s">
        <v>110</v>
      </c>
      <c r="B80" s="963" t="s">
        <v>56</v>
      </c>
      <c r="C80" s="956"/>
      <c r="D80" s="956"/>
      <c r="E80" s="956"/>
      <c r="F80" s="978"/>
      <c r="G80" s="978"/>
      <c r="H80" s="979"/>
      <c r="I80" s="980">
        <v>0</v>
      </c>
      <c r="J80" s="979"/>
      <c r="K80" s="981">
        <v>0</v>
      </c>
    </row>
    <row r="81" spans="1:12" ht="18" customHeight="1" x14ac:dyDescent="0.25">
      <c r="A81" s="959"/>
      <c r="B81" s="956"/>
      <c r="C81" s="956"/>
      <c r="D81" s="956"/>
      <c r="E81" s="956"/>
      <c r="F81" s="973"/>
      <c r="G81" s="973"/>
      <c r="H81" s="973"/>
      <c r="I81" s="973"/>
      <c r="J81" s="973"/>
      <c r="K81" s="977"/>
    </row>
    <row r="82" spans="1:12" ht="18" customHeight="1" x14ac:dyDescent="0.25">
      <c r="A82" s="959" t="s">
        <v>148</v>
      </c>
      <c r="B82" s="958" t="s">
        <v>149</v>
      </c>
      <c r="C82" s="956"/>
      <c r="D82" s="956"/>
      <c r="E82" s="958" t="s">
        <v>7</v>
      </c>
      <c r="F82" s="1012">
        <v>69</v>
      </c>
      <c r="G82" s="1012">
        <v>55</v>
      </c>
      <c r="H82" s="1014">
        <v>31985</v>
      </c>
      <c r="I82" s="1014">
        <v>4040</v>
      </c>
      <c r="J82" s="1014">
        <v>500</v>
      </c>
      <c r="K82" s="1014">
        <v>35525</v>
      </c>
    </row>
    <row r="83" spans="1:12" ht="18" customHeight="1" thickBot="1" x14ac:dyDescent="0.3">
      <c r="A83" s="959"/>
      <c r="B83" s="956"/>
      <c r="C83" s="956"/>
      <c r="D83" s="956"/>
      <c r="E83" s="956"/>
      <c r="F83" s="994"/>
      <c r="G83" s="994"/>
      <c r="H83" s="994"/>
      <c r="I83" s="994"/>
      <c r="J83" s="994"/>
      <c r="K83" s="994"/>
    </row>
    <row r="84" spans="1:12" ht="18" customHeight="1" x14ac:dyDescent="0.25">
      <c r="A84" s="956"/>
      <c r="B84" s="956"/>
      <c r="C84" s="956"/>
      <c r="D84" s="956"/>
      <c r="E84" s="956"/>
      <c r="F84" s="961" t="s">
        <v>9</v>
      </c>
      <c r="G84" s="961" t="s">
        <v>37</v>
      </c>
      <c r="H84" s="961" t="s">
        <v>29</v>
      </c>
      <c r="I84" s="961" t="s">
        <v>30</v>
      </c>
      <c r="J84" s="961" t="s">
        <v>33</v>
      </c>
      <c r="K84" s="961" t="s">
        <v>34</v>
      </c>
    </row>
    <row r="85" spans="1:12" ht="18" customHeight="1" x14ac:dyDescent="0.25">
      <c r="A85" s="962" t="s">
        <v>111</v>
      </c>
      <c r="B85" s="958" t="s">
        <v>57</v>
      </c>
      <c r="C85" s="956"/>
      <c r="D85" s="956"/>
      <c r="E85" s="956"/>
      <c r="F85" s="956"/>
      <c r="G85" s="956"/>
      <c r="H85" s="956"/>
      <c r="I85" s="956"/>
      <c r="J85" s="956"/>
      <c r="K85" s="956"/>
    </row>
    <row r="86" spans="1:12" ht="42.75" customHeight="1" x14ac:dyDescent="0.25">
      <c r="A86" s="959" t="s">
        <v>112</v>
      </c>
      <c r="B86" s="963" t="s">
        <v>113</v>
      </c>
      <c r="C86" s="956"/>
      <c r="D86" s="956"/>
      <c r="E86" s="956"/>
      <c r="F86" s="978"/>
      <c r="G86" s="978"/>
      <c r="H86" s="979"/>
      <c r="I86" s="980">
        <v>0</v>
      </c>
      <c r="J86" s="979"/>
      <c r="K86" s="981">
        <v>0</v>
      </c>
    </row>
    <row r="87" spans="1:12" ht="18" customHeight="1" x14ac:dyDescent="0.25">
      <c r="A87" s="959" t="s">
        <v>114</v>
      </c>
      <c r="B87" s="963" t="s">
        <v>14</v>
      </c>
      <c r="C87" s="956"/>
      <c r="D87" s="956"/>
      <c r="E87" s="956"/>
      <c r="F87" s="978"/>
      <c r="G87" s="978"/>
      <c r="H87" s="979"/>
      <c r="I87" s="980">
        <v>0</v>
      </c>
      <c r="J87" s="979"/>
      <c r="K87" s="981">
        <v>0</v>
      </c>
    </row>
    <row r="88" spans="1:12" ht="18" customHeight="1" x14ac:dyDescent="0.25">
      <c r="A88" s="959" t="s">
        <v>115</v>
      </c>
      <c r="B88" s="963" t="s">
        <v>116</v>
      </c>
      <c r="C88" s="956"/>
      <c r="D88" s="956"/>
      <c r="E88" s="956"/>
      <c r="F88" s="974">
        <v>269</v>
      </c>
      <c r="G88" s="974">
        <v>43</v>
      </c>
      <c r="H88" s="975">
        <v>55551</v>
      </c>
      <c r="I88" s="976">
        <v>17018</v>
      </c>
      <c r="J88" s="975">
        <v>30000</v>
      </c>
      <c r="K88" s="977">
        <v>42569</v>
      </c>
    </row>
    <row r="89" spans="1:12" ht="18" customHeight="1" x14ac:dyDescent="0.25">
      <c r="A89" s="959" t="s">
        <v>117</v>
      </c>
      <c r="B89" s="963" t="s">
        <v>58</v>
      </c>
      <c r="C89" s="956"/>
      <c r="D89" s="956"/>
      <c r="E89" s="956"/>
      <c r="F89" s="978"/>
      <c r="G89" s="978"/>
      <c r="H89" s="979"/>
      <c r="I89" s="980">
        <v>0</v>
      </c>
      <c r="J89" s="979"/>
      <c r="K89" s="981">
        <v>0</v>
      </c>
    </row>
    <row r="90" spans="1:12" ht="18" customHeight="1" x14ac:dyDescent="0.25">
      <c r="A90" s="959" t="s">
        <v>118</v>
      </c>
      <c r="B90" s="3899" t="s">
        <v>59</v>
      </c>
      <c r="C90" s="3971"/>
      <c r="D90" s="956"/>
      <c r="E90" s="956"/>
      <c r="F90" s="978"/>
      <c r="G90" s="978"/>
      <c r="H90" s="979"/>
      <c r="I90" s="980">
        <v>0</v>
      </c>
      <c r="J90" s="979"/>
      <c r="K90" s="981">
        <v>0</v>
      </c>
    </row>
    <row r="91" spans="1:12" ht="18" customHeight="1" x14ac:dyDescent="0.25">
      <c r="A91" s="959" t="s">
        <v>119</v>
      </c>
      <c r="B91" s="963" t="s">
        <v>60</v>
      </c>
      <c r="C91" s="956"/>
      <c r="D91" s="956"/>
      <c r="E91" s="956"/>
      <c r="F91" s="978"/>
      <c r="G91" s="978"/>
      <c r="H91" s="979"/>
      <c r="I91" s="980">
        <v>0</v>
      </c>
      <c r="J91" s="979"/>
      <c r="K91" s="981">
        <v>0</v>
      </c>
    </row>
    <row r="92" spans="1:12" ht="18" customHeight="1" x14ac:dyDescent="0.25">
      <c r="A92" s="959" t="s">
        <v>120</v>
      </c>
      <c r="B92" s="963" t="s">
        <v>545</v>
      </c>
      <c r="C92" s="956"/>
      <c r="D92" s="956"/>
      <c r="E92" s="956"/>
      <c r="F92" s="1015">
        <v>10</v>
      </c>
      <c r="G92" s="1015">
        <v>70</v>
      </c>
      <c r="H92" s="1016">
        <v>30055</v>
      </c>
      <c r="I92" s="976">
        <v>0</v>
      </c>
      <c r="J92" s="1016">
        <v>0</v>
      </c>
      <c r="K92" s="977">
        <v>30055</v>
      </c>
    </row>
    <row r="93" spans="1:12" ht="18" customHeight="1" x14ac:dyDescent="0.25">
      <c r="A93" s="959" t="s">
        <v>122</v>
      </c>
      <c r="B93" s="963" t="s">
        <v>123</v>
      </c>
      <c r="C93" s="956"/>
      <c r="D93" s="956"/>
      <c r="E93" s="956"/>
      <c r="F93" s="974">
        <v>0</v>
      </c>
      <c r="G93" s="974">
        <v>0</v>
      </c>
      <c r="H93" s="975">
        <v>80088</v>
      </c>
      <c r="I93" s="976">
        <v>0</v>
      </c>
      <c r="J93" s="975">
        <v>0</v>
      </c>
      <c r="K93" s="977">
        <v>80088</v>
      </c>
    </row>
    <row r="94" spans="1:12" ht="18" customHeight="1" x14ac:dyDescent="0.25">
      <c r="A94" s="959" t="s">
        <v>124</v>
      </c>
      <c r="B94" s="3988"/>
      <c r="C94" s="3989"/>
      <c r="D94" s="3990"/>
      <c r="E94" s="956"/>
      <c r="F94" s="978"/>
      <c r="G94" s="978"/>
      <c r="H94" s="979"/>
      <c r="I94" s="980">
        <v>0</v>
      </c>
      <c r="J94" s="979"/>
      <c r="K94" s="981">
        <v>0</v>
      </c>
    </row>
    <row r="95" spans="1:12" ht="18" customHeight="1" x14ac:dyDescent="0.25">
      <c r="A95" s="959" t="s">
        <v>125</v>
      </c>
      <c r="B95" s="3988"/>
      <c r="C95" s="3989"/>
      <c r="D95" s="3990"/>
      <c r="E95" s="956"/>
      <c r="F95" s="978"/>
      <c r="G95" s="978"/>
      <c r="H95" s="979"/>
      <c r="I95" s="980">
        <v>0</v>
      </c>
      <c r="J95" s="979"/>
      <c r="K95" s="981">
        <v>0</v>
      </c>
      <c r="L95" s="129"/>
    </row>
    <row r="96" spans="1:12" ht="18" customHeight="1" x14ac:dyDescent="0.25">
      <c r="A96" s="959" t="s">
        <v>126</v>
      </c>
      <c r="B96" s="3988"/>
      <c r="C96" s="3989"/>
      <c r="D96" s="3990"/>
      <c r="E96" s="956"/>
      <c r="F96" s="978"/>
      <c r="G96" s="978"/>
      <c r="H96" s="979"/>
      <c r="I96" s="980">
        <v>0</v>
      </c>
      <c r="J96" s="979"/>
      <c r="K96" s="981">
        <v>0</v>
      </c>
      <c r="L96" s="129"/>
    </row>
    <row r="97" spans="1:12" ht="18" customHeight="1" x14ac:dyDescent="0.25">
      <c r="A97" s="959"/>
      <c r="B97" s="963"/>
      <c r="C97" s="956"/>
      <c r="D97" s="956"/>
      <c r="E97" s="956"/>
      <c r="F97" s="956"/>
      <c r="G97" s="956"/>
      <c r="H97" s="956"/>
      <c r="I97" s="956"/>
      <c r="J97" s="956"/>
      <c r="K97" s="956"/>
      <c r="L97" s="129"/>
    </row>
    <row r="98" spans="1:12" ht="18" customHeight="1" x14ac:dyDescent="0.25">
      <c r="A98" s="962" t="s">
        <v>150</v>
      </c>
      <c r="B98" s="958" t="s">
        <v>151</v>
      </c>
      <c r="C98" s="956"/>
      <c r="D98" s="956"/>
      <c r="E98" s="958" t="s">
        <v>7</v>
      </c>
      <c r="F98" s="987">
        <v>279</v>
      </c>
      <c r="G98" s="987">
        <v>113</v>
      </c>
      <c r="H98" s="987">
        <v>165694</v>
      </c>
      <c r="I98" s="987">
        <v>17018</v>
      </c>
      <c r="J98" s="987">
        <v>30000</v>
      </c>
      <c r="K98" s="987">
        <v>152712</v>
      </c>
      <c r="L98" s="129"/>
    </row>
    <row r="99" spans="1:12" ht="18" customHeight="1" thickBot="1" x14ac:dyDescent="0.3">
      <c r="A99" s="956"/>
      <c r="B99" s="958"/>
      <c r="C99" s="956"/>
      <c r="D99" s="956"/>
      <c r="E99" s="956"/>
      <c r="F99" s="994"/>
      <c r="G99" s="994"/>
      <c r="H99" s="994"/>
      <c r="I99" s="994"/>
      <c r="J99" s="994"/>
      <c r="K99" s="994"/>
      <c r="L99" s="129"/>
    </row>
    <row r="100" spans="1:12" ht="18" customHeight="1" x14ac:dyDescent="0.25">
      <c r="A100" s="956"/>
      <c r="B100" s="956"/>
      <c r="C100" s="956"/>
      <c r="D100" s="956"/>
      <c r="E100" s="956"/>
      <c r="F100" s="961" t="s">
        <v>9</v>
      </c>
      <c r="G100" s="961" t="s">
        <v>37</v>
      </c>
      <c r="H100" s="961" t="s">
        <v>29</v>
      </c>
      <c r="I100" s="961" t="s">
        <v>30</v>
      </c>
      <c r="J100" s="961" t="s">
        <v>33</v>
      </c>
      <c r="K100" s="961" t="s">
        <v>34</v>
      </c>
      <c r="L100" s="129"/>
    </row>
    <row r="101" spans="1:12" ht="18" customHeight="1" x14ac:dyDescent="0.25">
      <c r="A101" s="962" t="s">
        <v>130</v>
      </c>
      <c r="B101" s="958" t="s">
        <v>63</v>
      </c>
      <c r="C101" s="956"/>
      <c r="D101" s="956"/>
      <c r="E101" s="956"/>
      <c r="F101" s="956"/>
      <c r="G101" s="956"/>
      <c r="H101" s="956"/>
      <c r="I101" s="956"/>
      <c r="J101" s="956"/>
      <c r="K101" s="956"/>
    </row>
    <row r="102" spans="1:12" ht="42.75" customHeight="1" x14ac:dyDescent="0.25">
      <c r="A102" s="959" t="s">
        <v>131</v>
      </c>
      <c r="B102" s="963" t="s">
        <v>152</v>
      </c>
      <c r="C102" s="956"/>
      <c r="D102" s="956"/>
      <c r="E102" s="956"/>
      <c r="F102" s="974">
        <v>2676</v>
      </c>
      <c r="G102" s="974">
        <v>0</v>
      </c>
      <c r="H102" s="975">
        <v>193347</v>
      </c>
      <c r="I102" s="976">
        <v>92536</v>
      </c>
      <c r="J102" s="975">
        <v>0</v>
      </c>
      <c r="K102" s="977">
        <v>285883</v>
      </c>
    </row>
    <row r="103" spans="1:12" ht="18" customHeight="1" x14ac:dyDescent="0.25">
      <c r="A103" s="959" t="s">
        <v>132</v>
      </c>
      <c r="B103" s="3899" t="s">
        <v>62</v>
      </c>
      <c r="C103" s="3899"/>
      <c r="D103" s="956"/>
      <c r="E103" s="956"/>
      <c r="F103" s="978"/>
      <c r="G103" s="978"/>
      <c r="H103" s="979"/>
      <c r="I103" s="980">
        <v>0</v>
      </c>
      <c r="J103" s="979"/>
      <c r="K103" s="981">
        <v>0</v>
      </c>
    </row>
    <row r="104" spans="1:12" ht="18" customHeight="1" x14ac:dyDescent="0.25">
      <c r="A104" s="959" t="s">
        <v>128</v>
      </c>
      <c r="B104" s="3994" t="s">
        <v>502</v>
      </c>
      <c r="C104" s="3995"/>
      <c r="D104" s="3996"/>
      <c r="E104" s="956"/>
      <c r="F104" s="974">
        <v>0</v>
      </c>
      <c r="G104" s="974">
        <v>0</v>
      </c>
      <c r="H104" s="975">
        <v>1195</v>
      </c>
      <c r="I104" s="976">
        <v>0</v>
      </c>
      <c r="J104" s="975"/>
      <c r="K104" s="977">
        <v>1195</v>
      </c>
    </row>
    <row r="105" spans="1:12" ht="18" customHeight="1" x14ac:dyDescent="0.25">
      <c r="A105" s="959" t="s">
        <v>127</v>
      </c>
      <c r="B105" s="3988"/>
      <c r="C105" s="3989"/>
      <c r="D105" s="3990"/>
      <c r="E105" s="956"/>
      <c r="F105" s="978"/>
      <c r="G105" s="978"/>
      <c r="H105" s="979"/>
      <c r="I105" s="980">
        <v>0</v>
      </c>
      <c r="J105" s="979"/>
      <c r="K105" s="981">
        <v>0</v>
      </c>
    </row>
    <row r="106" spans="1:12" ht="18" customHeight="1" x14ac:dyDescent="0.25">
      <c r="A106" s="959" t="s">
        <v>129</v>
      </c>
      <c r="B106" s="3988"/>
      <c r="C106" s="3989"/>
      <c r="D106" s="3990"/>
      <c r="E106" s="956"/>
      <c r="F106" s="978"/>
      <c r="G106" s="978"/>
      <c r="H106" s="979"/>
      <c r="I106" s="980">
        <v>0</v>
      </c>
      <c r="J106" s="979"/>
      <c r="K106" s="981">
        <v>0</v>
      </c>
    </row>
    <row r="107" spans="1:12" ht="18" customHeight="1" x14ac:dyDescent="0.25">
      <c r="A107" s="956"/>
      <c r="B107" s="958"/>
      <c r="C107" s="956"/>
      <c r="D107" s="956"/>
      <c r="E107" s="956"/>
      <c r="F107" s="956"/>
      <c r="G107" s="956"/>
      <c r="H107" s="956"/>
      <c r="I107" s="956"/>
      <c r="J107" s="956"/>
      <c r="K107" s="956"/>
    </row>
    <row r="108" spans="1:12" ht="18" customHeight="1" x14ac:dyDescent="0.2">
      <c r="A108" s="962" t="s">
        <v>153</v>
      </c>
      <c r="B108" s="965" t="s">
        <v>154</v>
      </c>
      <c r="C108" s="971"/>
      <c r="D108" s="971"/>
      <c r="E108" s="958" t="s">
        <v>7</v>
      </c>
      <c r="F108" s="987">
        <v>2676</v>
      </c>
      <c r="G108" s="987">
        <v>0</v>
      </c>
      <c r="H108" s="977">
        <v>194542</v>
      </c>
      <c r="I108" s="977">
        <v>92536</v>
      </c>
      <c r="J108" s="977">
        <v>0</v>
      </c>
      <c r="K108" s="977">
        <v>287078</v>
      </c>
    </row>
    <row r="109" spans="1:12" ht="18" customHeight="1" thickBot="1" x14ac:dyDescent="0.25">
      <c r="A109" s="1017"/>
      <c r="B109" s="966"/>
      <c r="C109" s="1018"/>
      <c r="D109" s="1018"/>
      <c r="E109" s="1018"/>
      <c r="F109" s="994"/>
      <c r="G109" s="994"/>
      <c r="H109" s="994"/>
      <c r="I109" s="994"/>
      <c r="J109" s="994"/>
      <c r="K109" s="994"/>
    </row>
    <row r="110" spans="1:12" s="130" customFormat="1" ht="18" customHeight="1" x14ac:dyDescent="0.2">
      <c r="A110" s="962" t="s">
        <v>156</v>
      </c>
      <c r="B110" s="958" t="s">
        <v>39</v>
      </c>
      <c r="C110" s="971"/>
      <c r="D110" s="971"/>
      <c r="E110" s="971"/>
      <c r="F110" s="971"/>
      <c r="G110" s="971"/>
      <c r="H110" s="971"/>
      <c r="I110" s="971"/>
      <c r="J110" s="971"/>
      <c r="K110" s="971"/>
    </row>
    <row r="111" spans="1:12" s="130" customFormat="1" ht="18" customHeight="1" x14ac:dyDescent="0.25">
      <c r="A111" s="962" t="s">
        <v>155</v>
      </c>
      <c r="B111" s="958" t="s">
        <v>164</v>
      </c>
      <c r="C111" s="956"/>
      <c r="D111" s="956"/>
      <c r="E111" s="958" t="s">
        <v>7</v>
      </c>
      <c r="F111" s="975">
        <v>5147190.5199999996</v>
      </c>
      <c r="G111" s="956"/>
      <c r="H111" s="956"/>
      <c r="I111" s="956"/>
      <c r="J111" s="956"/>
      <c r="K111" s="956"/>
    </row>
    <row r="112" spans="1:12" s="130" customFormat="1" ht="18" customHeight="1" x14ac:dyDescent="0.25">
      <c r="A112" s="956"/>
      <c r="B112" s="958"/>
      <c r="C112" s="956"/>
      <c r="D112" s="956"/>
      <c r="E112" s="958"/>
      <c r="F112" s="1019"/>
      <c r="G112" s="956"/>
      <c r="H112" s="956"/>
      <c r="I112" s="956"/>
      <c r="J112" s="956"/>
      <c r="K112" s="956"/>
    </row>
    <row r="113" spans="1:11" ht="18" customHeight="1" x14ac:dyDescent="0.25">
      <c r="A113" s="962"/>
      <c r="B113" s="958" t="s">
        <v>15</v>
      </c>
      <c r="C113" s="956"/>
      <c r="D113" s="956"/>
      <c r="E113" s="956"/>
      <c r="F113" s="973"/>
      <c r="G113" s="956"/>
      <c r="H113" s="956"/>
      <c r="I113" s="956"/>
      <c r="J113" s="956"/>
      <c r="K113" s="956"/>
    </row>
    <row r="114" spans="1:11" ht="18" customHeight="1" x14ac:dyDescent="0.25">
      <c r="A114" s="959" t="s">
        <v>171</v>
      </c>
      <c r="B114" s="963" t="s">
        <v>35</v>
      </c>
      <c r="C114" s="956"/>
      <c r="D114" s="956"/>
      <c r="E114" s="956"/>
      <c r="F114" s="1020">
        <v>0.66590000000000005</v>
      </c>
      <c r="G114" s="956"/>
      <c r="H114" s="956"/>
      <c r="I114" s="956"/>
      <c r="J114" s="956"/>
      <c r="K114" s="956"/>
    </row>
    <row r="115" spans="1:11" ht="15" x14ac:dyDescent="0.25">
      <c r="A115" s="959"/>
      <c r="B115" s="958"/>
      <c r="C115" s="956"/>
      <c r="D115" s="956"/>
      <c r="E115" s="956"/>
      <c r="F115" s="956"/>
      <c r="G115" s="956"/>
      <c r="H115" s="956"/>
      <c r="I115" s="956"/>
      <c r="J115" s="956"/>
      <c r="K115" s="956"/>
    </row>
    <row r="116" spans="1:11" ht="15" x14ac:dyDescent="0.25">
      <c r="A116" s="959" t="s">
        <v>170</v>
      </c>
      <c r="B116" s="958" t="s">
        <v>16</v>
      </c>
      <c r="C116" s="956"/>
      <c r="D116" s="956"/>
      <c r="E116" s="956"/>
      <c r="F116" s="956"/>
      <c r="G116" s="956"/>
      <c r="H116" s="956"/>
      <c r="I116" s="956"/>
      <c r="J116" s="956"/>
      <c r="K116" s="956"/>
    </row>
    <row r="117" spans="1:11" ht="15" x14ac:dyDescent="0.25">
      <c r="A117" s="959" t="s">
        <v>172</v>
      </c>
      <c r="B117" s="963" t="s">
        <v>17</v>
      </c>
      <c r="C117" s="956"/>
      <c r="D117" s="956"/>
      <c r="E117" s="956"/>
      <c r="F117" s="975">
        <v>507091510.48000008</v>
      </c>
      <c r="G117" s="956"/>
      <c r="H117" s="956"/>
      <c r="I117" s="956"/>
      <c r="J117" s="956"/>
      <c r="K117" s="956"/>
    </row>
    <row r="118" spans="1:11" ht="15" x14ac:dyDescent="0.25">
      <c r="A118" s="959" t="s">
        <v>173</v>
      </c>
      <c r="B118" s="971" t="s">
        <v>18</v>
      </c>
      <c r="C118" s="956"/>
      <c r="D118" s="956"/>
      <c r="E118" s="956"/>
      <c r="F118" s="975">
        <v>11581681.270000001</v>
      </c>
      <c r="G118" s="956"/>
      <c r="H118" s="956"/>
      <c r="I118" s="956"/>
      <c r="J118" s="956"/>
      <c r="K118" s="956"/>
    </row>
    <row r="119" spans="1:11" ht="15" x14ac:dyDescent="0.25">
      <c r="A119" s="959" t="s">
        <v>174</v>
      </c>
      <c r="B119" s="958" t="s">
        <v>19</v>
      </c>
      <c r="C119" s="956"/>
      <c r="D119" s="956"/>
      <c r="E119" s="956"/>
      <c r="F119" s="1014">
        <v>518673191.75000006</v>
      </c>
      <c r="G119" s="956"/>
      <c r="H119" s="956"/>
      <c r="I119" s="956"/>
      <c r="J119" s="956"/>
      <c r="K119" s="956"/>
    </row>
    <row r="120" spans="1:11" ht="15" x14ac:dyDescent="0.25">
      <c r="A120" s="959"/>
      <c r="B120" s="958"/>
      <c r="C120" s="956"/>
      <c r="D120" s="956"/>
      <c r="E120" s="956"/>
      <c r="F120" s="956"/>
      <c r="G120" s="956"/>
      <c r="H120" s="956"/>
      <c r="I120" s="956"/>
      <c r="J120" s="956"/>
      <c r="K120" s="956"/>
    </row>
    <row r="121" spans="1:11" ht="15" x14ac:dyDescent="0.25">
      <c r="A121" s="959" t="s">
        <v>167</v>
      </c>
      <c r="B121" s="958" t="s">
        <v>36</v>
      </c>
      <c r="C121" s="956"/>
      <c r="D121" s="956"/>
      <c r="E121" s="956"/>
      <c r="F121" s="975">
        <v>508064432.00899994</v>
      </c>
      <c r="G121" s="956"/>
      <c r="H121" s="956"/>
      <c r="I121" s="956"/>
      <c r="J121" s="956"/>
      <c r="K121" s="956"/>
    </row>
    <row r="122" spans="1:11" ht="15" x14ac:dyDescent="0.25">
      <c r="A122" s="959"/>
      <c r="B122" s="956"/>
      <c r="C122" s="956"/>
      <c r="D122" s="956"/>
      <c r="E122" s="956"/>
      <c r="F122" s="956"/>
      <c r="G122" s="956"/>
      <c r="H122" s="956"/>
      <c r="I122" s="956"/>
      <c r="J122" s="956"/>
      <c r="K122" s="956"/>
    </row>
    <row r="123" spans="1:11" ht="15" x14ac:dyDescent="0.25">
      <c r="A123" s="959" t="s">
        <v>175</v>
      </c>
      <c r="B123" s="958" t="s">
        <v>20</v>
      </c>
      <c r="C123" s="956"/>
      <c r="D123" s="956"/>
      <c r="E123" s="956"/>
      <c r="F123" s="1021">
        <v>10608759.741000116</v>
      </c>
      <c r="G123" s="956"/>
      <c r="H123" s="956"/>
      <c r="I123" s="956"/>
      <c r="J123" s="956"/>
      <c r="K123" s="956"/>
    </row>
    <row r="124" spans="1:11" ht="15" x14ac:dyDescent="0.25">
      <c r="A124" s="959"/>
      <c r="B124" s="956"/>
      <c r="C124" s="956"/>
      <c r="D124" s="956"/>
      <c r="E124" s="956"/>
      <c r="F124" s="956"/>
      <c r="G124" s="956"/>
      <c r="H124" s="956"/>
      <c r="I124" s="956"/>
      <c r="J124" s="956"/>
      <c r="K124" s="956"/>
    </row>
    <row r="125" spans="1:11" ht="15" x14ac:dyDescent="0.25">
      <c r="A125" s="959" t="s">
        <v>176</v>
      </c>
      <c r="B125" s="958" t="s">
        <v>21</v>
      </c>
      <c r="C125" s="956"/>
      <c r="D125" s="956"/>
      <c r="E125" s="956"/>
      <c r="F125" s="975">
        <v>149318.21600000001</v>
      </c>
      <c r="G125" s="956"/>
      <c r="H125" s="956"/>
      <c r="I125" s="956"/>
      <c r="J125" s="956"/>
      <c r="K125" s="956"/>
    </row>
    <row r="126" spans="1:11" ht="15" x14ac:dyDescent="0.25">
      <c r="A126" s="959"/>
      <c r="B126" s="956"/>
      <c r="C126" s="956"/>
      <c r="D126" s="956"/>
      <c r="E126" s="956"/>
      <c r="F126" s="956"/>
      <c r="G126" s="956"/>
      <c r="H126" s="956"/>
      <c r="I126" s="956"/>
      <c r="J126" s="956"/>
      <c r="K126" s="956"/>
    </row>
    <row r="127" spans="1:11" ht="15" x14ac:dyDescent="0.25">
      <c r="A127" s="959" t="s">
        <v>177</v>
      </c>
      <c r="B127" s="958" t="s">
        <v>22</v>
      </c>
      <c r="C127" s="956"/>
      <c r="D127" s="956"/>
      <c r="E127" s="956"/>
      <c r="F127" s="975">
        <v>10758077.957000116</v>
      </c>
      <c r="G127" s="956"/>
      <c r="H127" s="956"/>
      <c r="I127" s="956"/>
      <c r="J127" s="956"/>
      <c r="K127" s="956"/>
    </row>
    <row r="128" spans="1:11" ht="15" x14ac:dyDescent="0.25">
      <c r="A128" s="959"/>
      <c r="B128" s="956"/>
      <c r="C128" s="956"/>
      <c r="D128" s="956"/>
      <c r="E128" s="956"/>
      <c r="F128" s="956"/>
      <c r="G128" s="956"/>
      <c r="H128" s="956"/>
      <c r="I128" s="956"/>
      <c r="J128" s="956"/>
      <c r="K128" s="956"/>
    </row>
    <row r="129" spans="1:11" ht="26.25" x14ac:dyDescent="0.25">
      <c r="A129" s="956"/>
      <c r="B129" s="956"/>
      <c r="C129" s="956"/>
      <c r="D129" s="956"/>
      <c r="E129" s="956"/>
      <c r="F129" s="961" t="s">
        <v>9</v>
      </c>
      <c r="G129" s="961" t="s">
        <v>37</v>
      </c>
      <c r="H129" s="961" t="s">
        <v>29</v>
      </c>
      <c r="I129" s="961" t="s">
        <v>30</v>
      </c>
      <c r="J129" s="961" t="s">
        <v>33</v>
      </c>
      <c r="K129" s="961" t="s">
        <v>34</v>
      </c>
    </row>
    <row r="130" spans="1:11" ht="15" x14ac:dyDescent="0.25">
      <c r="A130" s="962" t="s">
        <v>157</v>
      </c>
      <c r="B130" s="958" t="s">
        <v>23</v>
      </c>
      <c r="C130" s="956"/>
      <c r="D130" s="956"/>
      <c r="E130" s="956"/>
      <c r="F130" s="956"/>
      <c r="G130" s="956"/>
      <c r="H130" s="956"/>
      <c r="I130" s="956"/>
      <c r="J130" s="956"/>
      <c r="K130" s="956"/>
    </row>
    <row r="131" spans="1:11" ht="42.75" customHeight="1" x14ac:dyDescent="0.25">
      <c r="A131" s="959" t="s">
        <v>158</v>
      </c>
      <c r="B131" s="971" t="s">
        <v>24</v>
      </c>
      <c r="C131" s="956"/>
      <c r="D131" s="956"/>
      <c r="E131" s="956"/>
      <c r="F131" s="978"/>
      <c r="G131" s="978"/>
      <c r="H131" s="979"/>
      <c r="I131" s="980">
        <v>0</v>
      </c>
      <c r="J131" s="979"/>
      <c r="K131" s="981">
        <v>0</v>
      </c>
    </row>
    <row r="132" spans="1:11" ht="18" customHeight="1" x14ac:dyDescent="0.25">
      <c r="A132" s="959" t="s">
        <v>159</v>
      </c>
      <c r="B132" s="971" t="s">
        <v>25</v>
      </c>
      <c r="C132" s="956"/>
      <c r="D132" s="956"/>
      <c r="E132" s="956"/>
      <c r="F132" s="978"/>
      <c r="G132" s="978"/>
      <c r="H132" s="979"/>
      <c r="I132" s="980">
        <v>0</v>
      </c>
      <c r="J132" s="979"/>
      <c r="K132" s="981">
        <v>0</v>
      </c>
    </row>
    <row r="133" spans="1:11" ht="18" customHeight="1" x14ac:dyDescent="0.25">
      <c r="A133" s="959" t="s">
        <v>160</v>
      </c>
      <c r="B133" s="3968"/>
      <c r="C133" s="3969"/>
      <c r="D133" s="3970"/>
      <c r="E133" s="956"/>
      <c r="F133" s="978"/>
      <c r="G133" s="978"/>
      <c r="H133" s="979"/>
      <c r="I133" s="980">
        <v>0</v>
      </c>
      <c r="J133" s="979"/>
      <c r="K133" s="981">
        <v>0</v>
      </c>
    </row>
    <row r="134" spans="1:11" ht="18" customHeight="1" x14ac:dyDescent="0.25">
      <c r="A134" s="959" t="s">
        <v>161</v>
      </c>
      <c r="B134" s="3968"/>
      <c r="C134" s="3969"/>
      <c r="D134" s="3970"/>
      <c r="E134" s="956"/>
      <c r="F134" s="978"/>
      <c r="G134" s="978"/>
      <c r="H134" s="979"/>
      <c r="I134" s="980">
        <v>0</v>
      </c>
      <c r="J134" s="979"/>
      <c r="K134" s="981">
        <v>0</v>
      </c>
    </row>
    <row r="135" spans="1:11" ht="18" customHeight="1" x14ac:dyDescent="0.25">
      <c r="A135" s="959" t="s">
        <v>162</v>
      </c>
      <c r="B135" s="3968"/>
      <c r="C135" s="3969"/>
      <c r="D135" s="3970"/>
      <c r="E135" s="956"/>
      <c r="F135" s="978"/>
      <c r="G135" s="978"/>
      <c r="H135" s="979"/>
      <c r="I135" s="980">
        <v>0</v>
      </c>
      <c r="J135" s="979"/>
      <c r="K135" s="981">
        <v>0</v>
      </c>
    </row>
    <row r="136" spans="1:11" ht="18" customHeight="1" x14ac:dyDescent="0.25">
      <c r="A136" s="962"/>
      <c r="B136" s="956"/>
      <c r="C136" s="956"/>
      <c r="D136" s="956"/>
      <c r="E136" s="956"/>
      <c r="F136" s="956"/>
      <c r="G136" s="956"/>
      <c r="H136" s="956"/>
      <c r="I136" s="956"/>
      <c r="J136" s="956"/>
      <c r="K136" s="956"/>
    </row>
    <row r="137" spans="1:11" ht="18" customHeight="1" x14ac:dyDescent="0.25">
      <c r="A137" s="962" t="s">
        <v>163</v>
      </c>
      <c r="B137" s="958" t="s">
        <v>27</v>
      </c>
      <c r="C137" s="956"/>
      <c r="D137" s="956"/>
      <c r="E137" s="956"/>
      <c r="F137" s="1022">
        <v>0</v>
      </c>
      <c r="G137" s="1022">
        <v>0</v>
      </c>
      <c r="H137" s="981">
        <v>0</v>
      </c>
      <c r="I137" s="981">
        <v>0</v>
      </c>
      <c r="J137" s="981">
        <v>0</v>
      </c>
      <c r="K137" s="981">
        <v>0</v>
      </c>
    </row>
    <row r="138" spans="1:11" ht="18" customHeight="1" x14ac:dyDescent="0.25">
      <c r="A138" s="971"/>
      <c r="B138" s="956"/>
      <c r="C138" s="956"/>
      <c r="D138" s="956"/>
      <c r="E138" s="956"/>
      <c r="F138" s="956"/>
      <c r="G138" s="956"/>
      <c r="H138" s="956"/>
      <c r="I138" s="956"/>
      <c r="J138" s="956"/>
      <c r="K138" s="956"/>
    </row>
    <row r="139" spans="1:11" ht="18" customHeight="1" x14ac:dyDescent="0.25">
      <c r="A139" s="956"/>
      <c r="B139" s="956"/>
      <c r="C139" s="956"/>
      <c r="D139" s="956"/>
      <c r="E139" s="956"/>
      <c r="F139" s="961" t="s">
        <v>9</v>
      </c>
      <c r="G139" s="961" t="s">
        <v>37</v>
      </c>
      <c r="H139" s="961" t="s">
        <v>29</v>
      </c>
      <c r="I139" s="961" t="s">
        <v>30</v>
      </c>
      <c r="J139" s="961" t="s">
        <v>33</v>
      </c>
      <c r="K139" s="961" t="s">
        <v>34</v>
      </c>
    </row>
    <row r="140" spans="1:11" ht="18" customHeight="1" x14ac:dyDescent="0.25">
      <c r="A140" s="962" t="s">
        <v>166</v>
      </c>
      <c r="B140" s="958" t="s">
        <v>26</v>
      </c>
      <c r="C140" s="956"/>
      <c r="D140" s="956"/>
      <c r="E140" s="956"/>
      <c r="F140" s="956"/>
      <c r="G140" s="956"/>
      <c r="H140" s="956"/>
      <c r="I140" s="956"/>
      <c r="J140" s="956"/>
      <c r="K140" s="956"/>
    </row>
    <row r="141" spans="1:11" ht="42.75" customHeight="1" x14ac:dyDescent="0.25">
      <c r="A141" s="959" t="s">
        <v>137</v>
      </c>
      <c r="B141" s="958" t="s">
        <v>64</v>
      </c>
      <c r="C141" s="956"/>
      <c r="D141" s="956"/>
      <c r="E141" s="956"/>
      <c r="F141" s="1023">
        <v>4372.5</v>
      </c>
      <c r="G141" s="1023">
        <v>3277</v>
      </c>
      <c r="H141" s="1023">
        <v>620368</v>
      </c>
      <c r="I141" s="1023">
        <v>180065</v>
      </c>
      <c r="J141" s="1023">
        <v>107881</v>
      </c>
      <c r="K141" s="1023">
        <v>692552</v>
      </c>
    </row>
    <row r="142" spans="1:11" ht="18" customHeight="1" x14ac:dyDescent="0.25">
      <c r="A142" s="959" t="s">
        <v>142</v>
      </c>
      <c r="B142" s="958" t="s">
        <v>65</v>
      </c>
      <c r="C142" s="956"/>
      <c r="D142" s="956"/>
      <c r="E142" s="956"/>
      <c r="F142" s="1023">
        <v>193968.9</v>
      </c>
      <c r="G142" s="1023">
        <v>1190</v>
      </c>
      <c r="H142" s="1023">
        <v>10699160</v>
      </c>
      <c r="I142" s="1023">
        <v>6931644</v>
      </c>
      <c r="J142" s="1023">
        <v>0</v>
      </c>
      <c r="K142" s="1023">
        <v>17630804</v>
      </c>
    </row>
    <row r="143" spans="1:11" ht="18" customHeight="1" x14ac:dyDescent="0.25">
      <c r="A143" s="959" t="s">
        <v>144</v>
      </c>
      <c r="B143" s="958" t="s">
        <v>66</v>
      </c>
      <c r="C143" s="956"/>
      <c r="D143" s="956"/>
      <c r="E143" s="956"/>
      <c r="F143" s="1023">
        <v>0</v>
      </c>
      <c r="G143" s="1023">
        <v>0</v>
      </c>
      <c r="H143" s="1023">
        <v>37176184</v>
      </c>
      <c r="I143" s="1023">
        <v>0</v>
      </c>
      <c r="J143" s="1023">
        <v>29075346</v>
      </c>
      <c r="K143" s="1023">
        <v>8100838</v>
      </c>
    </row>
    <row r="144" spans="1:11" ht="18" customHeight="1" x14ac:dyDescent="0.25">
      <c r="A144" s="959" t="s">
        <v>146</v>
      </c>
      <c r="B144" s="958" t="s">
        <v>67</v>
      </c>
      <c r="C144" s="956"/>
      <c r="D144" s="956"/>
      <c r="E144" s="956"/>
      <c r="F144" s="1023">
        <v>0</v>
      </c>
      <c r="G144" s="1023">
        <v>0</v>
      </c>
      <c r="H144" s="1023">
        <v>0</v>
      </c>
      <c r="I144" s="1023">
        <v>0</v>
      </c>
      <c r="J144" s="1023">
        <v>0</v>
      </c>
      <c r="K144" s="1023">
        <v>0</v>
      </c>
    </row>
    <row r="145" spans="1:13" ht="18" customHeight="1" x14ac:dyDescent="0.25">
      <c r="A145" s="959" t="s">
        <v>148</v>
      </c>
      <c r="B145" s="958" t="s">
        <v>68</v>
      </c>
      <c r="C145" s="956"/>
      <c r="D145" s="956"/>
      <c r="E145" s="956"/>
      <c r="F145" s="1023">
        <v>69</v>
      </c>
      <c r="G145" s="1023">
        <v>55</v>
      </c>
      <c r="H145" s="1023">
        <v>31985</v>
      </c>
      <c r="I145" s="1023">
        <v>4040</v>
      </c>
      <c r="J145" s="1023">
        <v>500</v>
      </c>
      <c r="K145" s="1023">
        <v>35525</v>
      </c>
    </row>
    <row r="146" spans="1:13" ht="18" customHeight="1" x14ac:dyDescent="0.25">
      <c r="A146" s="959" t="s">
        <v>150</v>
      </c>
      <c r="B146" s="958" t="s">
        <v>69</v>
      </c>
      <c r="C146" s="956"/>
      <c r="D146" s="956"/>
      <c r="E146" s="956"/>
      <c r="F146" s="1023">
        <v>279</v>
      </c>
      <c r="G146" s="1023">
        <v>113</v>
      </c>
      <c r="H146" s="1023">
        <v>165694</v>
      </c>
      <c r="I146" s="1023">
        <v>17018</v>
      </c>
      <c r="J146" s="1023">
        <v>30000</v>
      </c>
      <c r="K146" s="1023">
        <v>152712</v>
      </c>
    </row>
    <row r="147" spans="1:13" ht="18" customHeight="1" x14ac:dyDescent="0.25">
      <c r="A147" s="959" t="s">
        <v>153</v>
      </c>
      <c r="B147" s="958" t="s">
        <v>61</v>
      </c>
      <c r="C147" s="956"/>
      <c r="D147" s="956"/>
      <c r="E147" s="956"/>
      <c r="F147" s="987">
        <v>2676</v>
      </c>
      <c r="G147" s="987">
        <v>0</v>
      </c>
      <c r="H147" s="987">
        <v>194542</v>
      </c>
      <c r="I147" s="987">
        <v>92536</v>
      </c>
      <c r="J147" s="987">
        <v>0</v>
      </c>
      <c r="K147" s="987">
        <v>287078</v>
      </c>
    </row>
    <row r="148" spans="1:13" ht="18" customHeight="1" x14ac:dyDescent="0.25">
      <c r="A148" s="959" t="s">
        <v>155</v>
      </c>
      <c r="B148" s="958" t="s">
        <v>70</v>
      </c>
      <c r="C148" s="956"/>
      <c r="D148" s="956"/>
      <c r="E148" s="956"/>
      <c r="F148" s="1023" t="s">
        <v>73</v>
      </c>
      <c r="G148" s="1023" t="s">
        <v>73</v>
      </c>
      <c r="H148" s="1024" t="s">
        <v>73</v>
      </c>
      <c r="I148" s="1024" t="s">
        <v>73</v>
      </c>
      <c r="J148" s="1024" t="s">
        <v>73</v>
      </c>
      <c r="K148" s="1024">
        <v>5147190.5199999996</v>
      </c>
    </row>
    <row r="149" spans="1:13" ht="18" customHeight="1" x14ac:dyDescent="0.25">
      <c r="A149" s="959" t="s">
        <v>163</v>
      </c>
      <c r="B149" s="958" t="s">
        <v>71</v>
      </c>
      <c r="C149" s="956"/>
      <c r="D149" s="956"/>
      <c r="E149" s="956"/>
      <c r="F149" s="1022">
        <v>0</v>
      </c>
      <c r="G149" s="1022">
        <v>0</v>
      </c>
      <c r="H149" s="1022">
        <v>0</v>
      </c>
      <c r="I149" s="1022">
        <v>0</v>
      </c>
      <c r="J149" s="1022">
        <v>0</v>
      </c>
      <c r="K149" s="1022">
        <v>0</v>
      </c>
    </row>
    <row r="150" spans="1:13" ht="18" customHeight="1" x14ac:dyDescent="0.25">
      <c r="A150" s="959" t="s">
        <v>185</v>
      </c>
      <c r="B150" s="958" t="s">
        <v>186</v>
      </c>
      <c r="C150" s="956"/>
      <c r="D150" s="956"/>
      <c r="E150" s="956"/>
      <c r="F150" s="1025" t="s">
        <v>73</v>
      </c>
      <c r="G150" s="1025" t="s">
        <v>73</v>
      </c>
      <c r="H150" s="987">
        <v>12139964.384249529</v>
      </c>
      <c r="I150" s="987">
        <v>0</v>
      </c>
      <c r="J150" s="987">
        <v>10381187.445035759</v>
      </c>
      <c r="K150" s="987">
        <v>1758776.9392137695</v>
      </c>
      <c r="M150" s="131"/>
    </row>
    <row r="151" spans="1:13" ht="18" customHeight="1" x14ac:dyDescent="0.25">
      <c r="A151" s="956"/>
      <c r="B151" s="958"/>
      <c r="C151" s="956"/>
      <c r="D151" s="956"/>
      <c r="E151" s="956"/>
      <c r="F151" s="999"/>
      <c r="G151" s="999"/>
      <c r="H151" s="999"/>
      <c r="I151" s="999"/>
      <c r="J151" s="999"/>
      <c r="K151" s="999"/>
    </row>
    <row r="152" spans="1:13" ht="18" customHeight="1" x14ac:dyDescent="0.25">
      <c r="A152" s="962" t="s">
        <v>165</v>
      </c>
      <c r="B152" s="958" t="s">
        <v>26</v>
      </c>
      <c r="C152" s="956"/>
      <c r="D152" s="956"/>
      <c r="E152" s="956"/>
      <c r="F152" s="1026">
        <v>201365.4</v>
      </c>
      <c r="G152" s="1026">
        <v>4635</v>
      </c>
      <c r="H152" s="1026">
        <v>61027897.384249531</v>
      </c>
      <c r="I152" s="1026">
        <v>7225303</v>
      </c>
      <c r="J152" s="1026">
        <v>39594914.445035756</v>
      </c>
      <c r="K152" s="1026">
        <v>33805476.459213771</v>
      </c>
    </row>
    <row r="153" spans="1:13" ht="18" customHeight="1" x14ac:dyDescent="0.2">
      <c r="B153" s="116"/>
      <c r="F153" s="128"/>
      <c r="G153" s="128"/>
      <c r="H153" s="128"/>
      <c r="I153" s="128"/>
      <c r="J153" s="128"/>
      <c r="K153" s="128"/>
    </row>
    <row r="154" spans="1:13" ht="18" customHeight="1" x14ac:dyDescent="0.25">
      <c r="A154" s="962" t="s">
        <v>168</v>
      </c>
      <c r="B154" s="958" t="s">
        <v>28</v>
      </c>
      <c r="C154" s="956"/>
      <c r="D154" s="956"/>
      <c r="E154" s="956"/>
      <c r="F154" s="1027">
        <v>6.653777420619543E-2</v>
      </c>
      <c r="G154" s="956"/>
      <c r="H154" s="1034"/>
      <c r="I154" s="1028"/>
      <c r="J154" s="1034"/>
      <c r="K154" s="956"/>
    </row>
    <row r="155" spans="1:13" ht="18" customHeight="1" x14ac:dyDescent="0.25">
      <c r="A155" s="962" t="s">
        <v>169</v>
      </c>
      <c r="B155" s="958" t="s">
        <v>72</v>
      </c>
      <c r="C155" s="956"/>
      <c r="D155" s="956"/>
      <c r="E155" s="956"/>
      <c r="F155" s="1027">
        <v>3.1423342156780958</v>
      </c>
      <c r="G155" s="958"/>
      <c r="H155" s="1034"/>
      <c r="I155" s="1028"/>
      <c r="J155" s="1028"/>
      <c r="K155" s="956"/>
    </row>
    <row r="156" spans="1:13" ht="18" customHeight="1" x14ac:dyDescent="0.25">
      <c r="A156" s="956"/>
      <c r="B156" s="956"/>
      <c r="C156" s="956"/>
      <c r="D156" s="956"/>
      <c r="E156" s="956"/>
      <c r="F156" s="956"/>
      <c r="G156" s="958"/>
      <c r="H156" s="956"/>
      <c r="I156" s="956"/>
      <c r="J156" s="956"/>
      <c r="K156" s="956"/>
    </row>
    <row r="157" spans="1:13" ht="18" customHeight="1" x14ac:dyDescent="0.25">
      <c r="A157" s="956"/>
      <c r="B157" s="956"/>
      <c r="C157" s="956"/>
      <c r="D157" s="956"/>
      <c r="E157" s="956"/>
      <c r="F157" s="956"/>
      <c r="G157" s="956"/>
      <c r="H157" s="1035"/>
      <c r="I157" s="956"/>
      <c r="J157" s="956"/>
      <c r="K157" s="956"/>
    </row>
    <row r="158" spans="1:13" ht="18" customHeight="1" x14ac:dyDescent="0.2">
      <c r="G158" s="116"/>
    </row>
  </sheetData>
  <mergeCells count="33">
    <mergeCell ref="B106:D106"/>
    <mergeCell ref="B133:D133"/>
    <mergeCell ref="B134:D134"/>
    <mergeCell ref="B135:D135"/>
    <mergeCell ref="B105:D105"/>
    <mergeCell ref="B96:D96"/>
    <mergeCell ref="B103:C103"/>
    <mergeCell ref="B104:D104"/>
    <mergeCell ref="B90:C90"/>
    <mergeCell ref="B53:D53"/>
    <mergeCell ref="B55:D55"/>
    <mergeCell ref="B56:D56"/>
    <mergeCell ref="B46:D46"/>
    <mergeCell ref="B47:D47"/>
    <mergeCell ref="B52:C52"/>
    <mergeCell ref="B94:D94"/>
    <mergeCell ref="B95:D95"/>
    <mergeCell ref="B57:D57"/>
    <mergeCell ref="B59:D59"/>
    <mergeCell ref="B62:D62"/>
    <mergeCell ref="B44:D44"/>
    <mergeCell ref="B45:D45"/>
    <mergeCell ref="B41:C41"/>
    <mergeCell ref="D2:H2"/>
    <mergeCell ref="C5:G5"/>
    <mergeCell ref="C6:G6"/>
    <mergeCell ref="C7:G7"/>
    <mergeCell ref="C9:G9"/>
    <mergeCell ref="C10:G10"/>
    <mergeCell ref="C11:G11"/>
    <mergeCell ref="B30:D30"/>
    <mergeCell ref="B31:D31"/>
    <mergeCell ref="B34:D34"/>
  </mergeCells>
  <hyperlinks>
    <hyperlink ref="C11" r:id="rId1"/>
  </hyperlinks>
  <pageMargins left="0.7" right="0.7" top="0.75" bottom="0.75" header="0.3" footer="0.3"/>
  <pageSetup scale="55" orientation="landscape" r:id="rId2"/>
  <headerFooter>
    <oddFooter>&amp;L&amp;Z&amp;F&amp;A&amp;R&amp;P of &amp;N</oddFooter>
  </headerFooter>
  <rowBreaks count="2" manualBreakCount="2">
    <brk id="85" max="10" man="1"/>
    <brk id="111"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156"/>
  <sheetViews>
    <sheetView showGridLines="0" topLeftCell="A127" zoomScale="85" zoomScaleNormal="85" zoomScaleSheetLayoutView="70" workbookViewId="0">
      <selection activeCell="E154" sqref="E154:E155"/>
    </sheetView>
  </sheetViews>
  <sheetFormatPr defaultRowHeight="18" customHeight="1" x14ac:dyDescent="0.2"/>
  <cols>
    <col min="1" max="1" width="8.28515625" style="2" customWidth="1"/>
    <col min="2" max="2" width="55.42578125" bestFit="1" customWidth="1"/>
    <col min="3" max="3" width="9.5703125" customWidth="1"/>
    <col min="5" max="5" width="12.42578125" customWidth="1"/>
    <col min="6" max="6" width="18.5703125" customWidth="1"/>
    <col min="7" max="7" width="23.5703125" customWidth="1"/>
    <col min="8" max="8" width="17.28515625" customWidth="1"/>
    <col min="9" max="9" width="21.28515625" customWidth="1"/>
    <col min="10" max="10" width="19.7109375" customWidth="1"/>
    <col min="11" max="11" width="17.5703125" customWidth="1"/>
  </cols>
  <sheetData>
    <row r="1" spans="1:11" ht="18" customHeight="1" x14ac:dyDescent="0.2">
      <c r="A1" s="1037"/>
      <c r="B1" s="1037"/>
      <c r="C1" s="1041"/>
      <c r="D1" s="1040"/>
      <c r="E1" s="1041"/>
      <c r="F1" s="1041"/>
      <c r="G1" s="1041"/>
      <c r="H1" s="1041"/>
      <c r="I1" s="1041"/>
      <c r="J1" s="1041"/>
      <c r="K1" s="1041"/>
    </row>
    <row r="2" spans="1:11" ht="18" customHeight="1" x14ac:dyDescent="0.25">
      <c r="A2" s="1037"/>
      <c r="B2" s="1037"/>
      <c r="C2" s="1037"/>
      <c r="D2" s="3857" t="s">
        <v>686</v>
      </c>
      <c r="E2" s="3858"/>
      <c r="F2" s="3858"/>
      <c r="G2" s="3858"/>
      <c r="H2" s="3858"/>
      <c r="I2" s="1037"/>
      <c r="J2" s="1037"/>
      <c r="K2" s="1037"/>
    </row>
    <row r="3" spans="1:11" ht="18" customHeight="1" x14ac:dyDescent="0.2">
      <c r="A3" s="1037"/>
      <c r="B3" s="1039" t="s">
        <v>0</v>
      </c>
      <c r="C3" s="1037"/>
      <c r="D3" s="1037"/>
      <c r="E3" s="1037"/>
      <c r="F3" s="1037"/>
      <c r="G3" s="1037"/>
      <c r="H3" s="1037"/>
      <c r="I3" s="1037"/>
      <c r="J3" s="1037"/>
      <c r="K3" s="1037"/>
    </row>
    <row r="4" spans="1:11" ht="18" customHeight="1" x14ac:dyDescent="0.2">
      <c r="A4" s="899"/>
      <c r="B4" s="891"/>
      <c r="C4" s="891"/>
      <c r="D4" s="891"/>
      <c r="E4" s="891"/>
      <c r="F4" s="891"/>
      <c r="G4" s="891"/>
      <c r="H4" s="891"/>
      <c r="I4" s="891"/>
      <c r="J4" s="891"/>
      <c r="K4" s="891"/>
    </row>
    <row r="5" spans="1:11" ht="18" customHeight="1" x14ac:dyDescent="0.2">
      <c r="A5" s="1037"/>
      <c r="B5" s="1042" t="s">
        <v>40</v>
      </c>
      <c r="C5" s="3945" t="s">
        <v>292</v>
      </c>
      <c r="D5" s="3946"/>
      <c r="E5" s="3946"/>
      <c r="F5" s="3946"/>
      <c r="G5" s="3947"/>
      <c r="H5" s="1037"/>
      <c r="I5" s="1037"/>
      <c r="J5" s="1037"/>
      <c r="K5" s="1037"/>
    </row>
    <row r="6" spans="1:11" ht="18" customHeight="1" x14ac:dyDescent="0.2">
      <c r="A6" s="1037"/>
      <c r="B6" s="1042" t="s">
        <v>3</v>
      </c>
      <c r="C6" s="3948">
        <v>210016</v>
      </c>
      <c r="D6" s="3960"/>
      <c r="E6" s="3960"/>
      <c r="F6" s="3960"/>
      <c r="G6" s="3961"/>
      <c r="H6" s="1037"/>
      <c r="I6" s="1037"/>
      <c r="J6" s="1037"/>
      <c r="K6" s="1037"/>
    </row>
    <row r="7" spans="1:11" ht="18" customHeight="1" x14ac:dyDescent="0.2">
      <c r="A7" s="1037"/>
      <c r="B7" s="1042" t="s">
        <v>4</v>
      </c>
      <c r="C7" s="3871">
        <v>1351</v>
      </c>
      <c r="D7" s="3872"/>
      <c r="E7" s="3872"/>
      <c r="F7" s="3872"/>
      <c r="G7" s="3873"/>
      <c r="H7" s="1037"/>
      <c r="I7" s="1037"/>
      <c r="J7" s="1037"/>
      <c r="K7" s="1037"/>
    </row>
    <row r="8" spans="1:11" ht="18" customHeight="1" x14ac:dyDescent="0.2">
      <c r="A8" s="899"/>
      <c r="B8" s="891"/>
      <c r="C8" s="891"/>
      <c r="D8" s="891"/>
      <c r="E8" s="891"/>
      <c r="F8" s="891"/>
      <c r="G8" s="891"/>
      <c r="H8" s="891"/>
      <c r="I8" s="891"/>
      <c r="J8" s="891"/>
      <c r="K8" s="891"/>
    </row>
    <row r="9" spans="1:11" ht="18" customHeight="1" x14ac:dyDescent="0.2">
      <c r="A9" s="1037"/>
      <c r="B9" s="1042" t="s">
        <v>1</v>
      </c>
      <c r="C9" s="3959" t="s">
        <v>187</v>
      </c>
      <c r="D9" s="3946"/>
      <c r="E9" s="3946"/>
      <c r="F9" s="3946"/>
      <c r="G9" s="3947"/>
      <c r="H9" s="1037"/>
      <c r="I9" s="1037"/>
      <c r="J9" s="1037"/>
      <c r="K9" s="1037"/>
    </row>
    <row r="10" spans="1:11" ht="18" customHeight="1" x14ac:dyDescent="0.2">
      <c r="A10" s="1037"/>
      <c r="B10" s="1042" t="s">
        <v>2</v>
      </c>
      <c r="C10" s="3999" t="s">
        <v>188</v>
      </c>
      <c r="D10" s="3941"/>
      <c r="E10" s="3941"/>
      <c r="F10" s="3941"/>
      <c r="G10" s="3942"/>
      <c r="H10" s="1037"/>
      <c r="I10" s="1037"/>
      <c r="J10" s="1037"/>
      <c r="K10" s="1037"/>
    </row>
    <row r="11" spans="1:11" ht="18" customHeight="1" x14ac:dyDescent="0.2">
      <c r="A11" s="1037"/>
      <c r="B11" s="1042" t="s">
        <v>32</v>
      </c>
      <c r="C11" s="3999" t="s">
        <v>189</v>
      </c>
      <c r="D11" s="3941"/>
      <c r="E11" s="3941"/>
      <c r="F11" s="3941"/>
      <c r="G11" s="3942"/>
      <c r="H11" s="1037"/>
      <c r="I11" s="1037"/>
      <c r="J11" s="1037"/>
      <c r="K11" s="1037"/>
    </row>
    <row r="12" spans="1:11" ht="18" customHeight="1" x14ac:dyDescent="0.2">
      <c r="A12" s="1037"/>
      <c r="B12" s="1042"/>
      <c r="C12" s="1042"/>
      <c r="D12" s="1042"/>
      <c r="E12" s="1042"/>
      <c r="F12" s="1042"/>
      <c r="G12" s="1042"/>
      <c r="H12" s="1037"/>
      <c r="I12" s="1037"/>
      <c r="J12" s="1037"/>
      <c r="K12" s="1037"/>
    </row>
    <row r="13" spans="1:11" ht="24.6" customHeight="1" x14ac:dyDescent="0.2">
      <c r="A13" s="1037"/>
      <c r="B13" s="3863"/>
      <c r="C13" s="3864"/>
      <c r="D13" s="3864"/>
      <c r="E13" s="3864"/>
      <c r="F13" s="3864"/>
      <c r="G13" s="3864"/>
      <c r="H13" s="3865"/>
      <c r="I13" s="1041"/>
      <c r="J13" s="1037"/>
      <c r="K13" s="1037"/>
    </row>
    <row r="14" spans="1:11" ht="18" customHeight="1" x14ac:dyDescent="0.2">
      <c r="A14" s="1037"/>
      <c r="B14" s="1044"/>
      <c r="C14" s="1037"/>
      <c r="D14" s="1037"/>
      <c r="E14" s="1037"/>
      <c r="F14" s="1037"/>
      <c r="G14" s="1037"/>
      <c r="H14" s="1037"/>
      <c r="I14" s="1037"/>
      <c r="J14" s="1037"/>
      <c r="K14" s="1037"/>
    </row>
    <row r="15" spans="1:11" ht="18" customHeight="1" x14ac:dyDescent="0.2">
      <c r="A15" s="1037"/>
      <c r="B15" s="1044"/>
      <c r="C15" s="1037"/>
      <c r="D15" s="1037"/>
      <c r="E15" s="1037"/>
      <c r="F15" s="1037"/>
      <c r="G15" s="1037"/>
      <c r="H15" s="1037"/>
      <c r="I15" s="1037"/>
      <c r="J15" s="1037"/>
      <c r="K15" s="1037"/>
    </row>
    <row r="16" spans="1:11" ht="45" customHeight="1" x14ac:dyDescent="0.2">
      <c r="A16" s="1040" t="s">
        <v>181</v>
      </c>
      <c r="B16" s="1041"/>
      <c r="C16" s="1041"/>
      <c r="D16" s="1041"/>
      <c r="E16" s="1041"/>
      <c r="F16" s="1045" t="s">
        <v>9</v>
      </c>
      <c r="G16" s="1045" t="s">
        <v>37</v>
      </c>
      <c r="H16" s="1045" t="s">
        <v>29</v>
      </c>
      <c r="I16" s="1045" t="s">
        <v>30</v>
      </c>
      <c r="J16" s="1045" t="s">
        <v>33</v>
      </c>
      <c r="K16" s="1045" t="s">
        <v>34</v>
      </c>
    </row>
    <row r="17" spans="1:11" ht="18" customHeight="1" x14ac:dyDescent="0.2">
      <c r="A17" s="1043" t="s">
        <v>184</v>
      </c>
      <c r="B17" s="1039" t="s">
        <v>182</v>
      </c>
      <c r="C17" s="1037"/>
      <c r="D17" s="1037"/>
      <c r="E17" s="1037"/>
      <c r="F17" s="1037"/>
      <c r="G17" s="1037"/>
      <c r="H17" s="1037"/>
      <c r="I17" s="1037"/>
      <c r="J17" s="1037"/>
      <c r="K17" s="1037"/>
    </row>
    <row r="18" spans="1:11" ht="18" customHeight="1" x14ac:dyDescent="0.2">
      <c r="A18" s="1042" t="s">
        <v>185</v>
      </c>
      <c r="B18" s="1038" t="s">
        <v>183</v>
      </c>
      <c r="C18" s="1037"/>
      <c r="D18" s="1037"/>
      <c r="E18" s="1037"/>
      <c r="F18" s="1050" t="s">
        <v>73</v>
      </c>
      <c r="G18" s="1050" t="s">
        <v>73</v>
      </c>
      <c r="H18" s="1051">
        <v>6033194.4250934562</v>
      </c>
      <c r="I18" s="1086">
        <v>0</v>
      </c>
      <c r="J18" s="1051">
        <v>5159135.5820202185</v>
      </c>
      <c r="K18" s="1052">
        <v>874058.84307323722</v>
      </c>
    </row>
    <row r="19" spans="1:11" ht="45" customHeight="1" x14ac:dyDescent="0.2">
      <c r="A19" s="1040" t="s">
        <v>8</v>
      </c>
      <c r="B19" s="1041"/>
      <c r="C19" s="1041"/>
      <c r="D19" s="1041"/>
      <c r="E19" s="1041"/>
      <c r="F19" s="1045" t="s">
        <v>9</v>
      </c>
      <c r="G19" s="1045" t="s">
        <v>37</v>
      </c>
      <c r="H19" s="1045" t="s">
        <v>29</v>
      </c>
      <c r="I19" s="1045" t="s">
        <v>30</v>
      </c>
      <c r="J19" s="1045" t="s">
        <v>33</v>
      </c>
      <c r="K19" s="1045" t="s">
        <v>34</v>
      </c>
    </row>
    <row r="20" spans="1:11" ht="18" customHeight="1" x14ac:dyDescent="0.2">
      <c r="A20" s="1043" t="s">
        <v>74</v>
      </c>
      <c r="B20" s="1039" t="s">
        <v>41</v>
      </c>
      <c r="C20" s="1037"/>
      <c r="D20" s="1037"/>
      <c r="E20" s="1037"/>
      <c r="F20" s="1037"/>
      <c r="G20" s="1037"/>
      <c r="H20" s="1037"/>
      <c r="I20" s="1037"/>
      <c r="J20" s="1037"/>
      <c r="K20" s="1037"/>
    </row>
    <row r="21" spans="1:11" ht="18" customHeight="1" x14ac:dyDescent="0.2">
      <c r="A21" s="1042" t="s">
        <v>75</v>
      </c>
      <c r="B21" s="1038" t="s">
        <v>42</v>
      </c>
      <c r="C21" s="1037"/>
      <c r="D21" s="1037"/>
      <c r="E21" s="1037"/>
      <c r="F21" s="1050">
        <v>11153.763498502914</v>
      </c>
      <c r="G21" s="1050">
        <v>12375.800785433994</v>
      </c>
      <c r="H21" s="1050">
        <v>416288.97605606623</v>
      </c>
      <c r="I21" s="1086">
        <v>228706.51498384416</v>
      </c>
      <c r="J21" s="1051">
        <v>58690.01400000001</v>
      </c>
      <c r="K21" s="1052">
        <v>586305.47703991039</v>
      </c>
    </row>
    <row r="22" spans="1:11" ht="18" customHeight="1" x14ac:dyDescent="0.2">
      <c r="A22" s="1042" t="s">
        <v>76</v>
      </c>
      <c r="B22" s="1037" t="s">
        <v>6</v>
      </c>
      <c r="C22" s="1037"/>
      <c r="D22" s="1037"/>
      <c r="E22" s="1037"/>
      <c r="F22" s="1050">
        <v>1044.1071999999999</v>
      </c>
      <c r="G22" s="1050">
        <v>0</v>
      </c>
      <c r="H22" s="1051">
        <v>51483.596960000003</v>
      </c>
      <c r="I22" s="1086">
        <v>28284.760627359519</v>
      </c>
      <c r="J22" s="1051">
        <v>7213.4144000000015</v>
      </c>
      <c r="K22" s="1052">
        <v>72554.943187359517</v>
      </c>
    </row>
    <row r="23" spans="1:11" ht="18" customHeight="1" x14ac:dyDescent="0.2">
      <c r="A23" s="1042" t="s">
        <v>77</v>
      </c>
      <c r="B23" s="1037" t="s">
        <v>43</v>
      </c>
      <c r="C23" s="1037"/>
      <c r="D23" s="1037"/>
      <c r="E23" s="1037"/>
      <c r="F23" s="1050">
        <v>1928.3406</v>
      </c>
      <c r="G23" s="1050">
        <v>0</v>
      </c>
      <c r="H23" s="1051">
        <v>48195.593300000008</v>
      </c>
      <c r="I23" s="1086">
        <v>26478.352335078813</v>
      </c>
      <c r="J23" s="1051">
        <v>0</v>
      </c>
      <c r="K23" s="1052">
        <v>74673.945635078824</v>
      </c>
    </row>
    <row r="24" spans="1:11" ht="18" customHeight="1" x14ac:dyDescent="0.2">
      <c r="A24" s="1042" t="s">
        <v>78</v>
      </c>
      <c r="B24" s="1037" t="s">
        <v>44</v>
      </c>
      <c r="C24" s="1037"/>
      <c r="D24" s="1037"/>
      <c r="E24" s="1037"/>
      <c r="F24" s="1050">
        <v>3432.6501316410909</v>
      </c>
      <c r="G24" s="1050">
        <v>5806.6008354428996</v>
      </c>
      <c r="H24" s="1051">
        <v>0</v>
      </c>
      <c r="I24" s="1086">
        <v>0</v>
      </c>
      <c r="J24" s="1051">
        <v>0</v>
      </c>
      <c r="K24" s="1052">
        <v>0</v>
      </c>
    </row>
    <row r="25" spans="1:11" ht="18" customHeight="1" x14ac:dyDescent="0.2">
      <c r="A25" s="1042" t="s">
        <v>79</v>
      </c>
      <c r="B25" s="1037" t="s">
        <v>5</v>
      </c>
      <c r="C25" s="1037"/>
      <c r="D25" s="1037"/>
      <c r="E25" s="1037"/>
      <c r="F25" s="1050">
        <v>3816.7464</v>
      </c>
      <c r="G25" s="1050">
        <v>0</v>
      </c>
      <c r="H25" s="1051">
        <v>86504.703060000014</v>
      </c>
      <c r="I25" s="1086">
        <v>47525.133511823587</v>
      </c>
      <c r="J25" s="1051">
        <v>11724.591200000001</v>
      </c>
      <c r="K25" s="1052">
        <v>122305.24537182361</v>
      </c>
    </row>
    <row r="26" spans="1:11" ht="18" customHeight="1" x14ac:dyDescent="0.2">
      <c r="A26" s="1042" t="s">
        <v>80</v>
      </c>
      <c r="B26" s="1037" t="s">
        <v>45</v>
      </c>
      <c r="C26" s="1037"/>
      <c r="D26" s="1037"/>
      <c r="E26" s="1037"/>
      <c r="F26" s="1050"/>
      <c r="G26" s="1050"/>
      <c r="H26" s="1051"/>
      <c r="I26" s="1086">
        <v>0</v>
      </c>
      <c r="J26" s="1051"/>
      <c r="K26" s="1052">
        <v>0</v>
      </c>
    </row>
    <row r="27" spans="1:11" ht="18" customHeight="1" x14ac:dyDescent="0.2">
      <c r="A27" s="1042" t="s">
        <v>81</v>
      </c>
      <c r="B27" s="1037" t="s">
        <v>46</v>
      </c>
      <c r="C27" s="1037"/>
      <c r="D27" s="1037"/>
      <c r="E27" s="1037"/>
      <c r="F27" s="1050"/>
      <c r="G27" s="1050"/>
      <c r="H27" s="1051"/>
      <c r="I27" s="1086">
        <v>0</v>
      </c>
      <c r="J27" s="1051"/>
      <c r="K27" s="1052">
        <v>0</v>
      </c>
    </row>
    <row r="28" spans="1:11" ht="18" customHeight="1" x14ac:dyDescent="0.2">
      <c r="A28" s="1042" t="s">
        <v>82</v>
      </c>
      <c r="B28" s="1037" t="s">
        <v>47</v>
      </c>
      <c r="C28" s="1037"/>
      <c r="D28" s="1037"/>
      <c r="E28" s="1037"/>
      <c r="F28" s="1050"/>
      <c r="G28" s="1050"/>
      <c r="H28" s="1051"/>
      <c r="I28" s="1086">
        <v>0</v>
      </c>
      <c r="J28" s="1051"/>
      <c r="K28" s="1052">
        <v>0</v>
      </c>
    </row>
    <row r="29" spans="1:11" ht="18" customHeight="1" x14ac:dyDescent="0.2">
      <c r="A29" s="1042" t="s">
        <v>83</v>
      </c>
      <c r="B29" s="1037" t="s">
        <v>48</v>
      </c>
      <c r="C29" s="1037"/>
      <c r="D29" s="1037"/>
      <c r="E29" s="1037"/>
      <c r="F29" s="1050">
        <v>19205.034335942179</v>
      </c>
      <c r="G29" s="1050">
        <v>3701.8011531465372</v>
      </c>
      <c r="H29" s="1051">
        <v>2356068.6913399999</v>
      </c>
      <c r="I29" s="1086">
        <v>1253157.6040924327</v>
      </c>
      <c r="J29" s="1051">
        <v>48084.52</v>
      </c>
      <c r="K29" s="1052">
        <v>3561141.7754324325</v>
      </c>
    </row>
    <row r="30" spans="1:11" ht="18" customHeight="1" x14ac:dyDescent="0.2">
      <c r="A30" s="1042" t="s">
        <v>84</v>
      </c>
      <c r="B30" s="3852"/>
      <c r="C30" s="3853"/>
      <c r="D30" s="3854"/>
      <c r="E30" s="1037"/>
      <c r="F30" s="1050">
        <v>232.5446</v>
      </c>
      <c r="G30" s="1050">
        <v>1520</v>
      </c>
      <c r="H30" s="1051">
        <v>13643.758679999999</v>
      </c>
      <c r="I30" s="1086">
        <v>7495.7942161867677</v>
      </c>
      <c r="J30" s="1051">
        <v>571.23400000000004</v>
      </c>
      <c r="K30" s="1052">
        <v>20568.318896186767</v>
      </c>
    </row>
    <row r="31" spans="1:11" ht="18" customHeight="1" x14ac:dyDescent="0.2">
      <c r="A31" s="1042" t="s">
        <v>133</v>
      </c>
      <c r="B31" s="3852"/>
      <c r="C31" s="3853"/>
      <c r="D31" s="3854"/>
      <c r="E31" s="1037"/>
      <c r="F31" s="1050"/>
      <c r="G31" s="1050"/>
      <c r="H31" s="1051"/>
      <c r="I31" s="1086">
        <v>0</v>
      </c>
      <c r="J31" s="1051"/>
      <c r="K31" s="1052">
        <v>0</v>
      </c>
    </row>
    <row r="32" spans="1:11" ht="18" customHeight="1" x14ac:dyDescent="0.2">
      <c r="A32" s="1042" t="s">
        <v>134</v>
      </c>
      <c r="B32" s="1065"/>
      <c r="C32" s="1066"/>
      <c r="D32" s="1067"/>
      <c r="E32" s="1037"/>
      <c r="F32" s="1050"/>
      <c r="G32" s="1087" t="s">
        <v>85</v>
      </c>
      <c r="H32" s="1051"/>
      <c r="I32" s="1086">
        <v>0</v>
      </c>
      <c r="J32" s="1051"/>
      <c r="K32" s="1052">
        <v>0</v>
      </c>
    </row>
    <row r="33" spans="1:11" ht="18" customHeight="1" x14ac:dyDescent="0.2">
      <c r="A33" s="1042" t="s">
        <v>135</v>
      </c>
      <c r="B33" s="1065"/>
      <c r="C33" s="1066"/>
      <c r="D33" s="1067"/>
      <c r="E33" s="1037"/>
      <c r="F33" s="1050"/>
      <c r="G33" s="1087" t="s">
        <v>85</v>
      </c>
      <c r="H33" s="1051"/>
      <c r="I33" s="1086">
        <v>0</v>
      </c>
      <c r="J33" s="1051"/>
      <c r="K33" s="1052">
        <v>0</v>
      </c>
    </row>
    <row r="34" spans="1:11" ht="18" customHeight="1" x14ac:dyDescent="0.2">
      <c r="A34" s="1042" t="s">
        <v>136</v>
      </c>
      <c r="B34" s="3852"/>
      <c r="C34" s="3853"/>
      <c r="D34" s="3854"/>
      <c r="E34" s="1037"/>
      <c r="F34" s="1050"/>
      <c r="G34" s="1087" t="s">
        <v>85</v>
      </c>
      <c r="H34" s="1051"/>
      <c r="I34" s="1086">
        <v>0</v>
      </c>
      <c r="J34" s="1051"/>
      <c r="K34" s="1052">
        <v>0</v>
      </c>
    </row>
    <row r="35" spans="1:11" ht="18" customHeight="1" x14ac:dyDescent="0.2">
      <c r="A35" s="1037"/>
      <c r="B35" s="1037"/>
      <c r="C35" s="1037"/>
      <c r="D35" s="1037"/>
      <c r="E35" s="1037"/>
      <c r="F35" s="1037"/>
      <c r="G35" s="1037"/>
      <c r="H35" s="1037"/>
      <c r="I35" s="1037"/>
      <c r="J35" s="1037"/>
      <c r="K35" s="1080"/>
    </row>
    <row r="36" spans="1:11" ht="18" customHeight="1" x14ac:dyDescent="0.2">
      <c r="A36" s="1043" t="s">
        <v>137</v>
      </c>
      <c r="B36" s="1039" t="s">
        <v>138</v>
      </c>
      <c r="C36" s="1037"/>
      <c r="D36" s="1037"/>
      <c r="E36" s="1039" t="s">
        <v>7</v>
      </c>
      <c r="F36" s="1054">
        <v>40813.186766086183</v>
      </c>
      <c r="G36" s="1054">
        <v>23404.202774023433</v>
      </c>
      <c r="H36" s="1054">
        <v>2972185.319396066</v>
      </c>
      <c r="I36" s="1052">
        <v>1591648.1597667255</v>
      </c>
      <c r="J36" s="1052">
        <v>126283.77359999999</v>
      </c>
      <c r="K36" s="1052">
        <v>4437549.7055627918</v>
      </c>
    </row>
    <row r="37" spans="1:11" ht="18" customHeight="1" thickBot="1" x14ac:dyDescent="0.25">
      <c r="A37" s="1037"/>
      <c r="B37" s="1039"/>
      <c r="C37" s="1037"/>
      <c r="D37" s="1037"/>
      <c r="E37" s="1037"/>
      <c r="F37" s="1055"/>
      <c r="G37" s="1055"/>
      <c r="H37" s="1056"/>
      <c r="I37" s="1056"/>
      <c r="J37" s="1056"/>
      <c r="K37" s="1081"/>
    </row>
    <row r="38" spans="1:11" ht="42.75" customHeight="1" x14ac:dyDescent="0.2">
      <c r="A38" s="1037"/>
      <c r="B38" s="1037"/>
      <c r="C38" s="1037"/>
      <c r="D38" s="1037"/>
      <c r="E38" s="1037"/>
      <c r="F38" s="1045" t="s">
        <v>9</v>
      </c>
      <c r="G38" s="1045" t="s">
        <v>37</v>
      </c>
      <c r="H38" s="1045" t="s">
        <v>29</v>
      </c>
      <c r="I38" s="1045" t="s">
        <v>30</v>
      </c>
      <c r="J38" s="1045" t="s">
        <v>33</v>
      </c>
      <c r="K38" s="1045" t="s">
        <v>34</v>
      </c>
    </row>
    <row r="39" spans="1:11" ht="18.75" customHeight="1" x14ac:dyDescent="0.2">
      <c r="A39" s="1043" t="s">
        <v>86</v>
      </c>
      <c r="B39" s="1039" t="s">
        <v>49</v>
      </c>
      <c r="C39" s="1037"/>
      <c r="D39" s="1037"/>
      <c r="E39" s="1037"/>
      <c r="F39" s="1037"/>
      <c r="G39" s="1037"/>
      <c r="H39" s="1037"/>
      <c r="I39" s="1037"/>
      <c r="J39" s="1037"/>
      <c r="K39" s="1037"/>
    </row>
    <row r="40" spans="1:11" ht="18" customHeight="1" x14ac:dyDescent="0.2">
      <c r="A40" s="1042" t="s">
        <v>87</v>
      </c>
      <c r="B40" s="1037" t="s">
        <v>31</v>
      </c>
      <c r="C40" s="1037"/>
      <c r="D40" s="1037"/>
      <c r="E40" s="1037"/>
      <c r="F40" s="1050">
        <v>2892.5050000000001</v>
      </c>
      <c r="G40" s="1050">
        <v>4205</v>
      </c>
      <c r="H40" s="1051">
        <v>189946.55530000001</v>
      </c>
      <c r="I40" s="1086">
        <v>0</v>
      </c>
      <c r="J40" s="1051">
        <v>122025.68580000001</v>
      </c>
      <c r="K40" s="1052">
        <v>67920.869500000001</v>
      </c>
    </row>
    <row r="41" spans="1:11" ht="18" customHeight="1" x14ac:dyDescent="0.2">
      <c r="A41" s="1042" t="s">
        <v>88</v>
      </c>
      <c r="B41" s="3861" t="s">
        <v>50</v>
      </c>
      <c r="C41" s="3862"/>
      <c r="D41" s="1037"/>
      <c r="E41" s="1037"/>
      <c r="F41" s="1050">
        <v>2104.625</v>
      </c>
      <c r="G41" s="1050">
        <v>1552.125</v>
      </c>
      <c r="H41" s="1051">
        <v>92551.715299999996</v>
      </c>
      <c r="I41" s="1086">
        <v>0</v>
      </c>
      <c r="J41" s="1051">
        <v>2025.6858000000004</v>
      </c>
      <c r="K41" s="1052">
        <v>90526.02949999999</v>
      </c>
    </row>
    <row r="42" spans="1:11" ht="18" customHeight="1" x14ac:dyDescent="0.2">
      <c r="A42" s="1042" t="s">
        <v>89</v>
      </c>
      <c r="B42" s="1038" t="s">
        <v>11</v>
      </c>
      <c r="C42" s="1037"/>
      <c r="D42" s="1037"/>
      <c r="E42" s="1037"/>
      <c r="F42" s="1050">
        <v>11730.378802941701</v>
      </c>
      <c r="G42" s="1050">
        <v>2207.75</v>
      </c>
      <c r="H42" s="1051">
        <v>484120.41564000002</v>
      </c>
      <c r="I42" s="1086">
        <v>0</v>
      </c>
      <c r="J42" s="1051">
        <v>3699.568600000001</v>
      </c>
      <c r="K42" s="1052">
        <v>480420.84704000002</v>
      </c>
    </row>
    <row r="43" spans="1:11" ht="18" customHeight="1" x14ac:dyDescent="0.2">
      <c r="A43" s="1042" t="s">
        <v>90</v>
      </c>
      <c r="B43" s="1083" t="s">
        <v>10</v>
      </c>
      <c r="C43" s="1046"/>
      <c r="D43" s="1046"/>
      <c r="E43" s="1037"/>
      <c r="F43" s="1050"/>
      <c r="G43" s="1050"/>
      <c r="H43" s="1051"/>
      <c r="I43" s="1086">
        <v>0</v>
      </c>
      <c r="J43" s="1051"/>
      <c r="K43" s="1052">
        <v>0</v>
      </c>
    </row>
    <row r="44" spans="1:11" ht="18" customHeight="1" x14ac:dyDescent="0.2">
      <c r="A44" s="1042" t="s">
        <v>91</v>
      </c>
      <c r="B44" s="3852"/>
      <c r="C44" s="3853"/>
      <c r="D44" s="3854"/>
      <c r="E44" s="1037"/>
      <c r="F44" s="1089"/>
      <c r="G44" s="1089"/>
      <c r="H44" s="1089"/>
      <c r="I44" s="1090">
        <v>0</v>
      </c>
      <c r="J44" s="1089"/>
      <c r="K44" s="1091">
        <v>0</v>
      </c>
    </row>
    <row r="45" spans="1:11" ht="18" customHeight="1" x14ac:dyDescent="0.2">
      <c r="A45" s="1042" t="s">
        <v>139</v>
      </c>
      <c r="B45" s="3852"/>
      <c r="C45" s="3853"/>
      <c r="D45" s="3854"/>
      <c r="E45" s="1037"/>
      <c r="F45" s="1050"/>
      <c r="G45" s="1050"/>
      <c r="H45" s="1051"/>
      <c r="I45" s="1086">
        <v>0</v>
      </c>
      <c r="J45" s="1051"/>
      <c r="K45" s="1052">
        <v>0</v>
      </c>
    </row>
    <row r="46" spans="1:11" ht="18" customHeight="1" x14ac:dyDescent="0.2">
      <c r="A46" s="1042" t="s">
        <v>140</v>
      </c>
      <c r="B46" s="3852"/>
      <c r="C46" s="3853"/>
      <c r="D46" s="3854"/>
      <c r="E46" s="1037"/>
      <c r="F46" s="1050"/>
      <c r="G46" s="1050"/>
      <c r="H46" s="1051"/>
      <c r="I46" s="1086">
        <v>0</v>
      </c>
      <c r="J46" s="1051"/>
      <c r="K46" s="1052">
        <v>0</v>
      </c>
    </row>
    <row r="47" spans="1:11" ht="18" customHeight="1" x14ac:dyDescent="0.2">
      <c r="A47" s="1042" t="s">
        <v>141</v>
      </c>
      <c r="B47" s="3852"/>
      <c r="C47" s="3853"/>
      <c r="D47" s="3854"/>
      <c r="E47" s="1037"/>
      <c r="F47" s="1050"/>
      <c r="G47" s="1050"/>
      <c r="H47" s="1051"/>
      <c r="I47" s="1086">
        <v>0</v>
      </c>
      <c r="J47" s="1051"/>
      <c r="K47" s="1052">
        <v>0</v>
      </c>
    </row>
    <row r="48" spans="1:11" ht="18" customHeight="1" x14ac:dyDescent="0.2">
      <c r="A48" s="899"/>
      <c r="B48" s="891"/>
      <c r="C48" s="891"/>
      <c r="D48" s="891"/>
      <c r="E48" s="891"/>
      <c r="F48" s="891"/>
      <c r="G48" s="891"/>
      <c r="H48" s="891"/>
      <c r="I48" s="891"/>
      <c r="J48" s="891"/>
      <c r="K48" s="891"/>
    </row>
    <row r="49" spans="1:11" ht="18" customHeight="1" x14ac:dyDescent="0.2">
      <c r="A49" s="1043" t="s">
        <v>142</v>
      </c>
      <c r="B49" s="1039" t="s">
        <v>143</v>
      </c>
      <c r="C49" s="1037"/>
      <c r="D49" s="1037"/>
      <c r="E49" s="1039" t="s">
        <v>7</v>
      </c>
      <c r="F49" s="1059">
        <v>16727.508802941702</v>
      </c>
      <c r="G49" s="1059">
        <v>7964.875</v>
      </c>
      <c r="H49" s="1052">
        <v>766618.68623999995</v>
      </c>
      <c r="I49" s="1052">
        <v>0</v>
      </c>
      <c r="J49" s="1052">
        <v>127750.94020000001</v>
      </c>
      <c r="K49" s="1052">
        <v>638867.74604</v>
      </c>
    </row>
    <row r="50" spans="1:11" ht="18" customHeight="1" thickBot="1" x14ac:dyDescent="0.25">
      <c r="A50" s="1037"/>
      <c r="B50" s="1037"/>
      <c r="C50" s="1037"/>
      <c r="D50" s="1037"/>
      <c r="E50" s="1037"/>
      <c r="F50" s="1037"/>
      <c r="G50" s="1060"/>
      <c r="H50" s="1060"/>
      <c r="I50" s="1060"/>
      <c r="J50" s="1060"/>
      <c r="K50" s="1060"/>
    </row>
    <row r="51" spans="1:11" ht="42.75" customHeight="1" x14ac:dyDescent="0.2">
      <c r="A51" s="1037"/>
      <c r="B51" s="1037"/>
      <c r="C51" s="1037"/>
      <c r="D51" s="1037"/>
      <c r="E51" s="1037"/>
      <c r="F51" s="1045" t="s">
        <v>9</v>
      </c>
      <c r="G51" s="1045" t="s">
        <v>37</v>
      </c>
      <c r="H51" s="1045" t="s">
        <v>29</v>
      </c>
      <c r="I51" s="1045" t="s">
        <v>30</v>
      </c>
      <c r="J51" s="1045" t="s">
        <v>33</v>
      </c>
      <c r="K51" s="1045" t="s">
        <v>34</v>
      </c>
    </row>
    <row r="52" spans="1:11" ht="18" customHeight="1" x14ac:dyDescent="0.2">
      <c r="A52" s="1043" t="s">
        <v>92</v>
      </c>
      <c r="B52" s="3880" t="s">
        <v>38</v>
      </c>
      <c r="C52" s="3881"/>
      <c r="D52" s="1037"/>
      <c r="E52" s="1037"/>
      <c r="F52" s="1037"/>
      <c r="G52" s="1037"/>
      <c r="H52" s="1037"/>
      <c r="I52" s="1037"/>
      <c r="J52" s="1037"/>
      <c r="K52" s="1037"/>
    </row>
    <row r="53" spans="1:11" ht="18" customHeight="1" x14ac:dyDescent="0.2">
      <c r="A53" s="1042" t="s">
        <v>51</v>
      </c>
      <c r="B53" s="3882" t="s">
        <v>190</v>
      </c>
      <c r="C53" s="3883"/>
      <c r="D53" s="3879"/>
      <c r="E53" s="1037"/>
      <c r="F53" s="1050"/>
      <c r="G53" s="1050"/>
      <c r="H53" s="1051"/>
      <c r="I53" s="1086">
        <v>0</v>
      </c>
      <c r="J53" s="1051"/>
      <c r="K53" s="1052">
        <v>0</v>
      </c>
    </row>
    <row r="54" spans="1:11" ht="18" customHeight="1" x14ac:dyDescent="0.2">
      <c r="A54" s="1042" t="s">
        <v>93</v>
      </c>
      <c r="B54" s="1062" t="s">
        <v>191</v>
      </c>
      <c r="C54" s="1063"/>
      <c r="D54" s="1064"/>
      <c r="E54" s="1037"/>
      <c r="F54" s="1050">
        <v>75525.193333333344</v>
      </c>
      <c r="G54" s="1050">
        <v>2080</v>
      </c>
      <c r="H54" s="1051">
        <v>10698838.663000001</v>
      </c>
      <c r="I54" s="1086">
        <v>0</v>
      </c>
      <c r="J54" s="1051">
        <v>708895.96</v>
      </c>
      <c r="K54" s="1052">
        <v>9989942.7030000016</v>
      </c>
    </row>
    <row r="55" spans="1:11" ht="18" customHeight="1" x14ac:dyDescent="0.2">
      <c r="A55" s="1042" t="s">
        <v>94</v>
      </c>
      <c r="B55" s="3877" t="s">
        <v>192</v>
      </c>
      <c r="C55" s="3878"/>
      <c r="D55" s="3879"/>
      <c r="E55" s="1037"/>
      <c r="F55" s="1050">
        <v>0</v>
      </c>
      <c r="G55" s="1050">
        <v>0</v>
      </c>
      <c r="H55" s="1051">
        <v>1753810.81</v>
      </c>
      <c r="I55" s="1086">
        <v>0</v>
      </c>
      <c r="J55" s="1051">
        <v>0</v>
      </c>
      <c r="K55" s="1052">
        <v>1753810.81</v>
      </c>
    </row>
    <row r="56" spans="1:11" ht="18" customHeight="1" x14ac:dyDescent="0.2">
      <c r="A56" s="1042" t="s">
        <v>95</v>
      </c>
      <c r="B56" s="3877" t="s">
        <v>193</v>
      </c>
      <c r="C56" s="3878"/>
      <c r="D56" s="3879"/>
      <c r="E56" s="1037"/>
      <c r="F56" s="1050"/>
      <c r="G56" s="1050"/>
      <c r="H56" s="1051"/>
      <c r="I56" s="1086">
        <v>0</v>
      </c>
      <c r="J56" s="1051"/>
      <c r="K56" s="1052">
        <v>0</v>
      </c>
    </row>
    <row r="57" spans="1:11" ht="18" customHeight="1" x14ac:dyDescent="0.2">
      <c r="A57" s="1042" t="s">
        <v>96</v>
      </c>
      <c r="B57" s="3877" t="s">
        <v>194</v>
      </c>
      <c r="C57" s="3878"/>
      <c r="D57" s="3879"/>
      <c r="E57" s="1037"/>
      <c r="F57" s="1050">
        <v>0</v>
      </c>
      <c r="G57" s="1050">
        <v>0</v>
      </c>
      <c r="H57" s="1051">
        <v>5586076.0012398269</v>
      </c>
      <c r="I57" s="1086">
        <v>0</v>
      </c>
      <c r="J57" s="1051">
        <v>0</v>
      </c>
      <c r="K57" s="1052">
        <v>5586076.0012398269</v>
      </c>
    </row>
    <row r="58" spans="1:11" ht="18" customHeight="1" x14ac:dyDescent="0.2">
      <c r="A58" s="1042" t="s">
        <v>97</v>
      </c>
      <c r="B58" s="1062"/>
      <c r="C58" s="1063"/>
      <c r="D58" s="1064"/>
      <c r="E58" s="1037"/>
      <c r="F58" s="1050"/>
      <c r="G58" s="1050"/>
      <c r="H58" s="1051"/>
      <c r="I58" s="1086">
        <v>0</v>
      </c>
      <c r="J58" s="1051"/>
      <c r="K58" s="1052">
        <v>0</v>
      </c>
    </row>
    <row r="59" spans="1:11" ht="18" customHeight="1" x14ac:dyDescent="0.2">
      <c r="A59" s="1042" t="s">
        <v>98</v>
      </c>
      <c r="B59" s="3877"/>
      <c r="C59" s="3878"/>
      <c r="D59" s="3879"/>
      <c r="E59" s="1037"/>
      <c r="F59" s="1050"/>
      <c r="G59" s="1050"/>
      <c r="H59" s="1051"/>
      <c r="I59" s="1086">
        <v>0</v>
      </c>
      <c r="J59" s="1051"/>
      <c r="K59" s="1052">
        <v>0</v>
      </c>
    </row>
    <row r="60" spans="1:11" ht="18" customHeight="1" x14ac:dyDescent="0.2">
      <c r="A60" s="1042" t="s">
        <v>99</v>
      </c>
      <c r="B60" s="1062"/>
      <c r="C60" s="1063"/>
      <c r="D60" s="1064"/>
      <c r="E60" s="1037"/>
      <c r="F60" s="1050"/>
      <c r="G60" s="1050"/>
      <c r="H60" s="1051"/>
      <c r="I60" s="1086">
        <v>0</v>
      </c>
      <c r="J60" s="1051"/>
      <c r="K60" s="1052">
        <v>0</v>
      </c>
    </row>
    <row r="61" spans="1:11" ht="18" customHeight="1" x14ac:dyDescent="0.2">
      <c r="A61" s="1042" t="s">
        <v>100</v>
      </c>
      <c r="B61" s="1062"/>
      <c r="C61" s="1063"/>
      <c r="D61" s="1064"/>
      <c r="E61" s="1037"/>
      <c r="F61" s="1050"/>
      <c r="G61" s="1050"/>
      <c r="H61" s="1051"/>
      <c r="I61" s="1086">
        <v>0</v>
      </c>
      <c r="J61" s="1051"/>
      <c r="K61" s="1052">
        <v>0</v>
      </c>
    </row>
    <row r="62" spans="1:11" ht="18" customHeight="1" x14ac:dyDescent="0.2">
      <c r="A62" s="1042" t="s">
        <v>101</v>
      </c>
      <c r="B62" s="3877"/>
      <c r="C62" s="3878"/>
      <c r="D62" s="3879"/>
      <c r="E62" s="1037"/>
      <c r="F62" s="1050"/>
      <c r="G62" s="1050"/>
      <c r="H62" s="1051"/>
      <c r="I62" s="1086">
        <v>0</v>
      </c>
      <c r="J62" s="1051"/>
      <c r="K62" s="1052">
        <v>0</v>
      </c>
    </row>
    <row r="63" spans="1:11" ht="18" customHeight="1" x14ac:dyDescent="0.2">
      <c r="A63" s="1042"/>
      <c r="B63" s="1037"/>
      <c r="C63" s="1037"/>
      <c r="D63" s="1037"/>
      <c r="E63" s="1037"/>
      <c r="F63" s="1037"/>
      <c r="G63" s="1037"/>
      <c r="H63" s="1037"/>
      <c r="I63" s="1082"/>
      <c r="J63" s="1037"/>
      <c r="K63" s="1037"/>
    </row>
    <row r="64" spans="1:11" ht="18" customHeight="1" x14ac:dyDescent="0.2">
      <c r="A64" s="1042" t="s">
        <v>144</v>
      </c>
      <c r="B64" s="1039" t="s">
        <v>145</v>
      </c>
      <c r="C64" s="1037"/>
      <c r="D64" s="1037"/>
      <c r="E64" s="1039" t="s">
        <v>7</v>
      </c>
      <c r="F64" s="1054">
        <v>75525.193333333344</v>
      </c>
      <c r="G64" s="1054">
        <v>2080</v>
      </c>
      <c r="H64" s="1052">
        <v>18038725.474239826</v>
      </c>
      <c r="I64" s="1052">
        <v>0</v>
      </c>
      <c r="J64" s="1052">
        <v>708895.96</v>
      </c>
      <c r="K64" s="1052">
        <v>17329829.514239829</v>
      </c>
    </row>
    <row r="65" spans="1:11" ht="18" customHeight="1" x14ac:dyDescent="0.2">
      <c r="A65" s="1037"/>
      <c r="B65" s="1037"/>
      <c r="C65" s="1037"/>
      <c r="D65" s="1037"/>
      <c r="E65" s="1037"/>
      <c r="F65" s="1084"/>
      <c r="G65" s="1084"/>
      <c r="H65" s="1084"/>
      <c r="I65" s="1084"/>
      <c r="J65" s="1084"/>
      <c r="K65" s="1084"/>
    </row>
    <row r="66" spans="1:11" ht="42.75" customHeight="1" x14ac:dyDescent="0.2">
      <c r="A66" s="1037"/>
      <c r="B66" s="1037"/>
      <c r="C66" s="1037"/>
      <c r="D66" s="1037"/>
      <c r="E66" s="1037"/>
      <c r="F66" s="1092" t="s">
        <v>9</v>
      </c>
      <c r="G66" s="1092" t="s">
        <v>37</v>
      </c>
      <c r="H66" s="1092" t="s">
        <v>29</v>
      </c>
      <c r="I66" s="1092" t="s">
        <v>30</v>
      </c>
      <c r="J66" s="1092" t="s">
        <v>33</v>
      </c>
      <c r="K66" s="1092" t="s">
        <v>34</v>
      </c>
    </row>
    <row r="67" spans="1:11" ht="18" customHeight="1" x14ac:dyDescent="0.2">
      <c r="A67" s="1043" t="s">
        <v>102</v>
      </c>
      <c r="B67" s="1039" t="s">
        <v>12</v>
      </c>
      <c r="C67" s="1037"/>
      <c r="D67" s="1037"/>
      <c r="E67" s="1037"/>
      <c r="F67" s="1093"/>
      <c r="G67" s="1093"/>
      <c r="H67" s="1093"/>
      <c r="I67" s="1094"/>
      <c r="J67" s="1093"/>
      <c r="K67" s="1095"/>
    </row>
    <row r="68" spans="1:11" ht="18" customHeight="1" x14ac:dyDescent="0.2">
      <c r="A68" s="1042" t="s">
        <v>103</v>
      </c>
      <c r="B68" s="1037" t="s">
        <v>52</v>
      </c>
      <c r="C68" s="1037"/>
      <c r="D68" s="1037"/>
      <c r="E68" s="1037"/>
      <c r="F68" s="1050">
        <v>6090.5999999999995</v>
      </c>
      <c r="G68" s="1050">
        <v>0</v>
      </c>
      <c r="H68" s="1051">
        <v>410557.995</v>
      </c>
      <c r="I68" s="1086">
        <v>0</v>
      </c>
      <c r="J68" s="1051">
        <v>261412.73</v>
      </c>
      <c r="K68" s="1052">
        <v>149145.26499999998</v>
      </c>
    </row>
    <row r="69" spans="1:11" ht="18" customHeight="1" x14ac:dyDescent="0.2">
      <c r="A69" s="1042" t="s">
        <v>104</v>
      </c>
      <c r="B69" s="1038" t="s">
        <v>53</v>
      </c>
      <c r="C69" s="1037"/>
      <c r="D69" s="1037"/>
      <c r="E69" s="1037"/>
      <c r="F69" s="1050">
        <v>0</v>
      </c>
      <c r="G69" s="1050">
        <v>0</v>
      </c>
      <c r="H69" s="1051">
        <v>39086.10500000001</v>
      </c>
      <c r="I69" s="1086">
        <v>0</v>
      </c>
      <c r="J69" s="1051">
        <v>0</v>
      </c>
      <c r="K69" s="1052">
        <v>39086.10500000001</v>
      </c>
    </row>
    <row r="70" spans="1:11" ht="18" customHeight="1" x14ac:dyDescent="0.2">
      <c r="A70" s="1042" t="s">
        <v>178</v>
      </c>
      <c r="B70" s="1062"/>
      <c r="C70" s="1063"/>
      <c r="D70" s="1064"/>
      <c r="E70" s="1039"/>
      <c r="F70" s="1071"/>
      <c r="G70" s="1071"/>
      <c r="H70" s="1072"/>
      <c r="I70" s="1086">
        <v>0</v>
      </c>
      <c r="J70" s="1072"/>
      <c r="K70" s="1052">
        <v>0</v>
      </c>
    </row>
    <row r="71" spans="1:11" ht="18" customHeight="1" x14ac:dyDescent="0.2">
      <c r="A71" s="1042" t="s">
        <v>179</v>
      </c>
      <c r="B71" s="1062"/>
      <c r="C71" s="1063"/>
      <c r="D71" s="1064"/>
      <c r="E71" s="1039"/>
      <c r="F71" s="1071"/>
      <c r="G71" s="1071"/>
      <c r="H71" s="1072"/>
      <c r="I71" s="1086">
        <v>0</v>
      </c>
      <c r="J71" s="1072"/>
      <c r="K71" s="1052">
        <v>0</v>
      </c>
    </row>
    <row r="72" spans="1:11" ht="18" customHeight="1" x14ac:dyDescent="0.2">
      <c r="A72" s="1042" t="s">
        <v>180</v>
      </c>
      <c r="B72" s="1068"/>
      <c r="C72" s="1069"/>
      <c r="D72" s="1070"/>
      <c r="E72" s="1039"/>
      <c r="F72" s="1050"/>
      <c r="G72" s="1050"/>
      <c r="H72" s="1051"/>
      <c r="I72" s="1086">
        <v>0</v>
      </c>
      <c r="J72" s="1051"/>
      <c r="K72" s="1052">
        <v>0</v>
      </c>
    </row>
    <row r="73" spans="1:11" ht="18" customHeight="1" x14ac:dyDescent="0.2">
      <c r="A73" s="1042"/>
      <c r="B73" s="1038"/>
      <c r="C73" s="1037"/>
      <c r="D73" s="1037"/>
      <c r="E73" s="1039"/>
      <c r="F73" s="1096"/>
      <c r="G73" s="1096"/>
      <c r="H73" s="1097"/>
      <c r="I73" s="1094"/>
      <c r="J73" s="1097"/>
      <c r="K73" s="1095"/>
    </row>
    <row r="74" spans="1:11" ht="18" customHeight="1" x14ac:dyDescent="0.2">
      <c r="A74" s="1043" t="s">
        <v>146</v>
      </c>
      <c r="B74" s="1039" t="s">
        <v>147</v>
      </c>
      <c r="C74" s="1037"/>
      <c r="D74" s="1037"/>
      <c r="E74" s="1039" t="s">
        <v>7</v>
      </c>
      <c r="F74" s="1057">
        <v>6090.5999999999995</v>
      </c>
      <c r="G74" s="1057">
        <v>0</v>
      </c>
      <c r="H74" s="1057">
        <v>449644.1</v>
      </c>
      <c r="I74" s="1088">
        <v>0</v>
      </c>
      <c r="J74" s="1057">
        <v>261412.73</v>
      </c>
      <c r="K74" s="1053">
        <v>188231.37</v>
      </c>
    </row>
    <row r="75" spans="1:11" ht="42.75" customHeight="1" x14ac:dyDescent="0.2">
      <c r="A75" s="1037"/>
      <c r="B75" s="1037"/>
      <c r="C75" s="1037"/>
      <c r="D75" s="1037"/>
      <c r="E75" s="1037"/>
      <c r="F75" s="1045" t="s">
        <v>9</v>
      </c>
      <c r="G75" s="1045" t="s">
        <v>37</v>
      </c>
      <c r="H75" s="1045" t="s">
        <v>29</v>
      </c>
      <c r="I75" s="1045" t="s">
        <v>30</v>
      </c>
      <c r="J75" s="1045" t="s">
        <v>33</v>
      </c>
      <c r="K75" s="1045" t="s">
        <v>34</v>
      </c>
    </row>
    <row r="76" spans="1:11" ht="18" customHeight="1" x14ac:dyDescent="0.2">
      <c r="A76" s="1043" t="s">
        <v>105</v>
      </c>
      <c r="B76" s="1039" t="s">
        <v>106</v>
      </c>
      <c r="C76" s="1037"/>
      <c r="D76" s="1037"/>
      <c r="E76" s="1037"/>
      <c r="F76" s="1037"/>
      <c r="G76" s="1037"/>
      <c r="H76" s="1037"/>
      <c r="I76" s="1037"/>
      <c r="J76" s="1037"/>
      <c r="K76" s="1037"/>
    </row>
    <row r="77" spans="1:11" ht="18" customHeight="1" x14ac:dyDescent="0.2">
      <c r="A77" s="1042" t="s">
        <v>107</v>
      </c>
      <c r="B77" s="1038" t="s">
        <v>54</v>
      </c>
      <c r="C77" s="1037"/>
      <c r="D77" s="1037"/>
      <c r="E77" s="1037"/>
      <c r="F77" s="1050">
        <v>63.400466259505563</v>
      </c>
      <c r="G77" s="1050">
        <v>8.4000617757073623</v>
      </c>
      <c r="H77" s="1051">
        <v>608263.09480738291</v>
      </c>
      <c r="I77" s="1086">
        <v>0</v>
      </c>
      <c r="J77" s="1051">
        <v>0</v>
      </c>
      <c r="K77" s="1052">
        <v>608263.09480738291</v>
      </c>
    </row>
    <row r="78" spans="1:11" ht="18" customHeight="1" x14ac:dyDescent="0.2">
      <c r="A78" s="1042" t="s">
        <v>108</v>
      </c>
      <c r="B78" s="1038" t="s">
        <v>55</v>
      </c>
      <c r="C78" s="1037"/>
      <c r="D78" s="1037"/>
      <c r="E78" s="1037"/>
      <c r="F78" s="1050"/>
      <c r="G78" s="1050"/>
      <c r="H78" s="1051"/>
      <c r="I78" s="1086">
        <v>0</v>
      </c>
      <c r="J78" s="1051"/>
      <c r="K78" s="1052">
        <v>0</v>
      </c>
    </row>
    <row r="79" spans="1:11" ht="18" customHeight="1" x14ac:dyDescent="0.2">
      <c r="A79" s="1042" t="s">
        <v>109</v>
      </c>
      <c r="B79" s="1038" t="s">
        <v>13</v>
      </c>
      <c r="C79" s="1037"/>
      <c r="D79" s="1037"/>
      <c r="E79" s="1037"/>
      <c r="F79" s="1050">
        <v>79.000485380557848</v>
      </c>
      <c r="G79" s="1050">
        <v>53.200391246146623</v>
      </c>
      <c r="H79" s="1051">
        <v>43290</v>
      </c>
      <c r="I79" s="1086">
        <v>0</v>
      </c>
      <c r="J79" s="1051"/>
      <c r="K79" s="1052">
        <v>43290</v>
      </c>
    </row>
    <row r="80" spans="1:11" ht="18" customHeight="1" x14ac:dyDescent="0.2">
      <c r="A80" s="1042" t="s">
        <v>110</v>
      </c>
      <c r="B80" s="1038" t="s">
        <v>56</v>
      </c>
      <c r="C80" s="1037"/>
      <c r="D80" s="1037"/>
      <c r="E80" s="1037"/>
      <c r="F80" s="1050"/>
      <c r="G80" s="1050"/>
      <c r="H80" s="1051"/>
      <c r="I80" s="1086">
        <v>0</v>
      </c>
      <c r="J80" s="1051"/>
      <c r="K80" s="1052">
        <v>0</v>
      </c>
    </row>
    <row r="81" spans="1:11" ht="18" customHeight="1" x14ac:dyDescent="0.2">
      <c r="A81" s="1042"/>
      <c r="B81" s="1037"/>
      <c r="C81" s="1037"/>
      <c r="D81" s="1037"/>
      <c r="E81" s="1037"/>
      <c r="F81" s="1037"/>
      <c r="G81" s="1037"/>
      <c r="H81" s="1037"/>
      <c r="I81" s="1037"/>
      <c r="J81" s="1037"/>
      <c r="K81" s="1076"/>
    </row>
    <row r="82" spans="1:11" ht="18" customHeight="1" x14ac:dyDescent="0.2">
      <c r="A82" s="1042" t="s">
        <v>148</v>
      </c>
      <c r="B82" s="1039" t="s">
        <v>149</v>
      </c>
      <c r="C82" s="1037"/>
      <c r="D82" s="1037"/>
      <c r="E82" s="1039" t="s">
        <v>7</v>
      </c>
      <c r="F82" s="1057">
        <v>142.4009516400634</v>
      </c>
      <c r="G82" s="1057">
        <v>61.600453021853987</v>
      </c>
      <c r="H82" s="1053">
        <v>651553.09480738291</v>
      </c>
      <c r="I82" s="1053">
        <v>0</v>
      </c>
      <c r="J82" s="1053">
        <v>0</v>
      </c>
      <c r="K82" s="1053">
        <v>651553.09480738291</v>
      </c>
    </row>
    <row r="83" spans="1:11" ht="18" customHeight="1" thickBot="1" x14ac:dyDescent="0.25">
      <c r="A83" s="1042"/>
      <c r="B83" s="1037"/>
      <c r="C83" s="1037"/>
      <c r="D83" s="1037"/>
      <c r="E83" s="1037"/>
      <c r="F83" s="1060"/>
      <c r="G83" s="1060"/>
      <c r="H83" s="1060"/>
      <c r="I83" s="1060"/>
      <c r="J83" s="1060"/>
      <c r="K83" s="1060"/>
    </row>
    <row r="84" spans="1:11" ht="42.75" customHeight="1" x14ac:dyDescent="0.2">
      <c r="A84" s="1037"/>
      <c r="B84" s="1037"/>
      <c r="C84" s="1037"/>
      <c r="D84" s="1037"/>
      <c r="E84" s="1037"/>
      <c r="F84" s="1045" t="s">
        <v>9</v>
      </c>
      <c r="G84" s="1045" t="s">
        <v>37</v>
      </c>
      <c r="H84" s="1045" t="s">
        <v>29</v>
      </c>
      <c r="I84" s="1045" t="s">
        <v>30</v>
      </c>
      <c r="J84" s="1045" t="s">
        <v>33</v>
      </c>
      <c r="K84" s="1045" t="s">
        <v>34</v>
      </c>
    </row>
    <row r="85" spans="1:11" ht="18" customHeight="1" x14ac:dyDescent="0.2">
      <c r="A85" s="1043" t="s">
        <v>111</v>
      </c>
      <c r="B85" s="1039" t="s">
        <v>57</v>
      </c>
      <c r="C85" s="1037"/>
      <c r="D85" s="1037"/>
      <c r="E85" s="1037"/>
      <c r="F85" s="1037"/>
      <c r="G85" s="1037"/>
      <c r="H85" s="1037"/>
      <c r="I85" s="1037"/>
      <c r="J85" s="1037"/>
      <c r="K85" s="1037"/>
    </row>
    <row r="86" spans="1:11" ht="18" customHeight="1" x14ac:dyDescent="0.2">
      <c r="A86" s="1042" t="s">
        <v>112</v>
      </c>
      <c r="B86" s="1038" t="s">
        <v>113</v>
      </c>
      <c r="C86" s="1037"/>
      <c r="D86" s="1037"/>
      <c r="E86" s="1037"/>
      <c r="F86" s="1050">
        <v>3.9000176502021033</v>
      </c>
      <c r="G86" s="1050">
        <v>2.0000147085017526</v>
      </c>
      <c r="H86" s="1051">
        <v>1200.0088251010529</v>
      </c>
      <c r="I86" s="1086">
        <v>659.27721396532002</v>
      </c>
      <c r="J86" s="1051">
        <v>0</v>
      </c>
      <c r="K86" s="1052">
        <v>1859.286039066373</v>
      </c>
    </row>
    <row r="87" spans="1:11" ht="18" customHeight="1" x14ac:dyDescent="0.2">
      <c r="A87" s="1042" t="s">
        <v>114</v>
      </c>
      <c r="B87" s="1038" t="s">
        <v>14</v>
      </c>
      <c r="C87" s="1037"/>
      <c r="D87" s="1037"/>
      <c r="E87" s="1037"/>
      <c r="F87" s="1050">
        <v>51.700137524491389</v>
      </c>
      <c r="G87" s="1050">
        <v>28.000205919024538</v>
      </c>
      <c r="H87" s="1051">
        <v>0</v>
      </c>
      <c r="I87" s="1086">
        <v>0</v>
      </c>
      <c r="J87" s="1051">
        <v>0</v>
      </c>
      <c r="K87" s="1052">
        <v>0</v>
      </c>
    </row>
    <row r="88" spans="1:11" ht="18" customHeight="1" x14ac:dyDescent="0.2">
      <c r="A88" s="1042" t="s">
        <v>115</v>
      </c>
      <c r="B88" s="1038" t="s">
        <v>116</v>
      </c>
      <c r="C88" s="1037"/>
      <c r="D88" s="1037"/>
      <c r="E88" s="1037"/>
      <c r="F88" s="1050">
        <v>38.000242690278924</v>
      </c>
      <c r="G88" s="1050">
        <v>1015.2001117846133</v>
      </c>
      <c r="H88" s="1051">
        <v>79740.13</v>
      </c>
      <c r="I88" s="1086">
        <v>43808.72010937539</v>
      </c>
      <c r="J88" s="1051">
        <v>65629</v>
      </c>
      <c r="K88" s="1052">
        <v>57919.850109375402</v>
      </c>
    </row>
    <row r="89" spans="1:11" ht="18" customHeight="1" x14ac:dyDescent="0.2">
      <c r="A89" s="1042" t="s">
        <v>117</v>
      </c>
      <c r="B89" s="1038" t="s">
        <v>58</v>
      </c>
      <c r="C89" s="1037"/>
      <c r="D89" s="1037"/>
      <c r="E89" s="1037"/>
      <c r="F89" s="1050"/>
      <c r="G89" s="1050"/>
      <c r="H89" s="1051"/>
      <c r="I89" s="1086">
        <v>0</v>
      </c>
      <c r="J89" s="1051"/>
      <c r="K89" s="1052">
        <v>0</v>
      </c>
    </row>
    <row r="90" spans="1:11" ht="18" customHeight="1" x14ac:dyDescent="0.2">
      <c r="A90" s="1042" t="s">
        <v>118</v>
      </c>
      <c r="B90" s="3861" t="s">
        <v>59</v>
      </c>
      <c r="C90" s="3862"/>
      <c r="D90" s="1037"/>
      <c r="E90" s="1037"/>
      <c r="F90" s="1050">
        <v>5.200038242104557</v>
      </c>
      <c r="G90" s="1050">
        <v>16.00011766801402</v>
      </c>
      <c r="H90" s="1051">
        <v>0</v>
      </c>
      <c r="I90" s="1086">
        <v>0</v>
      </c>
      <c r="J90" s="1051">
        <v>0</v>
      </c>
      <c r="K90" s="1052">
        <v>0</v>
      </c>
    </row>
    <row r="91" spans="1:11" ht="18" customHeight="1" x14ac:dyDescent="0.2">
      <c r="A91" s="1042" t="s">
        <v>119</v>
      </c>
      <c r="B91" s="1038" t="s">
        <v>60</v>
      </c>
      <c r="C91" s="1037"/>
      <c r="D91" s="1037"/>
      <c r="E91" s="1037"/>
      <c r="F91" s="1050">
        <v>801.31576337124102</v>
      </c>
      <c r="G91" s="1050">
        <v>420.00308878536811</v>
      </c>
      <c r="H91" s="1051">
        <v>41768.025900000008</v>
      </c>
      <c r="I91" s="1086">
        <v>22947.087698179603</v>
      </c>
      <c r="J91" s="1051">
        <v>6077.0574000000006</v>
      </c>
      <c r="K91" s="1052">
        <v>58638.056198179613</v>
      </c>
    </row>
    <row r="92" spans="1:11" ht="18" customHeight="1" x14ac:dyDescent="0.2">
      <c r="A92" s="1042" t="s">
        <v>120</v>
      </c>
      <c r="B92" s="1038" t="s">
        <v>121</v>
      </c>
      <c r="C92" s="1037"/>
      <c r="D92" s="1037"/>
      <c r="E92" s="1037"/>
      <c r="F92" s="1074">
        <v>5859.7403763081675</v>
      </c>
      <c r="G92" s="1074">
        <v>166.00063246557536</v>
      </c>
      <c r="H92" s="1075">
        <v>642437.24884658051</v>
      </c>
      <c r="I92" s="1086">
        <v>352950.93728285859</v>
      </c>
      <c r="J92" s="1075">
        <v>0</v>
      </c>
      <c r="K92" s="1052">
        <v>995388.18612943916</v>
      </c>
    </row>
    <row r="93" spans="1:11" ht="18" customHeight="1" x14ac:dyDescent="0.2">
      <c r="A93" s="1042" t="s">
        <v>122</v>
      </c>
      <c r="B93" s="1038" t="s">
        <v>123</v>
      </c>
      <c r="C93" s="1037"/>
      <c r="D93" s="1037"/>
      <c r="E93" s="1037"/>
      <c r="F93" s="1050">
        <v>19.000139730766652</v>
      </c>
      <c r="G93" s="1050">
        <v>0</v>
      </c>
      <c r="H93" s="1051">
        <v>0</v>
      </c>
      <c r="I93" s="1086">
        <v>0</v>
      </c>
      <c r="J93" s="1051">
        <v>0</v>
      </c>
      <c r="K93" s="1052">
        <v>0</v>
      </c>
    </row>
    <row r="94" spans="1:11" ht="18" customHeight="1" x14ac:dyDescent="0.2">
      <c r="A94" s="1042" t="s">
        <v>124</v>
      </c>
      <c r="B94" s="3877"/>
      <c r="C94" s="3878"/>
      <c r="D94" s="3879"/>
      <c r="E94" s="1037"/>
      <c r="F94" s="1050"/>
      <c r="G94" s="1050"/>
      <c r="H94" s="1051"/>
      <c r="I94" s="1086">
        <v>0</v>
      </c>
      <c r="J94" s="1051"/>
      <c r="K94" s="1052">
        <v>0</v>
      </c>
    </row>
    <row r="95" spans="1:11" ht="18" customHeight="1" x14ac:dyDescent="0.2">
      <c r="A95" s="1042" t="s">
        <v>125</v>
      </c>
      <c r="B95" s="3877"/>
      <c r="C95" s="3878"/>
      <c r="D95" s="3879"/>
      <c r="E95" s="1037"/>
      <c r="F95" s="1050"/>
      <c r="G95" s="1050"/>
      <c r="H95" s="1051"/>
      <c r="I95" s="1086">
        <v>0</v>
      </c>
      <c r="J95" s="1051"/>
      <c r="K95" s="1052">
        <v>0</v>
      </c>
    </row>
    <row r="96" spans="1:11" ht="18" customHeight="1" x14ac:dyDescent="0.2">
      <c r="A96" s="1042" t="s">
        <v>126</v>
      </c>
      <c r="B96" s="3877"/>
      <c r="C96" s="3878"/>
      <c r="D96" s="3879"/>
      <c r="E96" s="1037"/>
      <c r="F96" s="1050"/>
      <c r="G96" s="1050"/>
      <c r="H96" s="1051"/>
      <c r="I96" s="1086">
        <v>0</v>
      </c>
      <c r="J96" s="1051"/>
      <c r="K96" s="1052">
        <v>0</v>
      </c>
    </row>
    <row r="97" spans="1:11" ht="18" customHeight="1" x14ac:dyDescent="0.2">
      <c r="A97" s="1042"/>
      <c r="B97" s="1038"/>
      <c r="C97" s="1037"/>
      <c r="D97" s="1037"/>
      <c r="E97" s="1037"/>
      <c r="F97" s="1037"/>
      <c r="G97" s="1037"/>
      <c r="H97" s="1037"/>
      <c r="I97" s="1037"/>
      <c r="J97" s="1037"/>
      <c r="K97" s="1037"/>
    </row>
    <row r="98" spans="1:11" ht="18" customHeight="1" x14ac:dyDescent="0.2">
      <c r="A98" s="1043" t="s">
        <v>150</v>
      </c>
      <c r="B98" s="1039" t="s">
        <v>151</v>
      </c>
      <c r="C98" s="1037"/>
      <c r="D98" s="1037"/>
      <c r="E98" s="1039" t="s">
        <v>7</v>
      </c>
      <c r="F98" s="1054">
        <v>6778.8567155172523</v>
      </c>
      <c r="G98" s="1054">
        <v>1647.2041713310973</v>
      </c>
      <c r="H98" s="1054">
        <v>765145.41357168159</v>
      </c>
      <c r="I98" s="1054">
        <v>420366.02230437892</v>
      </c>
      <c r="J98" s="1054">
        <v>71706.057400000005</v>
      </c>
      <c r="K98" s="1054">
        <v>1113805.3784760605</v>
      </c>
    </row>
    <row r="99" spans="1:11" ht="18" customHeight="1" thickBot="1" x14ac:dyDescent="0.25">
      <c r="A99" s="1037"/>
      <c r="B99" s="1039"/>
      <c r="C99" s="1037"/>
      <c r="D99" s="1037"/>
      <c r="E99" s="1037"/>
      <c r="F99" s="1060"/>
      <c r="G99" s="1060"/>
      <c r="H99" s="1060"/>
      <c r="I99" s="1060"/>
      <c r="J99" s="1060"/>
      <c r="K99" s="1060"/>
    </row>
    <row r="100" spans="1:11" ht="42.75" customHeight="1" x14ac:dyDescent="0.2">
      <c r="A100" s="1037"/>
      <c r="B100" s="1037"/>
      <c r="C100" s="1037"/>
      <c r="D100" s="1037"/>
      <c r="E100" s="1037"/>
      <c r="F100" s="1045" t="s">
        <v>9</v>
      </c>
      <c r="G100" s="1045" t="s">
        <v>37</v>
      </c>
      <c r="H100" s="1045" t="s">
        <v>29</v>
      </c>
      <c r="I100" s="1045" t="s">
        <v>30</v>
      </c>
      <c r="J100" s="1045" t="s">
        <v>33</v>
      </c>
      <c r="K100" s="1045" t="s">
        <v>34</v>
      </c>
    </row>
    <row r="101" spans="1:11" ht="18" customHeight="1" x14ac:dyDescent="0.2">
      <c r="A101" s="1043" t="s">
        <v>130</v>
      </c>
      <c r="B101" s="1039" t="s">
        <v>63</v>
      </c>
      <c r="C101" s="1037"/>
      <c r="D101" s="1037"/>
      <c r="E101" s="1037"/>
      <c r="F101" s="1037"/>
      <c r="G101" s="1037"/>
      <c r="H101" s="1037"/>
      <c r="I101" s="1037"/>
      <c r="J101" s="1037"/>
      <c r="K101" s="1037"/>
    </row>
    <row r="102" spans="1:11" ht="18" customHeight="1" x14ac:dyDescent="0.2">
      <c r="A102" s="1042" t="s">
        <v>131</v>
      </c>
      <c r="B102" s="1038" t="s">
        <v>152</v>
      </c>
      <c r="C102" s="1037"/>
      <c r="D102" s="1037"/>
      <c r="E102" s="1037"/>
      <c r="F102" s="1050">
        <v>3642.5504267602937</v>
      </c>
      <c r="G102" s="1050">
        <v>85.200626582174664</v>
      </c>
      <c r="H102" s="1051">
        <v>164470.99470000004</v>
      </c>
      <c r="I102" s="1086">
        <v>90359.318111506262</v>
      </c>
      <c r="J102" s="1051">
        <v>12496.986000000001</v>
      </c>
      <c r="K102" s="1052">
        <v>242333.3268115063</v>
      </c>
    </row>
    <row r="103" spans="1:11" ht="18" customHeight="1" x14ac:dyDescent="0.2">
      <c r="A103" s="1042" t="s">
        <v>132</v>
      </c>
      <c r="B103" s="3861" t="s">
        <v>62</v>
      </c>
      <c r="C103" s="3861"/>
      <c r="D103" s="1037"/>
      <c r="E103" s="1037"/>
      <c r="F103" s="1050">
        <v>31.000227981777169</v>
      </c>
      <c r="G103" s="1050">
        <v>49.20036182914312</v>
      </c>
      <c r="H103" s="1051">
        <v>25000</v>
      </c>
      <c r="I103" s="1086">
        <v>0</v>
      </c>
      <c r="J103" s="1051">
        <v>0</v>
      </c>
      <c r="K103" s="1052">
        <v>25000</v>
      </c>
    </row>
    <row r="104" spans="1:11" ht="18" customHeight="1" x14ac:dyDescent="0.2">
      <c r="A104" s="1042" t="s">
        <v>128</v>
      </c>
      <c r="B104" s="3877" t="s">
        <v>195</v>
      </c>
      <c r="C104" s="3878"/>
      <c r="D104" s="3879"/>
      <c r="E104" s="1037"/>
      <c r="F104" s="1050">
        <v>2950.23</v>
      </c>
      <c r="G104" s="1050">
        <v>0</v>
      </c>
      <c r="H104" s="1051">
        <v>148195.15500000003</v>
      </c>
      <c r="I104" s="1086">
        <v>81417.475328426284</v>
      </c>
      <c r="J104" s="1051">
        <v>17127.835200000001</v>
      </c>
      <c r="K104" s="1052">
        <v>212484.79512842631</v>
      </c>
    </row>
    <row r="105" spans="1:11" ht="18" customHeight="1" x14ac:dyDescent="0.2">
      <c r="A105" s="1042" t="s">
        <v>127</v>
      </c>
      <c r="B105" s="3877"/>
      <c r="C105" s="3878"/>
      <c r="D105" s="3879"/>
      <c r="E105" s="1037"/>
      <c r="F105" s="1050"/>
      <c r="G105" s="1050"/>
      <c r="H105" s="1051"/>
      <c r="I105" s="1086">
        <v>0</v>
      </c>
      <c r="J105" s="1051"/>
      <c r="K105" s="1052">
        <v>0</v>
      </c>
    </row>
    <row r="106" spans="1:11" ht="18" customHeight="1" x14ac:dyDescent="0.2">
      <c r="A106" s="1042" t="s">
        <v>129</v>
      </c>
      <c r="B106" s="3877"/>
      <c r="C106" s="3878"/>
      <c r="D106" s="3879"/>
      <c r="E106" s="1037"/>
      <c r="F106" s="1050"/>
      <c r="G106" s="1050"/>
      <c r="H106" s="1051"/>
      <c r="I106" s="1086">
        <v>0</v>
      </c>
      <c r="J106" s="1051"/>
      <c r="K106" s="1052">
        <v>0</v>
      </c>
    </row>
    <row r="107" spans="1:11" ht="18" customHeight="1" x14ac:dyDescent="0.2">
      <c r="A107" s="1037"/>
      <c r="B107" s="1039"/>
      <c r="C107" s="1037"/>
      <c r="D107" s="1037"/>
      <c r="E107" s="1037"/>
      <c r="F107" s="1037"/>
      <c r="G107" s="1037"/>
      <c r="H107" s="1037"/>
      <c r="I107" s="1037"/>
      <c r="J107" s="1037"/>
      <c r="K107" s="1037"/>
    </row>
    <row r="108" spans="1:11" s="3" customFormat="1" ht="18" customHeight="1" x14ac:dyDescent="0.2">
      <c r="A108" s="1043" t="s">
        <v>153</v>
      </c>
      <c r="B108" s="1098" t="s">
        <v>154</v>
      </c>
      <c r="C108" s="1037"/>
      <c r="D108" s="1037"/>
      <c r="E108" s="1039" t="s">
        <v>7</v>
      </c>
      <c r="F108" s="1054">
        <v>6623.7806547420714</v>
      </c>
      <c r="G108" s="1054">
        <v>134.40098841131777</v>
      </c>
      <c r="H108" s="1052">
        <v>337666.14970000007</v>
      </c>
      <c r="I108" s="1052">
        <v>171776.79343993255</v>
      </c>
      <c r="J108" s="1052">
        <v>29624.821200000002</v>
      </c>
      <c r="K108" s="1052">
        <v>479818.12193993258</v>
      </c>
    </row>
    <row r="109" spans="1:11" s="3" customFormat="1" ht="18" customHeight="1" thickBot="1" x14ac:dyDescent="0.25">
      <c r="A109" s="1047"/>
      <c r="B109" s="1048"/>
      <c r="C109" s="1049"/>
      <c r="D109" s="1049"/>
      <c r="E109" s="1049"/>
      <c r="F109" s="1060"/>
      <c r="G109" s="1060"/>
      <c r="H109" s="1060"/>
      <c r="I109" s="1060"/>
      <c r="J109" s="1060"/>
      <c r="K109" s="1060"/>
    </row>
    <row r="110" spans="1:11" s="3" customFormat="1" ht="18" customHeight="1" x14ac:dyDescent="0.2">
      <c r="A110" s="1043" t="s">
        <v>156</v>
      </c>
      <c r="B110" s="1039" t="s">
        <v>39</v>
      </c>
      <c r="C110" s="1037"/>
      <c r="D110" s="1037"/>
      <c r="E110" s="1037"/>
      <c r="F110" s="1037"/>
      <c r="G110" s="1037"/>
      <c r="H110" s="1037"/>
      <c r="I110" s="1037"/>
      <c r="J110" s="1037"/>
      <c r="K110" s="1037"/>
    </row>
    <row r="111" spans="1:11" ht="18" customHeight="1" x14ac:dyDescent="0.2">
      <c r="A111" s="1043" t="s">
        <v>155</v>
      </c>
      <c r="B111" s="1039" t="s">
        <v>164</v>
      </c>
      <c r="C111" s="1037"/>
      <c r="D111" s="1037"/>
      <c r="E111" s="1039" t="s">
        <v>7</v>
      </c>
      <c r="F111" s="1051">
        <v>14800908.340000002</v>
      </c>
      <c r="G111" s="1037"/>
      <c r="H111" s="1037"/>
      <c r="I111" s="1037"/>
      <c r="J111" s="1037"/>
      <c r="K111" s="1037"/>
    </row>
    <row r="112" spans="1:11" ht="18" customHeight="1" x14ac:dyDescent="0.2">
      <c r="A112" s="1037"/>
      <c r="B112" s="1039"/>
      <c r="C112" s="1037"/>
      <c r="D112" s="1037"/>
      <c r="E112" s="1039"/>
      <c r="F112" s="1058"/>
      <c r="G112" s="1037"/>
      <c r="H112" s="1037"/>
      <c r="I112" s="1037"/>
      <c r="J112" s="1037"/>
      <c r="K112" s="1037"/>
    </row>
    <row r="113" spans="1:11" ht="18" customHeight="1" x14ac:dyDescent="0.2">
      <c r="A113" s="1043"/>
      <c r="B113" s="1039" t="s">
        <v>15</v>
      </c>
      <c r="C113" s="1037"/>
      <c r="D113" s="1037"/>
      <c r="E113" s="1037"/>
      <c r="F113" s="1037"/>
      <c r="G113" s="891"/>
      <c r="H113" s="891"/>
      <c r="I113" s="891"/>
      <c r="J113" s="891"/>
      <c r="K113" s="891"/>
    </row>
    <row r="114" spans="1:11" ht="18" customHeight="1" x14ac:dyDescent="0.2">
      <c r="A114" s="1042" t="s">
        <v>171</v>
      </c>
      <c r="B114" s="1038" t="s">
        <v>35</v>
      </c>
      <c r="C114" s="1037"/>
      <c r="D114" s="1037"/>
      <c r="E114" s="1037"/>
      <c r="F114" s="1061">
        <v>0.54939363792578955</v>
      </c>
      <c r="G114" s="891"/>
      <c r="H114" s="891"/>
      <c r="I114" s="891"/>
      <c r="J114" s="891"/>
      <c r="K114" s="891"/>
    </row>
    <row r="115" spans="1:11" ht="18" customHeight="1" x14ac:dyDescent="0.2">
      <c r="A115" s="1042"/>
      <c r="B115" s="1039"/>
      <c r="C115" s="1037"/>
      <c r="D115" s="1037"/>
      <c r="E115" s="1037"/>
      <c r="F115" s="1037"/>
      <c r="G115" s="891"/>
      <c r="H115" s="891"/>
      <c r="I115" s="891"/>
      <c r="J115" s="891"/>
      <c r="K115" s="891"/>
    </row>
    <row r="116" spans="1:11" ht="18" customHeight="1" x14ac:dyDescent="0.2">
      <c r="A116" s="1042" t="s">
        <v>170</v>
      </c>
      <c r="B116" s="1039" t="s">
        <v>16</v>
      </c>
      <c r="C116" s="1037"/>
      <c r="D116" s="1037"/>
      <c r="E116" s="1037"/>
      <c r="F116" s="1037"/>
      <c r="G116" s="891"/>
      <c r="H116" s="891"/>
      <c r="I116" s="891"/>
      <c r="J116" s="891"/>
      <c r="K116" s="891"/>
    </row>
    <row r="117" spans="1:11" ht="18" customHeight="1" x14ac:dyDescent="0.2">
      <c r="A117" s="1042" t="s">
        <v>172</v>
      </c>
      <c r="B117" s="1038" t="s">
        <v>17</v>
      </c>
      <c r="C117" s="1037"/>
      <c r="D117" s="1037"/>
      <c r="E117" s="1037"/>
      <c r="F117" s="1051">
        <v>222422163</v>
      </c>
      <c r="G117" s="891"/>
      <c r="H117" s="891"/>
      <c r="I117" s="891"/>
      <c r="J117" s="891"/>
      <c r="K117" s="891"/>
    </row>
    <row r="118" spans="1:11" ht="18" customHeight="1" x14ac:dyDescent="0.2">
      <c r="A118" s="1042" t="s">
        <v>173</v>
      </c>
      <c r="B118" s="1037" t="s">
        <v>18</v>
      </c>
      <c r="C118" s="1037"/>
      <c r="D118" s="1037"/>
      <c r="E118" s="1037"/>
      <c r="F118" s="1051">
        <v>5182702</v>
      </c>
      <c r="G118" s="891"/>
      <c r="H118" s="891"/>
      <c r="I118" s="891"/>
      <c r="J118" s="891"/>
      <c r="K118" s="891"/>
    </row>
    <row r="119" spans="1:11" ht="18" customHeight="1" x14ac:dyDescent="0.2">
      <c r="A119" s="1042" t="s">
        <v>174</v>
      </c>
      <c r="B119" s="1039" t="s">
        <v>19</v>
      </c>
      <c r="C119" s="1037"/>
      <c r="D119" s="1037"/>
      <c r="E119" s="1037"/>
      <c r="F119" s="1053">
        <v>227604865</v>
      </c>
      <c r="G119" s="891"/>
      <c r="H119" s="891"/>
      <c r="I119" s="891"/>
      <c r="J119" s="891"/>
      <c r="K119" s="891"/>
    </row>
    <row r="120" spans="1:11" ht="18" customHeight="1" x14ac:dyDescent="0.2">
      <c r="A120" s="1042"/>
      <c r="B120" s="1039"/>
      <c r="C120" s="1037"/>
      <c r="D120" s="1037"/>
      <c r="E120" s="1037"/>
      <c r="F120" s="1037"/>
      <c r="G120" s="891"/>
      <c r="H120" s="891"/>
      <c r="I120" s="891"/>
      <c r="J120" s="891"/>
      <c r="K120" s="891"/>
    </row>
    <row r="121" spans="1:11" ht="18" customHeight="1" x14ac:dyDescent="0.2">
      <c r="A121" s="1042" t="s">
        <v>167</v>
      </c>
      <c r="B121" s="1039" t="s">
        <v>36</v>
      </c>
      <c r="C121" s="1037"/>
      <c r="D121" s="1037"/>
      <c r="E121" s="1037"/>
      <c r="F121" s="1051">
        <v>217955646</v>
      </c>
      <c r="G121" s="891"/>
      <c r="H121" s="891"/>
      <c r="I121" s="891"/>
      <c r="J121" s="891"/>
      <c r="K121" s="891"/>
    </row>
    <row r="122" spans="1:11" ht="18" customHeight="1" x14ac:dyDescent="0.2">
      <c r="A122" s="1042"/>
      <c r="B122" s="1037"/>
      <c r="C122" s="1037"/>
      <c r="D122" s="1037"/>
      <c r="E122" s="1037"/>
      <c r="F122" s="1037"/>
      <c r="G122" s="891"/>
      <c r="H122" s="891"/>
      <c r="I122" s="891"/>
      <c r="J122" s="891"/>
      <c r="K122" s="891"/>
    </row>
    <row r="123" spans="1:11" ht="18" customHeight="1" x14ac:dyDescent="0.2">
      <c r="A123" s="1042" t="s">
        <v>175</v>
      </c>
      <c r="B123" s="1039" t="s">
        <v>20</v>
      </c>
      <c r="C123" s="1037"/>
      <c r="D123" s="1037"/>
      <c r="E123" s="1037"/>
      <c r="F123" s="1051">
        <v>9649219</v>
      </c>
      <c r="G123" s="891"/>
      <c r="H123" s="891"/>
      <c r="I123" s="891"/>
      <c r="J123" s="891"/>
      <c r="K123" s="891"/>
    </row>
    <row r="124" spans="1:11" ht="18" customHeight="1" x14ac:dyDescent="0.2">
      <c r="A124" s="1042"/>
      <c r="B124" s="1037"/>
      <c r="C124" s="1037"/>
      <c r="D124" s="1037"/>
      <c r="E124" s="1037"/>
      <c r="F124" s="1037"/>
      <c r="G124" s="891"/>
      <c r="H124" s="891"/>
      <c r="I124" s="891"/>
      <c r="J124" s="891"/>
      <c r="K124" s="891"/>
    </row>
    <row r="125" spans="1:11" ht="18" customHeight="1" x14ac:dyDescent="0.2">
      <c r="A125" s="1042" t="s">
        <v>176</v>
      </c>
      <c r="B125" s="1039" t="s">
        <v>21</v>
      </c>
      <c r="C125" s="1037"/>
      <c r="D125" s="1037"/>
      <c r="E125" s="1037"/>
      <c r="F125" s="1051">
        <v>-1216081</v>
      </c>
      <c r="G125" s="891"/>
      <c r="H125" s="891"/>
      <c r="I125" s="891"/>
      <c r="J125" s="891"/>
      <c r="K125" s="891"/>
    </row>
    <row r="126" spans="1:11" ht="18" customHeight="1" x14ac:dyDescent="0.2">
      <c r="A126" s="1042"/>
      <c r="B126" s="1037"/>
      <c r="C126" s="1037"/>
      <c r="D126" s="1037"/>
      <c r="E126" s="1037"/>
      <c r="F126" s="1037"/>
      <c r="G126" s="891"/>
      <c r="H126" s="891"/>
      <c r="I126" s="891"/>
      <c r="J126" s="891"/>
      <c r="K126" s="891"/>
    </row>
    <row r="127" spans="1:11" ht="18" customHeight="1" x14ac:dyDescent="0.2">
      <c r="A127" s="1042" t="s">
        <v>177</v>
      </c>
      <c r="B127" s="1039" t="s">
        <v>22</v>
      </c>
      <c r="C127" s="1037"/>
      <c r="D127" s="1037"/>
      <c r="E127" s="1037"/>
      <c r="F127" s="1051">
        <v>8433138</v>
      </c>
      <c r="G127" s="891"/>
      <c r="H127" s="891"/>
      <c r="I127" s="891"/>
      <c r="J127" s="891"/>
      <c r="K127" s="891"/>
    </row>
    <row r="128" spans="1:11" ht="18" customHeight="1" x14ac:dyDescent="0.2">
      <c r="A128" s="1042"/>
      <c r="B128" s="1037"/>
      <c r="C128" s="1037"/>
      <c r="D128" s="1037"/>
      <c r="E128" s="1037"/>
      <c r="F128" s="1037"/>
      <c r="G128" s="891"/>
      <c r="H128" s="891"/>
      <c r="I128" s="891"/>
      <c r="J128" s="891"/>
      <c r="K128" s="891"/>
    </row>
    <row r="129" spans="1:11" ht="42.75" customHeight="1" x14ac:dyDescent="0.2">
      <c r="A129" s="1037"/>
      <c r="B129" s="1037"/>
      <c r="C129" s="1037"/>
      <c r="D129" s="1037"/>
      <c r="E129" s="1037"/>
      <c r="F129" s="1045" t="s">
        <v>9</v>
      </c>
      <c r="G129" s="1045" t="s">
        <v>37</v>
      </c>
      <c r="H129" s="1045" t="s">
        <v>29</v>
      </c>
      <c r="I129" s="1045" t="s">
        <v>30</v>
      </c>
      <c r="J129" s="1045" t="s">
        <v>33</v>
      </c>
      <c r="K129" s="1045" t="s">
        <v>34</v>
      </c>
    </row>
    <row r="130" spans="1:11" ht="18" customHeight="1" x14ac:dyDescent="0.2">
      <c r="A130" s="1043" t="s">
        <v>157</v>
      </c>
      <c r="B130" s="1039" t="s">
        <v>23</v>
      </c>
      <c r="C130" s="1037"/>
      <c r="D130" s="1037"/>
      <c r="E130" s="1037"/>
      <c r="F130" s="1037"/>
      <c r="G130" s="1037"/>
      <c r="H130" s="1037"/>
      <c r="I130" s="1037"/>
      <c r="J130" s="1037"/>
      <c r="K130" s="1037"/>
    </row>
    <row r="131" spans="1:11" ht="18" customHeight="1" x14ac:dyDescent="0.2">
      <c r="A131" s="1042" t="s">
        <v>158</v>
      </c>
      <c r="B131" s="1037" t="s">
        <v>24</v>
      </c>
      <c r="C131" s="1037"/>
      <c r="D131" s="1037"/>
      <c r="E131" s="1037"/>
      <c r="F131" s="1050"/>
      <c r="G131" s="1050"/>
      <c r="H131" s="1051"/>
      <c r="I131" s="1086">
        <v>0</v>
      </c>
      <c r="J131" s="1051"/>
      <c r="K131" s="1052">
        <v>0</v>
      </c>
    </row>
    <row r="132" spans="1:11" ht="18" customHeight="1" x14ac:dyDescent="0.2">
      <c r="A132" s="1042" t="s">
        <v>159</v>
      </c>
      <c r="B132" s="1037" t="s">
        <v>25</v>
      </c>
      <c r="C132" s="1037"/>
      <c r="D132" s="1037"/>
      <c r="E132" s="1037"/>
      <c r="F132" s="1050"/>
      <c r="G132" s="1050"/>
      <c r="H132" s="1051"/>
      <c r="I132" s="1086">
        <v>0</v>
      </c>
      <c r="J132" s="1051"/>
      <c r="K132" s="1052">
        <v>0</v>
      </c>
    </row>
    <row r="133" spans="1:11" ht="18" customHeight="1" x14ac:dyDescent="0.2">
      <c r="A133" s="1042" t="s">
        <v>160</v>
      </c>
      <c r="B133" s="3852"/>
      <c r="C133" s="3853"/>
      <c r="D133" s="3854"/>
      <c r="E133" s="1037"/>
      <c r="F133" s="1050"/>
      <c r="G133" s="1050"/>
      <c r="H133" s="1051"/>
      <c r="I133" s="1086">
        <v>0</v>
      </c>
      <c r="J133" s="1051"/>
      <c r="K133" s="1052">
        <v>0</v>
      </c>
    </row>
    <row r="134" spans="1:11" ht="18" customHeight="1" x14ac:dyDescent="0.2">
      <c r="A134" s="1042" t="s">
        <v>161</v>
      </c>
      <c r="B134" s="3852"/>
      <c r="C134" s="3853"/>
      <c r="D134" s="3854"/>
      <c r="E134" s="1037"/>
      <c r="F134" s="1050"/>
      <c r="G134" s="1050"/>
      <c r="H134" s="1051"/>
      <c r="I134" s="1086">
        <v>0</v>
      </c>
      <c r="J134" s="1051"/>
      <c r="K134" s="1052">
        <v>0</v>
      </c>
    </row>
    <row r="135" spans="1:11" ht="18" customHeight="1" x14ac:dyDescent="0.2">
      <c r="A135" s="1042" t="s">
        <v>162</v>
      </c>
      <c r="B135" s="3852"/>
      <c r="C135" s="3853"/>
      <c r="D135" s="3854"/>
      <c r="E135" s="1037"/>
      <c r="F135" s="1050"/>
      <c r="G135" s="1050"/>
      <c r="H135" s="1051"/>
      <c r="I135" s="1086">
        <v>0</v>
      </c>
      <c r="J135" s="1051"/>
      <c r="K135" s="1052">
        <v>0</v>
      </c>
    </row>
    <row r="136" spans="1:11" ht="18" customHeight="1" x14ac:dyDescent="0.2">
      <c r="A136" s="1043"/>
      <c r="B136" s="1037"/>
      <c r="C136" s="1037"/>
      <c r="D136" s="1037"/>
      <c r="E136" s="1037"/>
      <c r="F136" s="1037"/>
      <c r="G136" s="1037"/>
      <c r="H136" s="1037"/>
      <c r="I136" s="1037"/>
      <c r="J136" s="1037"/>
      <c r="K136" s="1037"/>
    </row>
    <row r="137" spans="1:11" ht="18" customHeight="1" x14ac:dyDescent="0.2">
      <c r="A137" s="1043" t="s">
        <v>163</v>
      </c>
      <c r="B137" s="1039" t="s">
        <v>27</v>
      </c>
      <c r="C137" s="1037"/>
      <c r="D137" s="1037"/>
      <c r="E137" s="1037"/>
      <c r="F137" s="1054">
        <v>0</v>
      </c>
      <c r="G137" s="1054">
        <v>0</v>
      </c>
      <c r="H137" s="1052">
        <v>0</v>
      </c>
      <c r="I137" s="1052">
        <v>0</v>
      </c>
      <c r="J137" s="1052">
        <v>0</v>
      </c>
      <c r="K137" s="1052">
        <v>0</v>
      </c>
    </row>
    <row r="138" spans="1:11" ht="18" customHeight="1" x14ac:dyDescent="0.2">
      <c r="A138" s="1037"/>
      <c r="B138" s="1037"/>
      <c r="C138" s="1037"/>
      <c r="D138" s="1037"/>
      <c r="E138" s="1037"/>
      <c r="F138" s="1037"/>
      <c r="G138" s="1037"/>
      <c r="H138" s="1037"/>
      <c r="I138" s="1037"/>
      <c r="J138" s="1037"/>
      <c r="K138" s="1037"/>
    </row>
    <row r="139" spans="1:11" ht="42.75" customHeight="1" x14ac:dyDescent="0.2">
      <c r="A139" s="1037"/>
      <c r="B139" s="1037"/>
      <c r="C139" s="1037"/>
      <c r="D139" s="1037"/>
      <c r="E139" s="1037"/>
      <c r="F139" s="1045" t="s">
        <v>9</v>
      </c>
      <c r="G139" s="1045" t="s">
        <v>37</v>
      </c>
      <c r="H139" s="1045" t="s">
        <v>29</v>
      </c>
      <c r="I139" s="1045" t="s">
        <v>30</v>
      </c>
      <c r="J139" s="1045" t="s">
        <v>33</v>
      </c>
      <c r="K139" s="1045" t="s">
        <v>34</v>
      </c>
    </row>
    <row r="140" spans="1:11" ht="18" customHeight="1" x14ac:dyDescent="0.2">
      <c r="A140" s="1043" t="s">
        <v>166</v>
      </c>
      <c r="B140" s="1039" t="s">
        <v>26</v>
      </c>
      <c r="C140" s="1037"/>
      <c r="D140" s="1037"/>
      <c r="E140" s="1037"/>
      <c r="F140" s="1037"/>
      <c r="G140" s="1037"/>
      <c r="H140" s="1037"/>
      <c r="I140" s="1037"/>
      <c r="J140" s="1037"/>
      <c r="K140" s="1037"/>
    </row>
    <row r="141" spans="1:11" ht="18" customHeight="1" x14ac:dyDescent="0.2">
      <c r="A141" s="1042" t="s">
        <v>137</v>
      </c>
      <c r="B141" s="1039" t="s">
        <v>64</v>
      </c>
      <c r="C141" s="1037"/>
      <c r="D141" s="1037"/>
      <c r="E141" s="1037"/>
      <c r="F141" s="1077">
        <v>40813.186766086183</v>
      </c>
      <c r="G141" s="1077">
        <v>23404.202774023433</v>
      </c>
      <c r="H141" s="1077">
        <v>2972185.319396066</v>
      </c>
      <c r="I141" s="1077">
        <v>1591648.1597667255</v>
      </c>
      <c r="J141" s="1077">
        <v>126283.77359999999</v>
      </c>
      <c r="K141" s="1077">
        <v>4437549.7055627918</v>
      </c>
    </row>
    <row r="142" spans="1:11" ht="18" customHeight="1" x14ac:dyDescent="0.2">
      <c r="A142" s="1042" t="s">
        <v>142</v>
      </c>
      <c r="B142" s="1039" t="s">
        <v>65</v>
      </c>
      <c r="C142" s="1037"/>
      <c r="D142" s="1037"/>
      <c r="E142" s="1037"/>
      <c r="F142" s="1077">
        <v>16727.508802941702</v>
      </c>
      <c r="G142" s="1077">
        <v>7964.875</v>
      </c>
      <c r="H142" s="1077">
        <v>766618.68623999995</v>
      </c>
      <c r="I142" s="1077">
        <v>0</v>
      </c>
      <c r="J142" s="1077">
        <v>127750.94020000001</v>
      </c>
      <c r="K142" s="1077">
        <v>638867.74604</v>
      </c>
    </row>
    <row r="143" spans="1:11" ht="18" customHeight="1" x14ac:dyDescent="0.2">
      <c r="A143" s="1042" t="s">
        <v>144</v>
      </c>
      <c r="B143" s="1039" t="s">
        <v>66</v>
      </c>
      <c r="C143" s="1037"/>
      <c r="D143" s="1037"/>
      <c r="E143" s="1037"/>
      <c r="F143" s="1077">
        <v>75525.193333333344</v>
      </c>
      <c r="G143" s="1077">
        <v>2080</v>
      </c>
      <c r="H143" s="1077">
        <v>18038725.474239826</v>
      </c>
      <c r="I143" s="1077">
        <v>0</v>
      </c>
      <c r="J143" s="1077">
        <v>708895.96</v>
      </c>
      <c r="K143" s="1077">
        <v>17329829.514239829</v>
      </c>
    </row>
    <row r="144" spans="1:11" ht="18" customHeight="1" x14ac:dyDescent="0.2">
      <c r="A144" s="1042" t="s">
        <v>146</v>
      </c>
      <c r="B144" s="1039" t="s">
        <v>67</v>
      </c>
      <c r="C144" s="1037"/>
      <c r="D144" s="1037"/>
      <c r="E144" s="1037"/>
      <c r="F144" s="1077">
        <v>6090.5999999999995</v>
      </c>
      <c r="G144" s="1077">
        <v>0</v>
      </c>
      <c r="H144" s="1077">
        <v>449644.1</v>
      </c>
      <c r="I144" s="1077">
        <v>0</v>
      </c>
      <c r="J144" s="1077">
        <v>261412.73</v>
      </c>
      <c r="K144" s="1077">
        <v>188231.37</v>
      </c>
    </row>
    <row r="145" spans="1:11" ht="18" customHeight="1" x14ac:dyDescent="0.2">
      <c r="A145" s="1042" t="s">
        <v>148</v>
      </c>
      <c r="B145" s="1039" t="s">
        <v>68</v>
      </c>
      <c r="C145" s="1037"/>
      <c r="D145" s="1037"/>
      <c r="E145" s="1037"/>
      <c r="F145" s="1077">
        <v>142.4009516400634</v>
      </c>
      <c r="G145" s="1077">
        <v>61.600453021853987</v>
      </c>
      <c r="H145" s="1077">
        <v>651553.09480738291</v>
      </c>
      <c r="I145" s="1077">
        <v>0</v>
      </c>
      <c r="J145" s="1077">
        <v>0</v>
      </c>
      <c r="K145" s="1077">
        <v>651553.09480738291</v>
      </c>
    </row>
    <row r="146" spans="1:11" ht="18" customHeight="1" x14ac:dyDescent="0.2">
      <c r="A146" s="1042" t="s">
        <v>150</v>
      </c>
      <c r="B146" s="1039" t="s">
        <v>69</v>
      </c>
      <c r="C146" s="1037"/>
      <c r="D146" s="1037"/>
      <c r="E146" s="1037"/>
      <c r="F146" s="1077">
        <v>6778.8567155172523</v>
      </c>
      <c r="G146" s="1077">
        <v>1647.2041713310973</v>
      </c>
      <c r="H146" s="1077">
        <v>765145.41357168159</v>
      </c>
      <c r="I146" s="1077">
        <v>420366.02230437892</v>
      </c>
      <c r="J146" s="1077">
        <v>71706.057400000005</v>
      </c>
      <c r="K146" s="1077">
        <v>1113805.3784760605</v>
      </c>
    </row>
    <row r="147" spans="1:11" ht="18" customHeight="1" x14ac:dyDescent="0.2">
      <c r="A147" s="1042" t="s">
        <v>153</v>
      </c>
      <c r="B147" s="1039" t="s">
        <v>61</v>
      </c>
      <c r="C147" s="1037"/>
      <c r="D147" s="1037"/>
      <c r="E147" s="1037"/>
      <c r="F147" s="1054">
        <v>6623.7806547420714</v>
      </c>
      <c r="G147" s="1054">
        <v>134.40098841131777</v>
      </c>
      <c r="H147" s="1054">
        <v>337666.14970000007</v>
      </c>
      <c r="I147" s="1054">
        <v>171776.79343993255</v>
      </c>
      <c r="J147" s="1054">
        <v>29624.821200000002</v>
      </c>
      <c r="K147" s="1054">
        <v>479818.12193993258</v>
      </c>
    </row>
    <row r="148" spans="1:11" ht="18" customHeight="1" x14ac:dyDescent="0.2">
      <c r="A148" s="1042" t="s">
        <v>155</v>
      </c>
      <c r="B148" s="1039" t="s">
        <v>70</v>
      </c>
      <c r="C148" s="1037"/>
      <c r="D148" s="1037"/>
      <c r="E148" s="1037"/>
      <c r="F148" s="1078" t="s">
        <v>73</v>
      </c>
      <c r="G148" s="1078" t="s">
        <v>73</v>
      </c>
      <c r="H148" s="1079" t="s">
        <v>73</v>
      </c>
      <c r="I148" s="1079" t="s">
        <v>73</v>
      </c>
      <c r="J148" s="1079" t="s">
        <v>73</v>
      </c>
      <c r="K148" s="1073">
        <v>14800908.340000002</v>
      </c>
    </row>
    <row r="149" spans="1:11" ht="18" customHeight="1" x14ac:dyDescent="0.2">
      <c r="A149" s="1042" t="s">
        <v>163</v>
      </c>
      <c r="B149" s="1039" t="s">
        <v>71</v>
      </c>
      <c r="C149" s="1037"/>
      <c r="D149" s="1037"/>
      <c r="E149" s="1037"/>
      <c r="F149" s="1054">
        <v>0</v>
      </c>
      <c r="G149" s="1054">
        <v>0</v>
      </c>
      <c r="H149" s="1054">
        <v>0</v>
      </c>
      <c r="I149" s="1054">
        <v>0</v>
      </c>
      <c r="J149" s="1054">
        <v>0</v>
      </c>
      <c r="K149" s="1054">
        <v>0</v>
      </c>
    </row>
    <row r="150" spans="1:11" ht="18" customHeight="1" x14ac:dyDescent="0.2">
      <c r="A150" s="1042" t="s">
        <v>185</v>
      </c>
      <c r="B150" s="1039" t="s">
        <v>186</v>
      </c>
      <c r="C150" s="1037"/>
      <c r="D150" s="1037"/>
      <c r="E150" s="1037"/>
      <c r="F150" s="1078" t="s">
        <v>73</v>
      </c>
      <c r="G150" s="1078" t="s">
        <v>73</v>
      </c>
      <c r="H150" s="1054">
        <f>H18</f>
        <v>6033194.4250934562</v>
      </c>
      <c r="I150" s="1054">
        <v>0</v>
      </c>
      <c r="J150" s="1054">
        <f>J18</f>
        <v>5159135.5820202185</v>
      </c>
      <c r="K150" s="1054">
        <f>K18</f>
        <v>874058.84307323722</v>
      </c>
    </row>
    <row r="151" spans="1:11" ht="18" customHeight="1" x14ac:dyDescent="0.2">
      <c r="A151" s="1037"/>
      <c r="B151" s="1039"/>
      <c r="C151" s="1037"/>
      <c r="D151" s="1037"/>
      <c r="E151" s="1037"/>
      <c r="F151" s="1084"/>
      <c r="G151" s="1084"/>
      <c r="H151" s="1084"/>
      <c r="I151" s="1084"/>
      <c r="J151" s="1084"/>
      <c r="K151" s="1084"/>
    </row>
    <row r="152" spans="1:11" ht="18" customHeight="1" x14ac:dyDescent="0.2">
      <c r="A152" s="1043" t="s">
        <v>165</v>
      </c>
      <c r="B152" s="1039" t="s">
        <v>26</v>
      </c>
      <c r="C152" s="1037"/>
      <c r="D152" s="1037"/>
      <c r="E152" s="1037"/>
      <c r="F152" s="1085">
        <v>152701.52722426062</v>
      </c>
      <c r="G152" s="1085">
        <v>35292.283386787705</v>
      </c>
      <c r="H152" s="1085">
        <f>SUM(H141:H150)</f>
        <v>30014732.663048416</v>
      </c>
      <c r="I152" s="1085">
        <v>2183790.9755110368</v>
      </c>
      <c r="J152" s="1085">
        <f>SUM(J141:J150)</f>
        <v>6484809.8644202184</v>
      </c>
      <c r="K152" s="1085">
        <f>SUM(K141:K150)</f>
        <v>40514622.114139229</v>
      </c>
    </row>
    <row r="153" spans="1:11" ht="18" customHeight="1" x14ac:dyDescent="0.2">
      <c r="A153" s="899"/>
      <c r="B153" s="891"/>
      <c r="C153" s="891"/>
      <c r="D153" s="891"/>
      <c r="E153" s="891"/>
      <c r="F153" s="891"/>
      <c r="G153" s="891"/>
      <c r="H153" s="891"/>
      <c r="I153" s="3835"/>
      <c r="J153" s="891"/>
      <c r="K153" s="891"/>
    </row>
    <row r="154" spans="1:11" ht="18" customHeight="1" x14ac:dyDescent="0.2">
      <c r="A154" s="1043" t="s">
        <v>168</v>
      </c>
      <c r="B154" s="1039" t="s">
        <v>28</v>
      </c>
      <c r="C154" s="1037"/>
      <c r="D154" s="1037"/>
      <c r="E154" s="3841"/>
      <c r="F154" s="1099">
        <v>0.18591794218812122</v>
      </c>
      <c r="G154" s="1037"/>
      <c r="H154" s="1037"/>
      <c r="I154" s="1037"/>
      <c r="J154" s="1037"/>
      <c r="K154" s="1037"/>
    </row>
    <row r="155" spans="1:11" ht="18" customHeight="1" x14ac:dyDescent="0.2">
      <c r="A155" s="1043" t="s">
        <v>169</v>
      </c>
      <c r="B155" s="1039" t="s">
        <v>72</v>
      </c>
      <c r="C155" s="1037"/>
      <c r="D155" s="1037"/>
      <c r="E155" s="3841"/>
      <c r="F155" s="1099">
        <f>K152/F127</f>
        <v>4.8042166645605979</v>
      </c>
      <c r="G155" s="1039"/>
      <c r="H155" s="1037"/>
      <c r="I155" s="1037"/>
      <c r="J155" s="1037"/>
      <c r="K155" s="1037"/>
    </row>
    <row r="156" spans="1:11" ht="18" customHeight="1" x14ac:dyDescent="0.2">
      <c r="A156" s="1037"/>
      <c r="B156" s="1037"/>
      <c r="C156" s="1037"/>
      <c r="D156" s="1037"/>
      <c r="E156" s="1037"/>
      <c r="F156" s="1037"/>
      <c r="G156" s="1039"/>
      <c r="H156" s="1037"/>
      <c r="I156" s="1037"/>
      <c r="J156" s="1037"/>
      <c r="K156" s="1037"/>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B41:C41"/>
    <mergeCell ref="B44:D44"/>
    <mergeCell ref="B13:H13"/>
    <mergeCell ref="B30:D30"/>
    <mergeCell ref="C5:G5"/>
    <mergeCell ref="C6:G6"/>
    <mergeCell ref="C7:G7"/>
    <mergeCell ref="C11:G11"/>
    <mergeCell ref="C9:G9"/>
    <mergeCell ref="B31:D31"/>
    <mergeCell ref="C10:G10"/>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157"/>
  <sheetViews>
    <sheetView showGridLines="0" topLeftCell="A124" zoomScale="70" zoomScaleNormal="70" zoomScaleSheetLayoutView="80" workbookViewId="0">
      <selection activeCell="E154" sqref="E154:E155"/>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1036"/>
      <c r="B1" s="1036"/>
      <c r="C1" s="1103"/>
      <c r="D1" s="1102"/>
      <c r="E1" s="1103"/>
      <c r="F1" s="1103"/>
      <c r="G1" s="1103"/>
      <c r="H1" s="1103"/>
      <c r="I1" s="1103"/>
      <c r="J1" s="1103"/>
      <c r="K1" s="1103"/>
    </row>
    <row r="2" spans="1:11" ht="18" customHeight="1" x14ac:dyDescent="0.25">
      <c r="A2" s="1036"/>
      <c r="B2" s="1036"/>
      <c r="C2" s="1036"/>
      <c r="D2" s="3857" t="s">
        <v>686</v>
      </c>
      <c r="E2" s="3858"/>
      <c r="F2" s="3858"/>
      <c r="G2" s="3858"/>
      <c r="H2" s="3858"/>
      <c r="I2" s="1036"/>
      <c r="J2" s="1036"/>
      <c r="K2" s="1036"/>
    </row>
    <row r="3" spans="1:11" ht="18" customHeight="1" x14ac:dyDescent="0.2">
      <c r="A3" s="1036"/>
      <c r="B3" s="1101" t="s">
        <v>0</v>
      </c>
      <c r="C3" s="1036"/>
      <c r="D3" s="1036"/>
      <c r="E3" s="1036"/>
      <c r="F3" s="1036"/>
      <c r="G3" s="1036"/>
      <c r="H3" s="1036"/>
      <c r="I3" s="1036"/>
      <c r="J3" s="1036"/>
      <c r="K3" s="1036"/>
    </row>
    <row r="4" spans="1:11" ht="18" customHeight="1" x14ac:dyDescent="0.2">
      <c r="A4" s="630"/>
      <c r="B4" s="688"/>
      <c r="C4" s="688"/>
      <c r="D4" s="688"/>
      <c r="E4" s="688"/>
      <c r="F4" s="688"/>
      <c r="G4" s="688"/>
      <c r="H4" s="688"/>
      <c r="I4" s="688"/>
      <c r="J4" s="688"/>
      <c r="K4" s="688"/>
    </row>
    <row r="5" spans="1:11" ht="18" customHeight="1" x14ac:dyDescent="0.2">
      <c r="A5" s="1036"/>
      <c r="B5" s="1104" t="s">
        <v>40</v>
      </c>
      <c r="C5" s="3859" t="s">
        <v>615</v>
      </c>
      <c r="D5" s="3866"/>
      <c r="E5" s="3866"/>
      <c r="F5" s="3866"/>
      <c r="G5" s="3867"/>
      <c r="H5" s="1036"/>
      <c r="I5" s="1036"/>
      <c r="J5" s="1036"/>
      <c r="K5" s="1036"/>
    </row>
    <row r="6" spans="1:11" ht="18" customHeight="1" x14ac:dyDescent="0.2">
      <c r="A6" s="1036"/>
      <c r="B6" s="1104" t="s">
        <v>3</v>
      </c>
      <c r="C6" s="3888" t="s">
        <v>734</v>
      </c>
      <c r="D6" s="3869"/>
      <c r="E6" s="3869"/>
      <c r="F6" s="3869"/>
      <c r="G6" s="3870"/>
      <c r="H6" s="1036"/>
      <c r="I6" s="1036"/>
      <c r="J6" s="1036"/>
      <c r="K6" s="1036"/>
    </row>
    <row r="7" spans="1:11" ht="18" customHeight="1" x14ac:dyDescent="0.2">
      <c r="A7" s="1036"/>
      <c r="B7" s="1104" t="s">
        <v>4</v>
      </c>
      <c r="C7" s="3871">
        <v>419</v>
      </c>
      <c r="D7" s="3872"/>
      <c r="E7" s="3872"/>
      <c r="F7" s="3872"/>
      <c r="G7" s="3873"/>
      <c r="H7" s="1036"/>
      <c r="I7" s="1036"/>
      <c r="J7" s="1036"/>
      <c r="K7" s="1036"/>
    </row>
    <row r="8" spans="1:11" ht="18" customHeight="1" x14ac:dyDescent="0.2">
      <c r="A8" s="630"/>
      <c r="B8" s="688"/>
      <c r="C8" s="688"/>
      <c r="D8" s="688"/>
      <c r="E8" s="688"/>
      <c r="F8" s="688"/>
      <c r="G8" s="688"/>
      <c r="H8" s="688"/>
      <c r="I8" s="688"/>
      <c r="J8" s="688"/>
      <c r="K8" s="688"/>
    </row>
    <row r="9" spans="1:11" ht="18" customHeight="1" x14ac:dyDescent="0.2">
      <c r="A9" s="1036"/>
      <c r="B9" s="1104" t="s">
        <v>1</v>
      </c>
      <c r="C9" s="3859" t="s">
        <v>358</v>
      </c>
      <c r="D9" s="3866"/>
      <c r="E9" s="3866"/>
      <c r="F9" s="3866"/>
      <c r="G9" s="3867"/>
      <c r="H9" s="1036"/>
      <c r="I9" s="1036"/>
      <c r="J9" s="1036"/>
      <c r="K9" s="1036"/>
    </row>
    <row r="10" spans="1:11" ht="18" customHeight="1" x14ac:dyDescent="0.2">
      <c r="A10" s="1036"/>
      <c r="B10" s="1104" t="s">
        <v>2</v>
      </c>
      <c r="C10" s="3874" t="s">
        <v>359</v>
      </c>
      <c r="D10" s="3875"/>
      <c r="E10" s="3875"/>
      <c r="F10" s="3875"/>
      <c r="G10" s="3876"/>
      <c r="H10" s="1036"/>
      <c r="I10" s="1036"/>
      <c r="J10" s="1036"/>
      <c r="K10" s="1036"/>
    </row>
    <row r="11" spans="1:11" ht="18" customHeight="1" x14ac:dyDescent="0.2">
      <c r="A11" s="1036"/>
      <c r="B11" s="1104" t="s">
        <v>32</v>
      </c>
      <c r="C11" s="3859" t="s">
        <v>360</v>
      </c>
      <c r="D11" s="3860"/>
      <c r="E11" s="3860"/>
      <c r="F11" s="3860"/>
      <c r="G11" s="3860"/>
      <c r="H11" s="1036"/>
      <c r="I11" s="1036"/>
      <c r="J11" s="1036"/>
      <c r="K11" s="1036"/>
    </row>
    <row r="12" spans="1:11" ht="18" customHeight="1" x14ac:dyDescent="0.2">
      <c r="A12" s="1036"/>
      <c r="B12" s="1104"/>
      <c r="C12" s="1104"/>
      <c r="D12" s="1104"/>
      <c r="E12" s="1104"/>
      <c r="F12" s="1104"/>
      <c r="G12" s="1104"/>
      <c r="H12" s="1036"/>
      <c r="I12" s="1036"/>
      <c r="J12" s="1036"/>
      <c r="K12" s="1036"/>
    </row>
    <row r="13" spans="1:11" ht="24.6" customHeight="1" x14ac:dyDescent="0.2">
      <c r="A13" s="1036"/>
      <c r="B13" s="3863"/>
      <c r="C13" s="3864"/>
      <c r="D13" s="3864"/>
      <c r="E13" s="3864"/>
      <c r="F13" s="3864"/>
      <c r="G13" s="3864"/>
      <c r="H13" s="3865"/>
      <c r="I13" s="1103"/>
      <c r="J13" s="1036"/>
      <c r="K13" s="1036"/>
    </row>
    <row r="14" spans="1:11" ht="18" customHeight="1" x14ac:dyDescent="0.2">
      <c r="A14" s="1036"/>
      <c r="B14" s="1106"/>
      <c r="C14" s="1036"/>
      <c r="D14" s="1036"/>
      <c r="E14" s="1036"/>
      <c r="F14" s="1036"/>
      <c r="G14" s="1036"/>
      <c r="H14" s="1036"/>
      <c r="I14" s="1036"/>
      <c r="J14" s="1036"/>
      <c r="K14" s="1036"/>
    </row>
    <row r="15" spans="1:11" ht="18" customHeight="1" x14ac:dyDescent="0.2">
      <c r="A15" s="1036"/>
      <c r="B15" s="1106"/>
      <c r="C15" s="1036"/>
      <c r="D15" s="1036"/>
      <c r="E15" s="1036"/>
      <c r="F15" s="1036"/>
      <c r="G15" s="1036"/>
      <c r="H15" s="1036"/>
      <c r="I15" s="1036"/>
      <c r="J15" s="1036"/>
      <c r="K15" s="1036"/>
    </row>
    <row r="16" spans="1:11" ht="45" customHeight="1" x14ac:dyDescent="0.2">
      <c r="A16" s="1102" t="s">
        <v>181</v>
      </c>
      <c r="B16" s="1103"/>
      <c r="C16" s="1103"/>
      <c r="D16" s="1103"/>
      <c r="E16" s="1103"/>
      <c r="F16" s="1107" t="s">
        <v>9</v>
      </c>
      <c r="G16" s="1107" t="s">
        <v>37</v>
      </c>
      <c r="H16" s="1107" t="s">
        <v>29</v>
      </c>
      <c r="I16" s="1107" t="s">
        <v>30</v>
      </c>
      <c r="J16" s="1107" t="s">
        <v>33</v>
      </c>
      <c r="K16" s="1107" t="s">
        <v>34</v>
      </c>
    </row>
    <row r="17" spans="1:11" ht="18" customHeight="1" x14ac:dyDescent="0.2">
      <c r="A17" s="1105" t="s">
        <v>184</v>
      </c>
      <c r="B17" s="1101" t="s">
        <v>182</v>
      </c>
      <c r="C17" s="1036"/>
      <c r="D17" s="1036"/>
      <c r="E17" s="1036"/>
      <c r="F17" s="1036"/>
      <c r="G17" s="1036"/>
      <c r="H17" s="1036"/>
      <c r="I17" s="1036"/>
      <c r="J17" s="1036"/>
      <c r="K17" s="1036"/>
    </row>
    <row r="18" spans="1:11" ht="18" customHeight="1" x14ac:dyDescent="0.2">
      <c r="A18" s="1104" t="s">
        <v>185</v>
      </c>
      <c r="B18" s="1100" t="s">
        <v>183</v>
      </c>
      <c r="C18" s="1036"/>
      <c r="D18" s="1036"/>
      <c r="E18" s="1036"/>
      <c r="F18" s="1112" t="s">
        <v>73</v>
      </c>
      <c r="G18" s="1112" t="s">
        <v>73</v>
      </c>
      <c r="H18" s="1113">
        <v>1087337</v>
      </c>
      <c r="I18" s="1148">
        <v>0</v>
      </c>
      <c r="J18" s="1113">
        <v>929808.86398848845</v>
      </c>
      <c r="K18" s="1114">
        <v>157527.8740045786</v>
      </c>
    </row>
    <row r="19" spans="1:11" ht="45" customHeight="1" x14ac:dyDescent="0.2">
      <c r="A19" s="1102" t="s">
        <v>8</v>
      </c>
      <c r="B19" s="1103"/>
      <c r="C19" s="1103"/>
      <c r="D19" s="1103"/>
      <c r="E19" s="1103"/>
      <c r="F19" s="1107" t="s">
        <v>9</v>
      </c>
      <c r="G19" s="1107" t="s">
        <v>37</v>
      </c>
      <c r="H19" s="1107" t="s">
        <v>29</v>
      </c>
      <c r="I19" s="1107" t="s">
        <v>30</v>
      </c>
      <c r="J19" s="1107" t="s">
        <v>33</v>
      </c>
      <c r="K19" s="1107" t="s">
        <v>34</v>
      </c>
    </row>
    <row r="20" spans="1:11" ht="18" customHeight="1" x14ac:dyDescent="0.2">
      <c r="A20" s="1105" t="s">
        <v>74</v>
      </c>
      <c r="B20" s="1101" t="s">
        <v>41</v>
      </c>
      <c r="C20" s="1036"/>
      <c r="D20" s="1036"/>
      <c r="E20" s="1036"/>
      <c r="F20" s="1036"/>
      <c r="G20" s="1036"/>
      <c r="H20" s="1036"/>
      <c r="I20" s="1036"/>
      <c r="J20" s="1036"/>
      <c r="K20" s="1036"/>
    </row>
    <row r="21" spans="1:11" ht="18" customHeight="1" x14ac:dyDescent="0.2">
      <c r="A21" s="1104" t="s">
        <v>75</v>
      </c>
      <c r="B21" s="1100" t="s">
        <v>42</v>
      </c>
      <c r="C21" s="1036"/>
      <c r="D21" s="1036"/>
      <c r="E21" s="1036"/>
      <c r="F21" s="1112">
        <v>500.65</v>
      </c>
      <c r="G21" s="1112">
        <v>2311</v>
      </c>
      <c r="H21" s="1113">
        <v>21975</v>
      </c>
      <c r="I21" s="1148">
        <v>14398.02</v>
      </c>
      <c r="J21" s="1113">
        <v>2269</v>
      </c>
      <c r="K21" s="1114">
        <v>34104.020000000004</v>
      </c>
    </row>
    <row r="22" spans="1:11" ht="18" customHeight="1" x14ac:dyDescent="0.2">
      <c r="A22" s="1104" t="s">
        <v>76</v>
      </c>
      <c r="B22" s="1036" t="s">
        <v>6</v>
      </c>
      <c r="C22" s="1036"/>
      <c r="D22" s="1036"/>
      <c r="E22" s="1036"/>
      <c r="F22" s="1112">
        <v>14</v>
      </c>
      <c r="G22" s="1112">
        <v>14</v>
      </c>
      <c r="H22" s="1113">
        <v>547</v>
      </c>
      <c r="I22" s="1148">
        <v>358.39440000000002</v>
      </c>
      <c r="J22" s="1113">
        <v>0</v>
      </c>
      <c r="K22" s="1114">
        <v>905.39440000000002</v>
      </c>
    </row>
    <row r="23" spans="1:11" ht="18" customHeight="1" x14ac:dyDescent="0.2">
      <c r="A23" s="1104" t="s">
        <v>77</v>
      </c>
      <c r="B23" s="1036" t="s">
        <v>43</v>
      </c>
      <c r="C23" s="1036"/>
      <c r="D23" s="1036"/>
      <c r="E23" s="1036"/>
      <c r="F23" s="1112">
        <v>140</v>
      </c>
      <c r="G23" s="1112">
        <v>31</v>
      </c>
      <c r="H23" s="1113">
        <v>6037</v>
      </c>
      <c r="I23" s="1148">
        <v>3955.4423999999999</v>
      </c>
      <c r="J23" s="1113">
        <v>0</v>
      </c>
      <c r="K23" s="1114">
        <v>9992.4423999999999</v>
      </c>
    </row>
    <row r="24" spans="1:11" ht="18" customHeight="1" x14ac:dyDescent="0.2">
      <c r="A24" s="1104" t="s">
        <v>78</v>
      </c>
      <c r="B24" s="1036" t="s">
        <v>44</v>
      </c>
      <c r="C24" s="1036"/>
      <c r="D24" s="1036"/>
      <c r="E24" s="1036"/>
      <c r="F24" s="1112">
        <v>74</v>
      </c>
      <c r="G24" s="1112">
        <v>114</v>
      </c>
      <c r="H24" s="1113">
        <v>6822</v>
      </c>
      <c r="I24" s="1148">
        <v>4469.7744000000002</v>
      </c>
      <c r="J24" s="1113">
        <v>9007</v>
      </c>
      <c r="K24" s="1114">
        <v>2284.7744000000002</v>
      </c>
    </row>
    <row r="25" spans="1:11" ht="18" customHeight="1" x14ac:dyDescent="0.2">
      <c r="A25" s="1104" t="s">
        <v>79</v>
      </c>
      <c r="B25" s="1036" t="s">
        <v>5</v>
      </c>
      <c r="C25" s="1036"/>
      <c r="D25" s="1036"/>
      <c r="E25" s="1036"/>
      <c r="F25" s="1112">
        <v>497</v>
      </c>
      <c r="G25" s="1112">
        <v>1753</v>
      </c>
      <c r="H25" s="1113">
        <v>28185</v>
      </c>
      <c r="I25" s="1148">
        <v>18466.812000000002</v>
      </c>
      <c r="J25" s="1113">
        <v>40050</v>
      </c>
      <c r="K25" s="1114">
        <v>6601.8120000000054</v>
      </c>
    </row>
    <row r="26" spans="1:11" ht="18" customHeight="1" x14ac:dyDescent="0.2">
      <c r="A26" s="1104" t="s">
        <v>80</v>
      </c>
      <c r="B26" s="1036" t="s">
        <v>45</v>
      </c>
      <c r="C26" s="1036"/>
      <c r="D26" s="1036"/>
      <c r="E26" s="1036"/>
      <c r="F26" s="1112">
        <v>141.08000000000001</v>
      </c>
      <c r="G26" s="1112">
        <v>1056</v>
      </c>
      <c r="H26" s="1113">
        <v>12174</v>
      </c>
      <c r="I26" s="1148">
        <v>7976.4048000000003</v>
      </c>
      <c r="J26" s="1113">
        <v>12129</v>
      </c>
      <c r="K26" s="1114">
        <v>8021.4048000000003</v>
      </c>
    </row>
    <row r="27" spans="1:11" ht="18" customHeight="1" x14ac:dyDescent="0.2">
      <c r="A27" s="1104" t="s">
        <v>81</v>
      </c>
      <c r="B27" s="1036" t="s">
        <v>46</v>
      </c>
      <c r="C27" s="1036"/>
      <c r="D27" s="1036"/>
      <c r="E27" s="1036"/>
      <c r="F27" s="1112"/>
      <c r="G27" s="1112"/>
      <c r="H27" s="1113"/>
      <c r="I27" s="1148">
        <v>0</v>
      </c>
      <c r="J27" s="1113"/>
      <c r="K27" s="1114">
        <v>0</v>
      </c>
    </row>
    <row r="28" spans="1:11" ht="18" customHeight="1" x14ac:dyDescent="0.2">
      <c r="A28" s="1104" t="s">
        <v>82</v>
      </c>
      <c r="B28" s="1036" t="s">
        <v>47</v>
      </c>
      <c r="C28" s="1036"/>
      <c r="D28" s="1036"/>
      <c r="E28" s="1036"/>
      <c r="F28" s="1112"/>
      <c r="G28" s="1112"/>
      <c r="H28" s="1113"/>
      <c r="I28" s="1148">
        <v>0</v>
      </c>
      <c r="J28" s="1113"/>
      <c r="K28" s="1114">
        <v>0</v>
      </c>
    </row>
    <row r="29" spans="1:11" ht="18" customHeight="1" x14ac:dyDescent="0.2">
      <c r="A29" s="1104" t="s">
        <v>83</v>
      </c>
      <c r="B29" s="1036" t="s">
        <v>48</v>
      </c>
      <c r="C29" s="1036"/>
      <c r="D29" s="1036"/>
      <c r="E29" s="1036"/>
      <c r="F29" s="1112">
        <v>1121.25</v>
      </c>
      <c r="G29" s="1112">
        <v>1472</v>
      </c>
      <c r="H29" s="1113">
        <v>48095</v>
      </c>
      <c r="I29" s="1148">
        <v>31511.844000000001</v>
      </c>
      <c r="J29" s="1113">
        <v>0</v>
      </c>
      <c r="K29" s="1114">
        <v>79606.843999999997</v>
      </c>
    </row>
    <row r="30" spans="1:11" ht="18" customHeight="1" x14ac:dyDescent="0.2">
      <c r="A30" s="1104" t="s">
        <v>84</v>
      </c>
      <c r="B30" s="3852" t="s">
        <v>735</v>
      </c>
      <c r="C30" s="3853"/>
      <c r="D30" s="3854"/>
      <c r="E30" s="1036"/>
      <c r="F30" s="1112">
        <v>13.55</v>
      </c>
      <c r="G30" s="1112">
        <v>27</v>
      </c>
      <c r="H30" s="1113">
        <v>3407</v>
      </c>
      <c r="I30" s="1148">
        <v>2232.2664</v>
      </c>
      <c r="J30" s="1113">
        <v>2221</v>
      </c>
      <c r="K30" s="1114">
        <v>3418.2664000000004</v>
      </c>
    </row>
    <row r="31" spans="1:11" ht="18" customHeight="1" x14ac:dyDescent="0.2">
      <c r="A31" s="1104" t="s">
        <v>133</v>
      </c>
      <c r="B31" s="3852"/>
      <c r="C31" s="3853"/>
      <c r="D31" s="3854"/>
      <c r="E31" s="1036"/>
      <c r="F31" s="1112"/>
      <c r="G31" s="1112"/>
      <c r="H31" s="1113"/>
      <c r="I31" s="1148">
        <v>0</v>
      </c>
      <c r="J31" s="1113"/>
      <c r="K31" s="1114">
        <v>0</v>
      </c>
    </row>
    <row r="32" spans="1:11" ht="18" customHeight="1" x14ac:dyDescent="0.2">
      <c r="A32" s="1104" t="s">
        <v>134</v>
      </c>
      <c r="B32" s="1127"/>
      <c r="C32" s="1128"/>
      <c r="D32" s="1129"/>
      <c r="E32" s="1036"/>
      <c r="F32" s="1112"/>
      <c r="G32" s="1150" t="s">
        <v>85</v>
      </c>
      <c r="H32" s="1113"/>
      <c r="I32" s="1148">
        <v>0</v>
      </c>
      <c r="J32" s="1113"/>
      <c r="K32" s="1114">
        <v>0</v>
      </c>
    </row>
    <row r="33" spans="1:11" ht="18" customHeight="1" x14ac:dyDescent="0.2">
      <c r="A33" s="1104" t="s">
        <v>135</v>
      </c>
      <c r="B33" s="1127"/>
      <c r="C33" s="1128"/>
      <c r="D33" s="1129"/>
      <c r="E33" s="1036"/>
      <c r="F33" s="1112"/>
      <c r="G33" s="1150" t="s">
        <v>85</v>
      </c>
      <c r="H33" s="1113"/>
      <c r="I33" s="1148">
        <v>0</v>
      </c>
      <c r="J33" s="1113"/>
      <c r="K33" s="1114">
        <v>0</v>
      </c>
    </row>
    <row r="34" spans="1:11" ht="18" customHeight="1" x14ac:dyDescent="0.2">
      <c r="A34" s="1104" t="s">
        <v>136</v>
      </c>
      <c r="B34" s="3852"/>
      <c r="C34" s="3853"/>
      <c r="D34" s="3854"/>
      <c r="E34" s="1036"/>
      <c r="F34" s="1112"/>
      <c r="G34" s="1150" t="s">
        <v>85</v>
      </c>
      <c r="H34" s="1113"/>
      <c r="I34" s="1148">
        <v>0</v>
      </c>
      <c r="J34" s="1113"/>
      <c r="K34" s="1114">
        <v>0</v>
      </c>
    </row>
    <row r="35" spans="1:11" ht="18" customHeight="1" x14ac:dyDescent="0.2">
      <c r="A35" s="1036"/>
      <c r="B35" s="1036"/>
      <c r="C35" s="1036"/>
      <c r="D35" s="1036"/>
      <c r="E35" s="1036"/>
      <c r="F35" s="1036"/>
      <c r="G35" s="1036"/>
      <c r="H35" s="1036"/>
      <c r="I35" s="1036"/>
      <c r="J35" s="1036"/>
      <c r="K35" s="1142"/>
    </row>
    <row r="36" spans="1:11" ht="18" customHeight="1" x14ac:dyDescent="0.2">
      <c r="A36" s="1105" t="s">
        <v>137</v>
      </c>
      <c r="B36" s="1101" t="s">
        <v>138</v>
      </c>
      <c r="C36" s="1036"/>
      <c r="D36" s="1036"/>
      <c r="E36" s="1101" t="s">
        <v>7</v>
      </c>
      <c r="F36" s="1116">
        <v>2501.5300000000002</v>
      </c>
      <c r="G36" s="1116">
        <v>6778</v>
      </c>
      <c r="H36" s="1116">
        <v>127242</v>
      </c>
      <c r="I36" s="1114">
        <v>83368.958400000003</v>
      </c>
      <c r="J36" s="1114">
        <v>65676</v>
      </c>
      <c r="K36" s="1114">
        <v>144934.9584</v>
      </c>
    </row>
    <row r="37" spans="1:11" ht="18" customHeight="1" thickBot="1" x14ac:dyDescent="0.25">
      <c r="A37" s="1036"/>
      <c r="B37" s="1101"/>
      <c r="C37" s="1036"/>
      <c r="D37" s="1036"/>
      <c r="E37" s="1036"/>
      <c r="F37" s="1117"/>
      <c r="G37" s="1117"/>
      <c r="H37" s="1118"/>
      <c r="I37" s="1118"/>
      <c r="J37" s="1118"/>
      <c r="K37" s="1143"/>
    </row>
    <row r="38" spans="1:11" ht="42.75" customHeight="1" x14ac:dyDescent="0.2">
      <c r="A38" s="1036"/>
      <c r="B38" s="1036"/>
      <c r="C38" s="1036"/>
      <c r="D38" s="1036"/>
      <c r="E38" s="1036"/>
      <c r="F38" s="1107" t="s">
        <v>9</v>
      </c>
      <c r="G38" s="1107" t="s">
        <v>37</v>
      </c>
      <c r="H38" s="1107" t="s">
        <v>29</v>
      </c>
      <c r="I38" s="1107" t="s">
        <v>30</v>
      </c>
      <c r="J38" s="1107" t="s">
        <v>33</v>
      </c>
      <c r="K38" s="1107" t="s">
        <v>34</v>
      </c>
    </row>
    <row r="39" spans="1:11" ht="18.75" customHeight="1" x14ac:dyDescent="0.2">
      <c r="A39" s="1105" t="s">
        <v>86</v>
      </c>
      <c r="B39" s="1101" t="s">
        <v>49</v>
      </c>
      <c r="C39" s="1036"/>
      <c r="D39" s="1036"/>
      <c r="E39" s="1036"/>
      <c r="F39" s="1036"/>
      <c r="G39" s="1036"/>
      <c r="H39" s="1036"/>
      <c r="I39" s="1036"/>
      <c r="J39" s="1036"/>
      <c r="K39" s="1036"/>
    </row>
    <row r="40" spans="1:11" ht="18" customHeight="1" x14ac:dyDescent="0.2">
      <c r="A40" s="1104" t="s">
        <v>87</v>
      </c>
      <c r="B40" s="1036" t="s">
        <v>31</v>
      </c>
      <c r="C40" s="1036"/>
      <c r="D40" s="1036"/>
      <c r="E40" s="1036"/>
      <c r="F40" s="1112"/>
      <c r="G40" s="1112"/>
      <c r="H40" s="1113"/>
      <c r="I40" s="1148">
        <v>0</v>
      </c>
      <c r="J40" s="1113"/>
      <c r="K40" s="1114">
        <v>0</v>
      </c>
    </row>
    <row r="41" spans="1:11" ht="18" customHeight="1" x14ac:dyDescent="0.2">
      <c r="A41" s="1104" t="s">
        <v>88</v>
      </c>
      <c r="B41" s="3861" t="s">
        <v>50</v>
      </c>
      <c r="C41" s="3862"/>
      <c r="D41" s="1036"/>
      <c r="E41" s="1036"/>
      <c r="F41" s="1112"/>
      <c r="G41" s="1112"/>
      <c r="H41" s="1113"/>
      <c r="I41" s="1148">
        <v>0</v>
      </c>
      <c r="J41" s="1113"/>
      <c r="K41" s="1114">
        <v>0</v>
      </c>
    </row>
    <row r="42" spans="1:11" ht="18" customHeight="1" x14ac:dyDescent="0.2">
      <c r="A42" s="1104" t="s">
        <v>89</v>
      </c>
      <c r="B42" s="1100" t="s">
        <v>11</v>
      </c>
      <c r="C42" s="1036"/>
      <c r="D42" s="1036"/>
      <c r="E42" s="1036"/>
      <c r="F42" s="1112"/>
      <c r="G42" s="1112"/>
      <c r="H42" s="1113"/>
      <c r="I42" s="1148">
        <v>0</v>
      </c>
      <c r="J42" s="1113"/>
      <c r="K42" s="1114">
        <v>0</v>
      </c>
    </row>
    <row r="43" spans="1:11" ht="18" customHeight="1" x14ac:dyDescent="0.2">
      <c r="A43" s="1104" t="s">
        <v>90</v>
      </c>
      <c r="B43" s="1145" t="s">
        <v>10</v>
      </c>
      <c r="C43" s="1108"/>
      <c r="D43" s="1108"/>
      <c r="E43" s="1036"/>
      <c r="F43" s="1112"/>
      <c r="G43" s="1112"/>
      <c r="H43" s="1113"/>
      <c r="I43" s="1148">
        <v>0</v>
      </c>
      <c r="J43" s="1113"/>
      <c r="K43" s="1114">
        <v>0</v>
      </c>
    </row>
    <row r="44" spans="1:11" ht="18" customHeight="1" x14ac:dyDescent="0.2">
      <c r="A44" s="1104" t="s">
        <v>91</v>
      </c>
      <c r="B44" s="3852"/>
      <c r="C44" s="3853"/>
      <c r="D44" s="3854"/>
      <c r="E44" s="1036"/>
      <c r="F44" s="1152"/>
      <c r="G44" s="1152"/>
      <c r="H44" s="1152"/>
      <c r="I44" s="1153">
        <v>0</v>
      </c>
      <c r="J44" s="1152"/>
      <c r="K44" s="1154">
        <v>0</v>
      </c>
    </row>
    <row r="45" spans="1:11" ht="18" customHeight="1" x14ac:dyDescent="0.2">
      <c r="A45" s="1104" t="s">
        <v>139</v>
      </c>
      <c r="B45" s="3852"/>
      <c r="C45" s="3853"/>
      <c r="D45" s="3854"/>
      <c r="E45" s="1036"/>
      <c r="F45" s="1112"/>
      <c r="G45" s="1112"/>
      <c r="H45" s="1113"/>
      <c r="I45" s="1148">
        <v>0</v>
      </c>
      <c r="J45" s="1113"/>
      <c r="K45" s="1114">
        <v>0</v>
      </c>
    </row>
    <row r="46" spans="1:11" ht="18" customHeight="1" x14ac:dyDescent="0.2">
      <c r="A46" s="1104" t="s">
        <v>140</v>
      </c>
      <c r="B46" s="3852"/>
      <c r="C46" s="3853"/>
      <c r="D46" s="3854"/>
      <c r="E46" s="1036"/>
      <c r="F46" s="1112"/>
      <c r="G46" s="1112"/>
      <c r="H46" s="1113"/>
      <c r="I46" s="1148">
        <v>0</v>
      </c>
      <c r="J46" s="1113"/>
      <c r="K46" s="1114">
        <v>0</v>
      </c>
    </row>
    <row r="47" spans="1:11" ht="18" customHeight="1" x14ac:dyDescent="0.2">
      <c r="A47" s="1104" t="s">
        <v>141</v>
      </c>
      <c r="B47" s="3852"/>
      <c r="C47" s="3853"/>
      <c r="D47" s="3854"/>
      <c r="E47" s="1036"/>
      <c r="F47" s="1112"/>
      <c r="G47" s="1112"/>
      <c r="H47" s="1113"/>
      <c r="I47" s="1148">
        <v>0</v>
      </c>
      <c r="J47" s="1113"/>
      <c r="K47" s="1114">
        <v>0</v>
      </c>
    </row>
    <row r="48" spans="1:11" ht="18" customHeight="1" x14ac:dyDescent="0.2">
      <c r="A48" s="630"/>
      <c r="B48" s="688"/>
      <c r="C48" s="688"/>
      <c r="D48" s="688"/>
      <c r="E48" s="688"/>
      <c r="F48" s="688"/>
      <c r="G48" s="688"/>
      <c r="H48" s="688"/>
      <c r="I48" s="688"/>
      <c r="J48" s="688"/>
      <c r="K48" s="688"/>
    </row>
    <row r="49" spans="1:11" ht="18" customHeight="1" x14ac:dyDescent="0.2">
      <c r="A49" s="1105" t="s">
        <v>142</v>
      </c>
      <c r="B49" s="1101" t="s">
        <v>143</v>
      </c>
      <c r="C49" s="1036"/>
      <c r="D49" s="1036"/>
      <c r="E49" s="1101" t="s">
        <v>7</v>
      </c>
      <c r="F49" s="1121">
        <v>0</v>
      </c>
      <c r="G49" s="1121">
        <v>0</v>
      </c>
      <c r="H49" s="1114">
        <v>0</v>
      </c>
      <c r="I49" s="1114">
        <v>0</v>
      </c>
      <c r="J49" s="1114">
        <v>0</v>
      </c>
      <c r="K49" s="1114">
        <v>0</v>
      </c>
    </row>
    <row r="50" spans="1:11" ht="18" customHeight="1" thickBot="1" x14ac:dyDescent="0.25">
      <c r="A50" s="1036"/>
      <c r="B50" s="1036"/>
      <c r="C50" s="1036"/>
      <c r="D50" s="1036"/>
      <c r="E50" s="1036"/>
      <c r="F50" s="1036"/>
      <c r="G50" s="1122"/>
      <c r="H50" s="1122"/>
      <c r="I50" s="1122"/>
      <c r="J50" s="1122"/>
      <c r="K50" s="1122"/>
    </row>
    <row r="51" spans="1:11" ht="42.75" customHeight="1" x14ac:dyDescent="0.2">
      <c r="A51" s="1036"/>
      <c r="B51" s="1036"/>
      <c r="C51" s="1036"/>
      <c r="D51" s="1036"/>
      <c r="E51" s="1036"/>
      <c r="F51" s="1107" t="s">
        <v>9</v>
      </c>
      <c r="G51" s="1107" t="s">
        <v>37</v>
      </c>
      <c r="H51" s="1107" t="s">
        <v>29</v>
      </c>
      <c r="I51" s="1107" t="s">
        <v>30</v>
      </c>
      <c r="J51" s="1107" t="s">
        <v>33</v>
      </c>
      <c r="K51" s="1107" t="s">
        <v>34</v>
      </c>
    </row>
    <row r="52" spans="1:11" ht="18" customHeight="1" x14ac:dyDescent="0.2">
      <c r="A52" s="1105" t="s">
        <v>92</v>
      </c>
      <c r="B52" s="3880" t="s">
        <v>38</v>
      </c>
      <c r="C52" s="3881"/>
      <c r="D52" s="1036"/>
      <c r="E52" s="1036"/>
      <c r="F52" s="1036"/>
      <c r="G52" s="1036"/>
      <c r="H52" s="1036"/>
      <c r="I52" s="1036"/>
      <c r="J52" s="1036"/>
      <c r="K52" s="1036"/>
    </row>
    <row r="53" spans="1:11" ht="18" customHeight="1" x14ac:dyDescent="0.2">
      <c r="A53" s="1104" t="s">
        <v>51</v>
      </c>
      <c r="B53" s="3882"/>
      <c r="C53" s="3883"/>
      <c r="D53" s="3879"/>
      <c r="E53" s="1036"/>
      <c r="F53" s="1112"/>
      <c r="G53" s="1112"/>
      <c r="H53" s="1113"/>
      <c r="I53" s="1148">
        <v>0</v>
      </c>
      <c r="J53" s="1113"/>
      <c r="K53" s="1114">
        <v>0</v>
      </c>
    </row>
    <row r="54" spans="1:11" ht="18" customHeight="1" x14ac:dyDescent="0.2">
      <c r="A54" s="1104" t="s">
        <v>93</v>
      </c>
      <c r="B54" s="1124"/>
      <c r="C54" s="1125"/>
      <c r="D54" s="1126"/>
      <c r="E54" s="1036"/>
      <c r="F54" s="1112"/>
      <c r="G54" s="1112"/>
      <c r="H54" s="1113"/>
      <c r="I54" s="1148">
        <v>0</v>
      </c>
      <c r="J54" s="1113"/>
      <c r="K54" s="1114">
        <v>0</v>
      </c>
    </row>
    <row r="55" spans="1:11" ht="18" customHeight="1" x14ac:dyDescent="0.2">
      <c r="A55" s="1104" t="s">
        <v>94</v>
      </c>
      <c r="B55" s="3877"/>
      <c r="C55" s="3878"/>
      <c r="D55" s="3879"/>
      <c r="E55" s="1036"/>
      <c r="F55" s="1112"/>
      <c r="G55" s="1112"/>
      <c r="H55" s="1113"/>
      <c r="I55" s="1148">
        <v>0</v>
      </c>
      <c r="J55" s="1113"/>
      <c r="K55" s="1114">
        <v>0</v>
      </c>
    </row>
    <row r="56" spans="1:11" ht="18" customHeight="1" x14ac:dyDescent="0.2">
      <c r="A56" s="1104" t="s">
        <v>95</v>
      </c>
      <c r="B56" s="3877"/>
      <c r="C56" s="3878"/>
      <c r="D56" s="3879"/>
      <c r="E56" s="1036"/>
      <c r="F56" s="1112"/>
      <c r="G56" s="1112"/>
      <c r="H56" s="1113"/>
      <c r="I56" s="1148">
        <v>0</v>
      </c>
      <c r="J56" s="1113"/>
      <c r="K56" s="1114">
        <v>0</v>
      </c>
    </row>
    <row r="57" spans="1:11" ht="18" customHeight="1" x14ac:dyDescent="0.2">
      <c r="A57" s="1104" t="s">
        <v>96</v>
      </c>
      <c r="B57" s="3877"/>
      <c r="C57" s="3878"/>
      <c r="D57" s="3879"/>
      <c r="E57" s="1036"/>
      <c r="F57" s="1112"/>
      <c r="G57" s="1112"/>
      <c r="H57" s="1113"/>
      <c r="I57" s="1148">
        <v>0</v>
      </c>
      <c r="J57" s="1113"/>
      <c r="K57" s="1114">
        <v>0</v>
      </c>
    </row>
    <row r="58" spans="1:11" ht="18" customHeight="1" x14ac:dyDescent="0.2">
      <c r="A58" s="1104" t="s">
        <v>97</v>
      </c>
      <c r="B58" s="1124"/>
      <c r="C58" s="1125"/>
      <c r="D58" s="1126"/>
      <c r="E58" s="1036"/>
      <c r="F58" s="1112"/>
      <c r="G58" s="1112"/>
      <c r="H58" s="1113"/>
      <c r="I58" s="1148">
        <v>0</v>
      </c>
      <c r="J58" s="1113"/>
      <c r="K58" s="1114">
        <v>0</v>
      </c>
    </row>
    <row r="59" spans="1:11" ht="18" customHeight="1" x14ac:dyDescent="0.2">
      <c r="A59" s="1104" t="s">
        <v>98</v>
      </c>
      <c r="B59" s="3877"/>
      <c r="C59" s="3878"/>
      <c r="D59" s="3879"/>
      <c r="E59" s="1036"/>
      <c r="F59" s="1112"/>
      <c r="G59" s="1112"/>
      <c r="H59" s="1113"/>
      <c r="I59" s="1148">
        <v>0</v>
      </c>
      <c r="J59" s="1113"/>
      <c r="K59" s="1114">
        <v>0</v>
      </c>
    </row>
    <row r="60" spans="1:11" ht="18" customHeight="1" x14ac:dyDescent="0.2">
      <c r="A60" s="1104" t="s">
        <v>99</v>
      </c>
      <c r="B60" s="1124"/>
      <c r="C60" s="1125"/>
      <c r="D60" s="1126"/>
      <c r="E60" s="1036"/>
      <c r="F60" s="1112"/>
      <c r="G60" s="1112"/>
      <c r="H60" s="1113"/>
      <c r="I60" s="1148">
        <v>0</v>
      </c>
      <c r="J60" s="1113"/>
      <c r="K60" s="1114">
        <v>0</v>
      </c>
    </row>
    <row r="61" spans="1:11" ht="18" customHeight="1" x14ac:dyDescent="0.2">
      <c r="A61" s="1104" t="s">
        <v>100</v>
      </c>
      <c r="B61" s="1124"/>
      <c r="C61" s="1125"/>
      <c r="D61" s="1126"/>
      <c r="E61" s="1036"/>
      <c r="F61" s="1112"/>
      <c r="G61" s="1112"/>
      <c r="H61" s="1113"/>
      <c r="I61" s="1148">
        <v>0</v>
      </c>
      <c r="J61" s="1113"/>
      <c r="K61" s="1114">
        <v>0</v>
      </c>
    </row>
    <row r="62" spans="1:11" ht="18" customHeight="1" x14ac:dyDescent="0.2">
      <c r="A62" s="1104" t="s">
        <v>101</v>
      </c>
      <c r="B62" s="3877"/>
      <c r="C62" s="3878"/>
      <c r="D62" s="3879"/>
      <c r="E62" s="1036"/>
      <c r="F62" s="1112"/>
      <c r="G62" s="1112"/>
      <c r="H62" s="1113"/>
      <c r="I62" s="1148">
        <v>0</v>
      </c>
      <c r="J62" s="1113"/>
      <c r="K62" s="1114">
        <v>0</v>
      </c>
    </row>
    <row r="63" spans="1:11" ht="18" customHeight="1" x14ac:dyDescent="0.2">
      <c r="A63" s="1104"/>
      <c r="B63" s="1036"/>
      <c r="C63" s="1036"/>
      <c r="D63" s="1036"/>
      <c r="E63" s="1036"/>
      <c r="F63" s="1036"/>
      <c r="G63" s="1036"/>
      <c r="H63" s="1036"/>
      <c r="I63" s="1144"/>
      <c r="J63" s="1036"/>
      <c r="K63" s="1036"/>
    </row>
    <row r="64" spans="1:11" ht="18" customHeight="1" x14ac:dyDescent="0.2">
      <c r="A64" s="1104" t="s">
        <v>144</v>
      </c>
      <c r="B64" s="1101" t="s">
        <v>145</v>
      </c>
      <c r="C64" s="1036"/>
      <c r="D64" s="1036"/>
      <c r="E64" s="1101" t="s">
        <v>7</v>
      </c>
      <c r="F64" s="1116">
        <v>0</v>
      </c>
      <c r="G64" s="1116">
        <v>0</v>
      </c>
      <c r="H64" s="1114">
        <v>0</v>
      </c>
      <c r="I64" s="1114">
        <v>0</v>
      </c>
      <c r="J64" s="1114">
        <v>0</v>
      </c>
      <c r="K64" s="1114">
        <v>0</v>
      </c>
    </row>
    <row r="65" spans="1:11" ht="18" customHeight="1" x14ac:dyDescent="0.2">
      <c r="A65" s="1036"/>
      <c r="B65" s="1036"/>
      <c r="C65" s="1036"/>
      <c r="D65" s="1036"/>
      <c r="E65" s="1036"/>
      <c r="F65" s="1146"/>
      <c r="G65" s="1146"/>
      <c r="H65" s="1146"/>
      <c r="I65" s="1146"/>
      <c r="J65" s="1146"/>
      <c r="K65" s="1146"/>
    </row>
    <row r="66" spans="1:11" ht="42.75" customHeight="1" x14ac:dyDescent="0.2">
      <c r="A66" s="1036"/>
      <c r="B66" s="1036"/>
      <c r="C66" s="1036"/>
      <c r="D66" s="1036"/>
      <c r="E66" s="1036"/>
      <c r="F66" s="1155" t="s">
        <v>9</v>
      </c>
      <c r="G66" s="1155" t="s">
        <v>37</v>
      </c>
      <c r="H66" s="1155" t="s">
        <v>29</v>
      </c>
      <c r="I66" s="1155" t="s">
        <v>30</v>
      </c>
      <c r="J66" s="1155" t="s">
        <v>33</v>
      </c>
      <c r="K66" s="1155" t="s">
        <v>34</v>
      </c>
    </row>
    <row r="67" spans="1:11" ht="18" customHeight="1" x14ac:dyDescent="0.2">
      <c r="A67" s="1105" t="s">
        <v>102</v>
      </c>
      <c r="B67" s="1101" t="s">
        <v>12</v>
      </c>
      <c r="C67" s="1036"/>
      <c r="D67" s="1036"/>
      <c r="E67" s="1036"/>
      <c r="F67" s="1156"/>
      <c r="G67" s="1156"/>
      <c r="H67" s="1156"/>
      <c r="I67" s="1157"/>
      <c r="J67" s="1156"/>
      <c r="K67" s="1158"/>
    </row>
    <row r="68" spans="1:11" ht="18" customHeight="1" x14ac:dyDescent="0.2">
      <c r="A68" s="1104" t="s">
        <v>103</v>
      </c>
      <c r="B68" s="1036" t="s">
        <v>52</v>
      </c>
      <c r="C68" s="1036"/>
      <c r="D68" s="1036"/>
      <c r="E68" s="1036"/>
      <c r="F68" s="1149"/>
      <c r="G68" s="1149"/>
      <c r="H68" s="1149"/>
      <c r="I68" s="1148">
        <v>0</v>
      </c>
      <c r="J68" s="1149"/>
      <c r="K68" s="1114">
        <v>0</v>
      </c>
    </row>
    <row r="69" spans="1:11" ht="18" customHeight="1" x14ac:dyDescent="0.2">
      <c r="A69" s="1104" t="s">
        <v>104</v>
      </c>
      <c r="B69" s="1100" t="s">
        <v>53</v>
      </c>
      <c r="C69" s="1036"/>
      <c r="D69" s="1036"/>
      <c r="E69" s="1036"/>
      <c r="F69" s="1149"/>
      <c r="G69" s="1149"/>
      <c r="H69" s="1149"/>
      <c r="I69" s="1148">
        <v>0</v>
      </c>
      <c r="J69" s="1149"/>
      <c r="K69" s="1114">
        <v>0</v>
      </c>
    </row>
    <row r="70" spans="1:11" ht="18" customHeight="1" x14ac:dyDescent="0.2">
      <c r="A70" s="1104" t="s">
        <v>178</v>
      </c>
      <c r="B70" s="1124"/>
      <c r="C70" s="1125"/>
      <c r="D70" s="1126"/>
      <c r="E70" s="1101"/>
      <c r="F70" s="1133"/>
      <c r="G70" s="1133"/>
      <c r="H70" s="1134"/>
      <c r="I70" s="1148">
        <v>0</v>
      </c>
      <c r="J70" s="1134"/>
      <c r="K70" s="1114">
        <v>0</v>
      </c>
    </row>
    <row r="71" spans="1:11" ht="18" customHeight="1" x14ac:dyDescent="0.2">
      <c r="A71" s="1104" t="s">
        <v>179</v>
      </c>
      <c r="B71" s="1124"/>
      <c r="C71" s="1125"/>
      <c r="D71" s="1126"/>
      <c r="E71" s="1101"/>
      <c r="F71" s="1133"/>
      <c r="G71" s="1133"/>
      <c r="H71" s="1134"/>
      <c r="I71" s="1148">
        <v>0</v>
      </c>
      <c r="J71" s="1134"/>
      <c r="K71" s="1114">
        <v>0</v>
      </c>
    </row>
    <row r="72" spans="1:11" ht="18" customHeight="1" x14ac:dyDescent="0.2">
      <c r="A72" s="1104" t="s">
        <v>180</v>
      </c>
      <c r="B72" s="1130"/>
      <c r="C72" s="1131"/>
      <c r="D72" s="1132"/>
      <c r="E72" s="1101"/>
      <c r="F72" s="1112"/>
      <c r="G72" s="1112"/>
      <c r="H72" s="1113"/>
      <c r="I72" s="1148">
        <v>0</v>
      </c>
      <c r="J72" s="1113"/>
      <c r="K72" s="1114">
        <v>0</v>
      </c>
    </row>
    <row r="73" spans="1:11" ht="18" customHeight="1" x14ac:dyDescent="0.2">
      <c r="A73" s="1104"/>
      <c r="B73" s="1100"/>
      <c r="C73" s="1036"/>
      <c r="D73" s="1036"/>
      <c r="E73" s="1101"/>
      <c r="F73" s="1159"/>
      <c r="G73" s="1159"/>
      <c r="H73" s="1160"/>
      <c r="I73" s="1157"/>
      <c r="J73" s="1160"/>
      <c r="K73" s="1158"/>
    </row>
    <row r="74" spans="1:11" ht="18" customHeight="1" x14ac:dyDescent="0.2">
      <c r="A74" s="1105" t="s">
        <v>146</v>
      </c>
      <c r="B74" s="1101" t="s">
        <v>147</v>
      </c>
      <c r="C74" s="1036"/>
      <c r="D74" s="1036"/>
      <c r="E74" s="1101" t="s">
        <v>7</v>
      </c>
      <c r="F74" s="1119">
        <v>0</v>
      </c>
      <c r="G74" s="1119">
        <v>0</v>
      </c>
      <c r="H74" s="1119">
        <v>0</v>
      </c>
      <c r="I74" s="1151">
        <v>0</v>
      </c>
      <c r="J74" s="1119">
        <v>0</v>
      </c>
      <c r="K74" s="1115">
        <v>0</v>
      </c>
    </row>
    <row r="75" spans="1:11" ht="42.75" customHeight="1" x14ac:dyDescent="0.2">
      <c r="A75" s="1036"/>
      <c r="B75" s="1036"/>
      <c r="C75" s="1036"/>
      <c r="D75" s="1036"/>
      <c r="E75" s="1036"/>
      <c r="F75" s="1107" t="s">
        <v>9</v>
      </c>
      <c r="G75" s="1107" t="s">
        <v>37</v>
      </c>
      <c r="H75" s="1107" t="s">
        <v>29</v>
      </c>
      <c r="I75" s="1107" t="s">
        <v>30</v>
      </c>
      <c r="J75" s="1107" t="s">
        <v>33</v>
      </c>
      <c r="K75" s="1107" t="s">
        <v>34</v>
      </c>
    </row>
    <row r="76" spans="1:11" ht="18" customHeight="1" x14ac:dyDescent="0.2">
      <c r="A76" s="1105" t="s">
        <v>105</v>
      </c>
      <c r="B76" s="1101" t="s">
        <v>106</v>
      </c>
      <c r="C76" s="1036"/>
      <c r="D76" s="1036"/>
      <c r="E76" s="1036"/>
      <c r="F76" s="1036"/>
      <c r="G76" s="1036"/>
      <c r="H76" s="1036"/>
      <c r="I76" s="1036"/>
      <c r="J76" s="1036"/>
      <c r="K76" s="1036"/>
    </row>
    <row r="77" spans="1:11" ht="18" customHeight="1" x14ac:dyDescent="0.2">
      <c r="A77" s="1104" t="s">
        <v>107</v>
      </c>
      <c r="B77" s="1100" t="s">
        <v>54</v>
      </c>
      <c r="C77" s="1036"/>
      <c r="D77" s="1036"/>
      <c r="E77" s="1036"/>
      <c r="F77" s="1112"/>
      <c r="G77" s="1112"/>
      <c r="H77" s="1113"/>
      <c r="I77" s="1148">
        <v>0</v>
      </c>
      <c r="J77" s="1113"/>
      <c r="K77" s="1114">
        <v>0</v>
      </c>
    </row>
    <row r="78" spans="1:11" ht="18" customHeight="1" x14ac:dyDescent="0.2">
      <c r="A78" s="1104" t="s">
        <v>108</v>
      </c>
      <c r="B78" s="1100" t="s">
        <v>55</v>
      </c>
      <c r="C78" s="1036"/>
      <c r="D78" s="1036"/>
      <c r="E78" s="1036"/>
      <c r="F78" s="1112"/>
      <c r="G78" s="1112"/>
      <c r="H78" s="1113"/>
      <c r="I78" s="1148">
        <v>0</v>
      </c>
      <c r="J78" s="1113"/>
      <c r="K78" s="1114">
        <v>0</v>
      </c>
    </row>
    <row r="79" spans="1:11" ht="18" customHeight="1" x14ac:dyDescent="0.2">
      <c r="A79" s="1104" t="s">
        <v>109</v>
      </c>
      <c r="B79" s="1100" t="s">
        <v>13</v>
      </c>
      <c r="C79" s="1036"/>
      <c r="D79" s="1036"/>
      <c r="E79" s="1036"/>
      <c r="F79" s="1112">
        <v>52.25</v>
      </c>
      <c r="G79" s="1112">
        <v>414</v>
      </c>
      <c r="H79" s="1113">
        <v>2084</v>
      </c>
      <c r="I79" s="1148">
        <v>0</v>
      </c>
      <c r="J79" s="1113">
        <v>535</v>
      </c>
      <c r="K79" s="1114">
        <v>1549</v>
      </c>
    </row>
    <row r="80" spans="1:11" ht="18" customHeight="1" x14ac:dyDescent="0.2">
      <c r="A80" s="1104" t="s">
        <v>110</v>
      </c>
      <c r="B80" s="1100" t="s">
        <v>56</v>
      </c>
      <c r="C80" s="1036"/>
      <c r="D80" s="1036"/>
      <c r="E80" s="1036"/>
      <c r="F80" s="1112"/>
      <c r="G80" s="1112"/>
      <c r="H80" s="1113"/>
      <c r="I80" s="1148">
        <v>0</v>
      </c>
      <c r="J80" s="1113"/>
      <c r="K80" s="1114">
        <v>0</v>
      </c>
    </row>
    <row r="81" spans="1:11" ht="18" customHeight="1" x14ac:dyDescent="0.2">
      <c r="A81" s="1104"/>
      <c r="B81" s="1036"/>
      <c r="C81" s="1036"/>
      <c r="D81" s="1036"/>
      <c r="E81" s="1036"/>
      <c r="F81" s="1036"/>
      <c r="G81" s="1036"/>
      <c r="H81" s="1036"/>
      <c r="I81" s="1036"/>
      <c r="J81" s="1036"/>
      <c r="K81" s="1138"/>
    </row>
    <row r="82" spans="1:11" ht="18" customHeight="1" x14ac:dyDescent="0.2">
      <c r="A82" s="1104" t="s">
        <v>148</v>
      </c>
      <c r="B82" s="1101" t="s">
        <v>149</v>
      </c>
      <c r="C82" s="1036"/>
      <c r="D82" s="1036"/>
      <c r="E82" s="1101" t="s">
        <v>7</v>
      </c>
      <c r="F82" s="1119">
        <v>52.25</v>
      </c>
      <c r="G82" s="1119">
        <v>414</v>
      </c>
      <c r="H82" s="1115">
        <v>2084</v>
      </c>
      <c r="I82" s="1115">
        <v>0</v>
      </c>
      <c r="J82" s="1115">
        <v>535</v>
      </c>
      <c r="K82" s="1115">
        <v>1549</v>
      </c>
    </row>
    <row r="83" spans="1:11" ht="18" customHeight="1" thickBot="1" x14ac:dyDescent="0.25">
      <c r="A83" s="1104"/>
      <c r="B83" s="1036"/>
      <c r="C83" s="1036"/>
      <c r="D83" s="1036"/>
      <c r="E83" s="1036"/>
      <c r="F83" s="1122"/>
      <c r="G83" s="1122"/>
      <c r="H83" s="1122"/>
      <c r="I83" s="1122"/>
      <c r="J83" s="1122"/>
      <c r="K83" s="1122"/>
    </row>
    <row r="84" spans="1:11" ht="42.75" customHeight="1" x14ac:dyDescent="0.2">
      <c r="A84" s="1036"/>
      <c r="B84" s="1036"/>
      <c r="C84" s="1036"/>
      <c r="D84" s="1036"/>
      <c r="E84" s="1036"/>
      <c r="F84" s="1107" t="s">
        <v>9</v>
      </c>
      <c r="G84" s="1107" t="s">
        <v>37</v>
      </c>
      <c r="H84" s="1107" t="s">
        <v>29</v>
      </c>
      <c r="I84" s="1107" t="s">
        <v>30</v>
      </c>
      <c r="J84" s="1107" t="s">
        <v>33</v>
      </c>
      <c r="K84" s="1107" t="s">
        <v>34</v>
      </c>
    </row>
    <row r="85" spans="1:11" ht="18" customHeight="1" x14ac:dyDescent="0.2">
      <c r="A85" s="1105" t="s">
        <v>111</v>
      </c>
      <c r="B85" s="1101" t="s">
        <v>57</v>
      </c>
      <c r="C85" s="1036"/>
      <c r="D85" s="1036"/>
      <c r="E85" s="1036"/>
      <c r="F85" s="1036"/>
      <c r="G85" s="1036"/>
      <c r="H85" s="1036"/>
      <c r="I85" s="1036"/>
      <c r="J85" s="1036"/>
      <c r="K85" s="1036"/>
    </row>
    <row r="86" spans="1:11" ht="18" customHeight="1" x14ac:dyDescent="0.2">
      <c r="A86" s="1104" t="s">
        <v>112</v>
      </c>
      <c r="B86" s="1100" t="s">
        <v>113</v>
      </c>
      <c r="C86" s="1036"/>
      <c r="D86" s="1036"/>
      <c r="E86" s="1036"/>
      <c r="F86" s="1112"/>
      <c r="G86" s="1112"/>
      <c r="H86" s="1113"/>
      <c r="I86" s="1148">
        <v>0</v>
      </c>
      <c r="J86" s="1113"/>
      <c r="K86" s="1114">
        <v>0</v>
      </c>
    </row>
    <row r="87" spans="1:11" ht="18" customHeight="1" x14ac:dyDescent="0.2">
      <c r="A87" s="1104" t="s">
        <v>114</v>
      </c>
      <c r="B87" s="1100" t="s">
        <v>14</v>
      </c>
      <c r="C87" s="1036"/>
      <c r="D87" s="1036"/>
      <c r="E87" s="1036"/>
      <c r="F87" s="1112">
        <v>7</v>
      </c>
      <c r="G87" s="1112">
        <v>1</v>
      </c>
      <c r="H87" s="1113">
        <v>1078</v>
      </c>
      <c r="I87" s="1148">
        <v>706.30560000000003</v>
      </c>
      <c r="J87" s="1113">
        <v>0</v>
      </c>
      <c r="K87" s="1114">
        <v>1784.3056000000001</v>
      </c>
    </row>
    <row r="88" spans="1:11" ht="18" customHeight="1" x14ac:dyDescent="0.2">
      <c r="A88" s="1104" t="s">
        <v>115</v>
      </c>
      <c r="B88" s="1100" t="s">
        <v>116</v>
      </c>
      <c r="C88" s="1036"/>
      <c r="D88" s="1036"/>
      <c r="E88" s="1036"/>
      <c r="F88" s="1112"/>
      <c r="G88" s="1112"/>
      <c r="H88" s="1113"/>
      <c r="I88" s="1148">
        <v>0</v>
      </c>
      <c r="J88" s="1113"/>
      <c r="K88" s="1114">
        <v>0</v>
      </c>
    </row>
    <row r="89" spans="1:11" ht="18" customHeight="1" x14ac:dyDescent="0.2">
      <c r="A89" s="1104" t="s">
        <v>117</v>
      </c>
      <c r="B89" s="1100" t="s">
        <v>58</v>
      </c>
      <c r="C89" s="1036"/>
      <c r="D89" s="1036"/>
      <c r="E89" s="1036"/>
      <c r="F89" s="1112"/>
      <c r="G89" s="1112"/>
      <c r="H89" s="1113"/>
      <c r="I89" s="1148">
        <v>0</v>
      </c>
      <c r="J89" s="1113"/>
      <c r="K89" s="1114">
        <v>0</v>
      </c>
    </row>
    <row r="90" spans="1:11" ht="18" customHeight="1" x14ac:dyDescent="0.2">
      <c r="A90" s="1104" t="s">
        <v>118</v>
      </c>
      <c r="B90" s="3861" t="s">
        <v>59</v>
      </c>
      <c r="C90" s="3862"/>
      <c r="D90" s="1036"/>
      <c r="E90" s="1036"/>
      <c r="F90" s="1112">
        <v>21</v>
      </c>
      <c r="G90" s="1112">
        <v>1</v>
      </c>
      <c r="H90" s="1113">
        <v>3138</v>
      </c>
      <c r="I90" s="1148">
        <v>2056.0176000000001</v>
      </c>
      <c r="J90" s="1113">
        <v>0</v>
      </c>
      <c r="K90" s="1114">
        <v>5194.0176000000001</v>
      </c>
    </row>
    <row r="91" spans="1:11" ht="18" customHeight="1" x14ac:dyDescent="0.2">
      <c r="A91" s="1104" t="s">
        <v>119</v>
      </c>
      <c r="B91" s="1100" t="s">
        <v>60</v>
      </c>
      <c r="C91" s="1036"/>
      <c r="D91" s="1036"/>
      <c r="E91" s="1036"/>
      <c r="F91" s="1112">
        <v>28</v>
      </c>
      <c r="G91" s="1112">
        <v>5</v>
      </c>
      <c r="H91" s="1113">
        <v>2829</v>
      </c>
      <c r="I91" s="1148">
        <v>1853.5608</v>
      </c>
      <c r="J91" s="1113">
        <v>0</v>
      </c>
      <c r="K91" s="1114">
        <v>4682.5608000000002</v>
      </c>
    </row>
    <row r="92" spans="1:11" ht="18" customHeight="1" x14ac:dyDescent="0.2">
      <c r="A92" s="1104" t="s">
        <v>120</v>
      </c>
      <c r="B92" s="1100" t="s">
        <v>121</v>
      </c>
      <c r="C92" s="1036"/>
      <c r="D92" s="1036"/>
      <c r="E92" s="1036"/>
      <c r="F92" s="1136">
        <v>19.5</v>
      </c>
      <c r="G92" s="1136">
        <v>1</v>
      </c>
      <c r="H92" s="1137">
        <v>3004</v>
      </c>
      <c r="I92" s="1148">
        <v>1968.2208000000001</v>
      </c>
      <c r="J92" s="1137">
        <v>0</v>
      </c>
      <c r="K92" s="1114">
        <v>4972.2208000000001</v>
      </c>
    </row>
    <row r="93" spans="1:11" ht="18" customHeight="1" x14ac:dyDescent="0.2">
      <c r="A93" s="1104" t="s">
        <v>122</v>
      </c>
      <c r="B93" s="1100" t="s">
        <v>123</v>
      </c>
      <c r="C93" s="1036"/>
      <c r="D93" s="1036"/>
      <c r="E93" s="1036"/>
      <c r="F93" s="1112">
        <v>57.5</v>
      </c>
      <c r="G93" s="1112">
        <v>22</v>
      </c>
      <c r="H93" s="1113">
        <v>340357</v>
      </c>
      <c r="I93" s="1148">
        <v>223001.90640000001</v>
      </c>
      <c r="J93" s="1113">
        <v>0</v>
      </c>
      <c r="K93" s="1114">
        <v>563358.90639999998</v>
      </c>
    </row>
    <row r="94" spans="1:11" ht="18" customHeight="1" x14ac:dyDescent="0.2">
      <c r="A94" s="1104" t="s">
        <v>124</v>
      </c>
      <c r="B94" s="3877"/>
      <c r="C94" s="3878"/>
      <c r="D94" s="3879"/>
      <c r="E94" s="1036"/>
      <c r="F94" s="1112"/>
      <c r="G94" s="1112"/>
      <c r="H94" s="1113"/>
      <c r="I94" s="1148">
        <v>0</v>
      </c>
      <c r="J94" s="1113"/>
      <c r="K94" s="1114">
        <v>0</v>
      </c>
    </row>
    <row r="95" spans="1:11" ht="18" customHeight="1" x14ac:dyDescent="0.2">
      <c r="A95" s="1104" t="s">
        <v>125</v>
      </c>
      <c r="B95" s="3877"/>
      <c r="C95" s="3878"/>
      <c r="D95" s="3879"/>
      <c r="E95" s="1036"/>
      <c r="F95" s="1112"/>
      <c r="G95" s="1112"/>
      <c r="H95" s="1113"/>
      <c r="I95" s="1148">
        <v>0</v>
      </c>
      <c r="J95" s="1113"/>
      <c r="K95" s="1114">
        <v>0</v>
      </c>
    </row>
    <row r="96" spans="1:11" ht="18" customHeight="1" x14ac:dyDescent="0.2">
      <c r="A96" s="1104" t="s">
        <v>126</v>
      </c>
      <c r="B96" s="3877"/>
      <c r="C96" s="3878"/>
      <c r="D96" s="3879"/>
      <c r="E96" s="1036"/>
      <c r="F96" s="1112"/>
      <c r="G96" s="1112"/>
      <c r="H96" s="1113"/>
      <c r="I96" s="1148">
        <v>0</v>
      </c>
      <c r="J96" s="1113"/>
      <c r="K96" s="1114">
        <v>0</v>
      </c>
    </row>
    <row r="97" spans="1:11" ht="18" customHeight="1" x14ac:dyDescent="0.2">
      <c r="A97" s="1104"/>
      <c r="B97" s="1100"/>
      <c r="C97" s="1036"/>
      <c r="D97" s="1036"/>
      <c r="E97" s="1036"/>
      <c r="F97" s="1036"/>
      <c r="G97" s="1036"/>
      <c r="H97" s="1036"/>
      <c r="I97" s="1036"/>
      <c r="J97" s="1036"/>
      <c r="K97" s="1036"/>
    </row>
    <row r="98" spans="1:11" ht="18" customHeight="1" x14ac:dyDescent="0.2">
      <c r="A98" s="1105" t="s">
        <v>150</v>
      </c>
      <c r="B98" s="1101" t="s">
        <v>151</v>
      </c>
      <c r="C98" s="1036"/>
      <c r="D98" s="1036"/>
      <c r="E98" s="1101" t="s">
        <v>7</v>
      </c>
      <c r="F98" s="1116">
        <v>133</v>
      </c>
      <c r="G98" s="1116">
        <v>30</v>
      </c>
      <c r="H98" s="1116">
        <v>350406</v>
      </c>
      <c r="I98" s="1116">
        <v>229586.01120000001</v>
      </c>
      <c r="J98" s="1116">
        <v>0</v>
      </c>
      <c r="K98" s="1116">
        <v>579992.01119999995</v>
      </c>
    </row>
    <row r="99" spans="1:11" ht="18" customHeight="1" thickBot="1" x14ac:dyDescent="0.25">
      <c r="A99" s="1036"/>
      <c r="B99" s="1101"/>
      <c r="C99" s="1036"/>
      <c r="D99" s="1036"/>
      <c r="E99" s="1036"/>
      <c r="F99" s="1122"/>
      <c r="G99" s="1122"/>
      <c r="H99" s="1122"/>
      <c r="I99" s="1122"/>
      <c r="J99" s="1122"/>
      <c r="K99" s="1122"/>
    </row>
    <row r="100" spans="1:11" ht="42.75" customHeight="1" x14ac:dyDescent="0.2">
      <c r="A100" s="1036"/>
      <c r="B100" s="1036"/>
      <c r="C100" s="1036"/>
      <c r="D100" s="1036"/>
      <c r="E100" s="1036"/>
      <c r="F100" s="1107" t="s">
        <v>9</v>
      </c>
      <c r="G100" s="1107" t="s">
        <v>37</v>
      </c>
      <c r="H100" s="1107" t="s">
        <v>29</v>
      </c>
      <c r="I100" s="1107" t="s">
        <v>30</v>
      </c>
      <c r="J100" s="1107" t="s">
        <v>33</v>
      </c>
      <c r="K100" s="1107" t="s">
        <v>34</v>
      </c>
    </row>
    <row r="101" spans="1:11" ht="18" customHeight="1" x14ac:dyDescent="0.2">
      <c r="A101" s="1105" t="s">
        <v>130</v>
      </c>
      <c r="B101" s="1101" t="s">
        <v>63</v>
      </c>
      <c r="C101" s="1036"/>
      <c r="D101" s="1036"/>
      <c r="E101" s="1036"/>
      <c r="F101" s="1036"/>
      <c r="G101" s="1036"/>
      <c r="H101" s="1036"/>
      <c r="I101" s="1036"/>
      <c r="J101" s="1036"/>
      <c r="K101" s="1036"/>
    </row>
    <row r="102" spans="1:11" ht="18" customHeight="1" x14ac:dyDescent="0.2">
      <c r="A102" s="1104" t="s">
        <v>131</v>
      </c>
      <c r="B102" s="1100" t="s">
        <v>152</v>
      </c>
      <c r="C102" s="1036"/>
      <c r="D102" s="1036"/>
      <c r="E102" s="1036"/>
      <c r="F102" s="1112">
        <v>16</v>
      </c>
      <c r="G102" s="1112">
        <v>1</v>
      </c>
      <c r="H102" s="1113">
        <v>454</v>
      </c>
      <c r="I102" s="1148">
        <v>297.46080000000001</v>
      </c>
      <c r="J102" s="1113">
        <v>0</v>
      </c>
      <c r="K102" s="1114">
        <v>751.46080000000006</v>
      </c>
    </row>
    <row r="103" spans="1:11" ht="18" customHeight="1" x14ac:dyDescent="0.2">
      <c r="A103" s="1104" t="s">
        <v>132</v>
      </c>
      <c r="B103" s="3861" t="s">
        <v>62</v>
      </c>
      <c r="C103" s="3861"/>
      <c r="D103" s="1036"/>
      <c r="E103" s="1036"/>
      <c r="F103" s="1112"/>
      <c r="G103" s="1112"/>
      <c r="H103" s="1113"/>
      <c r="I103" s="1148">
        <v>0</v>
      </c>
      <c r="J103" s="1113"/>
      <c r="K103" s="1114">
        <v>0</v>
      </c>
    </row>
    <row r="104" spans="1:11" ht="18" customHeight="1" x14ac:dyDescent="0.2">
      <c r="A104" s="1104" t="s">
        <v>128</v>
      </c>
      <c r="B104" s="3877"/>
      <c r="C104" s="3878"/>
      <c r="D104" s="3879"/>
      <c r="E104" s="1036"/>
      <c r="F104" s="1112"/>
      <c r="G104" s="1112"/>
      <c r="H104" s="1113"/>
      <c r="I104" s="1148">
        <v>0</v>
      </c>
      <c r="J104" s="1113"/>
      <c r="K104" s="1114">
        <v>0</v>
      </c>
    </row>
    <row r="105" spans="1:11" ht="18" customHeight="1" x14ac:dyDescent="0.2">
      <c r="A105" s="1104" t="s">
        <v>127</v>
      </c>
      <c r="B105" s="3877"/>
      <c r="C105" s="3878"/>
      <c r="D105" s="3879"/>
      <c r="E105" s="1036"/>
      <c r="F105" s="1112"/>
      <c r="G105" s="1112"/>
      <c r="H105" s="1113"/>
      <c r="I105" s="1148">
        <v>0</v>
      </c>
      <c r="J105" s="1113"/>
      <c r="K105" s="1114">
        <v>0</v>
      </c>
    </row>
    <row r="106" spans="1:11" ht="18" customHeight="1" x14ac:dyDescent="0.2">
      <c r="A106" s="1104" t="s">
        <v>129</v>
      </c>
      <c r="B106" s="3877"/>
      <c r="C106" s="3878"/>
      <c r="D106" s="3879"/>
      <c r="E106" s="1036"/>
      <c r="F106" s="1112"/>
      <c r="G106" s="1112"/>
      <c r="H106" s="1113"/>
      <c r="I106" s="1148">
        <v>0</v>
      </c>
      <c r="J106" s="1113"/>
      <c r="K106" s="1114">
        <v>0</v>
      </c>
    </row>
    <row r="107" spans="1:11" ht="18" customHeight="1" x14ac:dyDescent="0.2">
      <c r="A107" s="1036"/>
      <c r="B107" s="1101"/>
      <c r="C107" s="1036"/>
      <c r="D107" s="1036"/>
      <c r="E107" s="1036"/>
      <c r="F107" s="1036"/>
      <c r="G107" s="1036"/>
      <c r="H107" s="1036"/>
      <c r="I107" s="1036"/>
      <c r="J107" s="1036"/>
      <c r="K107" s="1036"/>
    </row>
    <row r="108" spans="1:11" s="38" customFormat="1" ht="18" customHeight="1" x14ac:dyDescent="0.2">
      <c r="A108" s="1105" t="s">
        <v>153</v>
      </c>
      <c r="B108" s="1161" t="s">
        <v>154</v>
      </c>
      <c r="C108" s="1036"/>
      <c r="D108" s="1036"/>
      <c r="E108" s="1101" t="s">
        <v>7</v>
      </c>
      <c r="F108" s="1116">
        <v>16</v>
      </c>
      <c r="G108" s="1116">
        <v>1</v>
      </c>
      <c r="H108" s="1114">
        <v>454</v>
      </c>
      <c r="I108" s="1114">
        <v>297.46080000000001</v>
      </c>
      <c r="J108" s="1114">
        <v>0</v>
      </c>
      <c r="K108" s="1114">
        <v>751.46080000000006</v>
      </c>
    </row>
    <row r="109" spans="1:11" s="38" customFormat="1" ht="18" customHeight="1" thickBot="1" x14ac:dyDescent="0.25">
      <c r="A109" s="1109"/>
      <c r="B109" s="1110"/>
      <c r="C109" s="1111"/>
      <c r="D109" s="1111"/>
      <c r="E109" s="1111"/>
      <c r="F109" s="1122"/>
      <c r="G109" s="1122"/>
      <c r="H109" s="1122"/>
      <c r="I109" s="1122"/>
      <c r="J109" s="1122"/>
      <c r="K109" s="1122"/>
    </row>
    <row r="110" spans="1:11" s="38" customFormat="1" ht="18" customHeight="1" x14ac:dyDescent="0.2">
      <c r="A110" s="1105" t="s">
        <v>156</v>
      </c>
      <c r="B110" s="1101" t="s">
        <v>39</v>
      </c>
      <c r="C110" s="1036"/>
      <c r="D110" s="1036"/>
      <c r="E110" s="1036"/>
      <c r="F110" s="1036"/>
      <c r="G110" s="1036"/>
      <c r="H110" s="1036"/>
      <c r="I110" s="1036"/>
      <c r="J110" s="1036"/>
      <c r="K110" s="1036"/>
    </row>
    <row r="111" spans="1:11" ht="18" customHeight="1" x14ac:dyDescent="0.2">
      <c r="A111" s="1105" t="s">
        <v>155</v>
      </c>
      <c r="B111" s="1101" t="s">
        <v>164</v>
      </c>
      <c r="C111" s="1036"/>
      <c r="D111" s="1036"/>
      <c r="E111" s="1101" t="s">
        <v>7</v>
      </c>
      <c r="F111" s="1113">
        <v>2316474</v>
      </c>
      <c r="G111" s="1036"/>
      <c r="H111" s="1036"/>
      <c r="I111" s="1036"/>
      <c r="J111" s="1036"/>
      <c r="K111" s="1036"/>
    </row>
    <row r="112" spans="1:11" ht="18" customHeight="1" x14ac:dyDescent="0.2">
      <c r="A112" s="1036"/>
      <c r="B112" s="1101"/>
      <c r="C112" s="1036"/>
      <c r="D112" s="1036"/>
      <c r="E112" s="1101"/>
      <c r="F112" s="1120"/>
      <c r="G112" s="1036"/>
      <c r="H112" s="1036"/>
      <c r="I112" s="1036"/>
      <c r="J112" s="1036"/>
      <c r="K112" s="1036"/>
    </row>
    <row r="113" spans="1:11" ht="18" customHeight="1" x14ac:dyDescent="0.2">
      <c r="A113" s="1105"/>
      <c r="B113" s="1101" t="s">
        <v>15</v>
      </c>
      <c r="C113" s="1036"/>
      <c r="D113" s="1036"/>
      <c r="E113" s="1036"/>
      <c r="F113" s="1036"/>
      <c r="G113" s="688"/>
      <c r="H113" s="688"/>
      <c r="I113" s="688"/>
      <c r="J113" s="688"/>
      <c r="K113" s="688"/>
    </row>
    <row r="114" spans="1:11" ht="18" customHeight="1" x14ac:dyDescent="0.2">
      <c r="A114" s="1104" t="s">
        <v>171</v>
      </c>
      <c r="B114" s="1100" t="s">
        <v>35</v>
      </c>
      <c r="C114" s="1036"/>
      <c r="D114" s="1036"/>
      <c r="E114" s="1036"/>
      <c r="F114" s="1123">
        <v>0.6552</v>
      </c>
      <c r="G114" s="688"/>
      <c r="H114" s="688"/>
      <c r="I114" s="688"/>
      <c r="J114" s="688"/>
      <c r="K114" s="688"/>
    </row>
    <row r="115" spans="1:11" ht="18" customHeight="1" x14ac:dyDescent="0.2">
      <c r="A115" s="1104"/>
      <c r="B115" s="1101"/>
      <c r="C115" s="1036"/>
      <c r="D115" s="1036"/>
      <c r="E115" s="1036"/>
      <c r="F115" s="1036"/>
      <c r="G115" s="688"/>
      <c r="H115" s="688"/>
      <c r="I115" s="688"/>
      <c r="J115" s="688"/>
      <c r="K115" s="688"/>
    </row>
    <row r="116" spans="1:11" ht="18" customHeight="1" x14ac:dyDescent="0.2">
      <c r="A116" s="1104" t="s">
        <v>170</v>
      </c>
      <c r="B116" s="1101" t="s">
        <v>16</v>
      </c>
      <c r="C116" s="1036"/>
      <c r="D116" s="1036"/>
      <c r="E116" s="1036"/>
      <c r="F116" s="1036"/>
      <c r="G116" s="688"/>
      <c r="H116" s="688"/>
      <c r="I116" s="688"/>
      <c r="J116" s="688"/>
      <c r="K116" s="688"/>
    </row>
    <row r="117" spans="1:11" ht="18" customHeight="1" x14ac:dyDescent="0.2">
      <c r="A117" s="1104" t="s">
        <v>172</v>
      </c>
      <c r="B117" s="1100" t="s">
        <v>17</v>
      </c>
      <c r="C117" s="1036"/>
      <c r="D117" s="1036"/>
      <c r="E117" s="1036"/>
      <c r="F117" s="1113">
        <v>42398912</v>
      </c>
      <c r="G117" s="688"/>
      <c r="H117" s="688"/>
      <c r="I117" s="688"/>
      <c r="J117" s="688"/>
      <c r="K117" s="688"/>
    </row>
    <row r="118" spans="1:11" ht="18" customHeight="1" x14ac:dyDescent="0.2">
      <c r="A118" s="1104" t="s">
        <v>173</v>
      </c>
      <c r="B118" s="1036" t="s">
        <v>18</v>
      </c>
      <c r="C118" s="1036"/>
      <c r="D118" s="1036"/>
      <c r="E118" s="1036"/>
      <c r="F118" s="1113">
        <v>1755863</v>
      </c>
      <c r="G118" s="688"/>
      <c r="H118" s="688"/>
      <c r="I118" s="688"/>
      <c r="J118" s="688"/>
      <c r="K118" s="688"/>
    </row>
    <row r="119" spans="1:11" ht="18" customHeight="1" x14ac:dyDescent="0.2">
      <c r="A119" s="1104" t="s">
        <v>174</v>
      </c>
      <c r="B119" s="1101" t="s">
        <v>19</v>
      </c>
      <c r="C119" s="1036"/>
      <c r="D119" s="1036"/>
      <c r="E119" s="1036"/>
      <c r="F119" s="1115">
        <v>44154775</v>
      </c>
      <c r="G119" s="688"/>
      <c r="H119" s="688"/>
      <c r="I119" s="688"/>
      <c r="J119" s="688"/>
      <c r="K119" s="688"/>
    </row>
    <row r="120" spans="1:11" ht="18" customHeight="1" x14ac:dyDescent="0.2">
      <c r="A120" s="1104"/>
      <c r="B120" s="1101"/>
      <c r="C120" s="1036"/>
      <c r="D120" s="1036"/>
      <c r="E120" s="1036"/>
      <c r="F120" s="1036"/>
      <c r="G120" s="688"/>
      <c r="H120" s="688"/>
      <c r="I120" s="688"/>
      <c r="J120" s="688"/>
      <c r="K120" s="688"/>
    </row>
    <row r="121" spans="1:11" ht="18" customHeight="1" x14ac:dyDescent="0.2">
      <c r="A121" s="1104" t="s">
        <v>167</v>
      </c>
      <c r="B121" s="1101" t="s">
        <v>36</v>
      </c>
      <c r="C121" s="1036"/>
      <c r="D121" s="1036"/>
      <c r="E121" s="1036"/>
      <c r="F121" s="1113">
        <v>42622790</v>
      </c>
      <c r="G121" s="688"/>
      <c r="H121" s="688"/>
      <c r="I121" s="688"/>
      <c r="J121" s="688"/>
      <c r="K121" s="688"/>
    </row>
    <row r="122" spans="1:11" ht="18" customHeight="1" x14ac:dyDescent="0.2">
      <c r="A122" s="1104"/>
      <c r="B122" s="1036"/>
      <c r="C122" s="1036"/>
      <c r="D122" s="1036"/>
      <c r="E122" s="1036"/>
      <c r="F122" s="1036"/>
      <c r="G122" s="688"/>
      <c r="H122" s="688"/>
      <c r="I122" s="688"/>
      <c r="J122" s="688"/>
      <c r="K122" s="688"/>
    </row>
    <row r="123" spans="1:11" ht="18" customHeight="1" x14ac:dyDescent="0.2">
      <c r="A123" s="1104" t="s">
        <v>175</v>
      </c>
      <c r="B123" s="1101" t="s">
        <v>20</v>
      </c>
      <c r="C123" s="1036"/>
      <c r="D123" s="1036"/>
      <c r="E123" s="1036"/>
      <c r="F123" s="1113">
        <v>1531985</v>
      </c>
      <c r="G123" s="688"/>
      <c r="H123" s="688"/>
      <c r="I123" s="688"/>
      <c r="J123" s="688"/>
      <c r="K123" s="688"/>
    </row>
    <row r="124" spans="1:11" ht="18" customHeight="1" x14ac:dyDescent="0.2">
      <c r="A124" s="1104"/>
      <c r="B124" s="1036"/>
      <c r="C124" s="1036"/>
      <c r="D124" s="1036"/>
      <c r="E124" s="1036"/>
      <c r="F124" s="1036"/>
      <c r="G124" s="688"/>
      <c r="H124" s="688"/>
      <c r="I124" s="688"/>
      <c r="J124" s="688"/>
      <c r="K124" s="688"/>
    </row>
    <row r="125" spans="1:11" ht="18" customHeight="1" x14ac:dyDescent="0.2">
      <c r="A125" s="1104" t="s">
        <v>176</v>
      </c>
      <c r="B125" s="1101" t="s">
        <v>21</v>
      </c>
      <c r="C125" s="1036"/>
      <c r="D125" s="1036"/>
      <c r="E125" s="1036"/>
      <c r="F125" s="1113">
        <v>339152</v>
      </c>
      <c r="G125" s="688"/>
      <c r="H125" s="688"/>
      <c r="I125" s="688"/>
      <c r="J125" s="688"/>
      <c r="K125" s="688"/>
    </row>
    <row r="126" spans="1:11" ht="18" customHeight="1" x14ac:dyDescent="0.2">
      <c r="A126" s="1104"/>
      <c r="B126" s="1036"/>
      <c r="C126" s="1036"/>
      <c r="D126" s="1036"/>
      <c r="E126" s="1036"/>
      <c r="F126" s="1036"/>
      <c r="G126" s="688"/>
      <c r="H126" s="688"/>
      <c r="I126" s="688"/>
      <c r="J126" s="688"/>
      <c r="K126" s="688"/>
    </row>
    <row r="127" spans="1:11" ht="18" customHeight="1" x14ac:dyDescent="0.2">
      <c r="A127" s="1104" t="s">
        <v>177</v>
      </c>
      <c r="B127" s="1101" t="s">
        <v>22</v>
      </c>
      <c r="C127" s="1036"/>
      <c r="D127" s="1036"/>
      <c r="E127" s="1036"/>
      <c r="F127" s="1113">
        <v>1871137</v>
      </c>
      <c r="G127" s="688"/>
      <c r="H127" s="688"/>
      <c r="I127" s="688"/>
      <c r="J127" s="688"/>
      <c r="K127" s="688"/>
    </row>
    <row r="128" spans="1:11" ht="18" customHeight="1" x14ac:dyDescent="0.2">
      <c r="A128" s="1104"/>
      <c r="B128" s="1036"/>
      <c r="C128" s="1036"/>
      <c r="D128" s="1036"/>
      <c r="E128" s="1036"/>
      <c r="F128" s="1036"/>
      <c r="G128" s="688"/>
      <c r="H128" s="688"/>
      <c r="I128" s="688"/>
      <c r="J128" s="688"/>
      <c r="K128" s="688"/>
    </row>
    <row r="129" spans="1:11" ht="42.75" customHeight="1" x14ac:dyDescent="0.2">
      <c r="A129" s="1036"/>
      <c r="B129" s="1036"/>
      <c r="C129" s="1036"/>
      <c r="D129" s="1036"/>
      <c r="E129" s="1036"/>
      <c r="F129" s="1107" t="s">
        <v>9</v>
      </c>
      <c r="G129" s="1107" t="s">
        <v>37</v>
      </c>
      <c r="H129" s="1107" t="s">
        <v>29</v>
      </c>
      <c r="I129" s="1107" t="s">
        <v>30</v>
      </c>
      <c r="J129" s="1107" t="s">
        <v>33</v>
      </c>
      <c r="K129" s="1107" t="s">
        <v>34</v>
      </c>
    </row>
    <row r="130" spans="1:11" ht="18" customHeight="1" x14ac:dyDescent="0.2">
      <c r="A130" s="1105" t="s">
        <v>157</v>
      </c>
      <c r="B130" s="1101" t="s">
        <v>23</v>
      </c>
      <c r="C130" s="1036"/>
      <c r="D130" s="1036"/>
      <c r="E130" s="1036"/>
      <c r="F130" s="1036"/>
      <c r="G130" s="1036"/>
      <c r="H130" s="1036"/>
      <c r="I130" s="1036"/>
      <c r="J130" s="1036"/>
      <c r="K130" s="1036"/>
    </row>
    <row r="131" spans="1:11" ht="18" customHeight="1" x14ac:dyDescent="0.2">
      <c r="A131" s="1104" t="s">
        <v>158</v>
      </c>
      <c r="B131" s="1036" t="s">
        <v>24</v>
      </c>
      <c r="C131" s="1036"/>
      <c r="D131" s="1036"/>
      <c r="E131" s="1036"/>
      <c r="F131" s="1112"/>
      <c r="G131" s="1112"/>
      <c r="H131" s="1113"/>
      <c r="I131" s="1148">
        <v>0</v>
      </c>
      <c r="J131" s="1113"/>
      <c r="K131" s="1114">
        <v>0</v>
      </c>
    </row>
    <row r="132" spans="1:11" ht="18" customHeight="1" x14ac:dyDescent="0.2">
      <c r="A132" s="1104" t="s">
        <v>159</v>
      </c>
      <c r="B132" s="1036" t="s">
        <v>25</v>
      </c>
      <c r="C132" s="1036"/>
      <c r="D132" s="1036"/>
      <c r="E132" s="1036"/>
      <c r="F132" s="1112"/>
      <c r="G132" s="1112"/>
      <c r="H132" s="1113"/>
      <c r="I132" s="1148">
        <v>0</v>
      </c>
      <c r="J132" s="1113"/>
      <c r="K132" s="1114">
        <v>0</v>
      </c>
    </row>
    <row r="133" spans="1:11" ht="18" customHeight="1" x14ac:dyDescent="0.2">
      <c r="A133" s="1104" t="s">
        <v>160</v>
      </c>
      <c r="B133" s="3852"/>
      <c r="C133" s="3853"/>
      <c r="D133" s="3854"/>
      <c r="E133" s="1036"/>
      <c r="F133" s="1112"/>
      <c r="G133" s="1112"/>
      <c r="H133" s="1113"/>
      <c r="I133" s="1148">
        <v>0</v>
      </c>
      <c r="J133" s="1113"/>
      <c r="K133" s="1114">
        <v>0</v>
      </c>
    </row>
    <row r="134" spans="1:11" ht="18" customHeight="1" x14ac:dyDescent="0.2">
      <c r="A134" s="1104" t="s">
        <v>161</v>
      </c>
      <c r="B134" s="3852"/>
      <c r="C134" s="3853"/>
      <c r="D134" s="3854"/>
      <c r="E134" s="1036"/>
      <c r="F134" s="1112"/>
      <c r="G134" s="1112"/>
      <c r="H134" s="1113"/>
      <c r="I134" s="1148">
        <v>0</v>
      </c>
      <c r="J134" s="1113"/>
      <c r="K134" s="1114">
        <v>0</v>
      </c>
    </row>
    <row r="135" spans="1:11" ht="18" customHeight="1" x14ac:dyDescent="0.2">
      <c r="A135" s="1104" t="s">
        <v>162</v>
      </c>
      <c r="B135" s="3852"/>
      <c r="C135" s="3853"/>
      <c r="D135" s="3854"/>
      <c r="E135" s="1036"/>
      <c r="F135" s="1112"/>
      <c r="G135" s="1112"/>
      <c r="H135" s="1113"/>
      <c r="I135" s="1148">
        <v>0</v>
      </c>
      <c r="J135" s="1113"/>
      <c r="K135" s="1114">
        <v>0</v>
      </c>
    </row>
    <row r="136" spans="1:11" ht="18" customHeight="1" x14ac:dyDescent="0.2">
      <c r="A136" s="1105"/>
      <c r="B136" s="1036"/>
      <c r="C136" s="1036"/>
      <c r="D136" s="1036"/>
      <c r="E136" s="1036"/>
      <c r="F136" s="1036"/>
      <c r="G136" s="1036"/>
      <c r="H136" s="1036"/>
      <c r="I136" s="1036"/>
      <c r="J136" s="1036"/>
      <c r="K136" s="1036"/>
    </row>
    <row r="137" spans="1:11" ht="18" customHeight="1" x14ac:dyDescent="0.2">
      <c r="A137" s="1105" t="s">
        <v>163</v>
      </c>
      <c r="B137" s="1101" t="s">
        <v>27</v>
      </c>
      <c r="C137" s="1036"/>
      <c r="D137" s="1036"/>
      <c r="E137" s="1036"/>
      <c r="F137" s="1116">
        <v>0</v>
      </c>
      <c r="G137" s="1116">
        <v>0</v>
      </c>
      <c r="H137" s="1114">
        <v>0</v>
      </c>
      <c r="I137" s="1114">
        <v>0</v>
      </c>
      <c r="J137" s="1114">
        <v>0</v>
      </c>
      <c r="K137" s="1114">
        <v>0</v>
      </c>
    </row>
    <row r="138" spans="1:11" ht="18" customHeight="1" x14ac:dyDescent="0.2">
      <c r="A138" s="1036"/>
      <c r="B138" s="1036"/>
      <c r="C138" s="1036"/>
      <c r="D138" s="1036"/>
      <c r="E138" s="1036"/>
      <c r="F138" s="1036"/>
      <c r="G138" s="1036"/>
      <c r="H138" s="1036"/>
      <c r="I138" s="1036"/>
      <c r="J138" s="1036"/>
      <c r="K138" s="1036"/>
    </row>
    <row r="139" spans="1:11" ht="42.75" customHeight="1" x14ac:dyDescent="0.2">
      <c r="A139" s="1036"/>
      <c r="B139" s="1036"/>
      <c r="C139" s="1036"/>
      <c r="D139" s="1036"/>
      <c r="E139" s="1036"/>
      <c r="F139" s="1107" t="s">
        <v>9</v>
      </c>
      <c r="G139" s="1107" t="s">
        <v>37</v>
      </c>
      <c r="H139" s="1107" t="s">
        <v>29</v>
      </c>
      <c r="I139" s="1107" t="s">
        <v>30</v>
      </c>
      <c r="J139" s="1107" t="s">
        <v>33</v>
      </c>
      <c r="K139" s="1107" t="s">
        <v>34</v>
      </c>
    </row>
    <row r="140" spans="1:11" ht="18" customHeight="1" x14ac:dyDescent="0.2">
      <c r="A140" s="1105" t="s">
        <v>166</v>
      </c>
      <c r="B140" s="1101" t="s">
        <v>26</v>
      </c>
      <c r="C140" s="1036"/>
      <c r="D140" s="1036"/>
      <c r="E140" s="1036"/>
      <c r="F140" s="1036"/>
      <c r="G140" s="1036"/>
      <c r="H140" s="1036"/>
      <c r="I140" s="1036"/>
      <c r="J140" s="1036"/>
      <c r="K140" s="1036"/>
    </row>
    <row r="141" spans="1:11" ht="18" customHeight="1" x14ac:dyDescent="0.2">
      <c r="A141" s="1104" t="s">
        <v>137</v>
      </c>
      <c r="B141" s="1101" t="s">
        <v>64</v>
      </c>
      <c r="C141" s="1036"/>
      <c r="D141" s="1036"/>
      <c r="E141" s="1036"/>
      <c r="F141" s="1139">
        <v>2501.5300000000002</v>
      </c>
      <c r="G141" s="1139">
        <v>6778</v>
      </c>
      <c r="H141" s="1139">
        <v>127242</v>
      </c>
      <c r="I141" s="1139">
        <v>83368.958400000003</v>
      </c>
      <c r="J141" s="1139">
        <v>65676</v>
      </c>
      <c r="K141" s="1139">
        <v>144934.9584</v>
      </c>
    </row>
    <row r="142" spans="1:11" ht="18" customHeight="1" x14ac:dyDescent="0.2">
      <c r="A142" s="1104" t="s">
        <v>142</v>
      </c>
      <c r="B142" s="1101" t="s">
        <v>65</v>
      </c>
      <c r="C142" s="1036"/>
      <c r="D142" s="1036"/>
      <c r="E142" s="1036"/>
      <c r="F142" s="1139">
        <v>0</v>
      </c>
      <c r="G142" s="1139">
        <v>0</v>
      </c>
      <c r="H142" s="1139">
        <v>0</v>
      </c>
      <c r="I142" s="1139">
        <v>0</v>
      </c>
      <c r="J142" s="1139">
        <v>0</v>
      </c>
      <c r="K142" s="1139">
        <v>0</v>
      </c>
    </row>
    <row r="143" spans="1:11" ht="18" customHeight="1" x14ac:dyDescent="0.2">
      <c r="A143" s="1104" t="s">
        <v>144</v>
      </c>
      <c r="B143" s="1101" t="s">
        <v>66</v>
      </c>
      <c r="C143" s="1036"/>
      <c r="D143" s="1036"/>
      <c r="E143" s="1036"/>
      <c r="F143" s="1139">
        <v>0</v>
      </c>
      <c r="G143" s="1139">
        <v>0</v>
      </c>
      <c r="H143" s="1139">
        <v>0</v>
      </c>
      <c r="I143" s="1139">
        <v>0</v>
      </c>
      <c r="J143" s="1139">
        <v>0</v>
      </c>
      <c r="K143" s="1139">
        <v>0</v>
      </c>
    </row>
    <row r="144" spans="1:11" ht="18" customHeight="1" x14ac:dyDescent="0.2">
      <c r="A144" s="1104" t="s">
        <v>146</v>
      </c>
      <c r="B144" s="1101" t="s">
        <v>67</v>
      </c>
      <c r="C144" s="1036"/>
      <c r="D144" s="1036"/>
      <c r="E144" s="1036"/>
      <c r="F144" s="1139">
        <v>0</v>
      </c>
      <c r="G144" s="1139">
        <v>0</v>
      </c>
      <c r="H144" s="1139">
        <v>0</v>
      </c>
      <c r="I144" s="1139">
        <v>0</v>
      </c>
      <c r="J144" s="1139">
        <v>0</v>
      </c>
      <c r="K144" s="1139">
        <v>0</v>
      </c>
    </row>
    <row r="145" spans="1:11" ht="18" customHeight="1" x14ac:dyDescent="0.2">
      <c r="A145" s="1104" t="s">
        <v>148</v>
      </c>
      <c r="B145" s="1101" t="s">
        <v>68</v>
      </c>
      <c r="C145" s="1036"/>
      <c r="D145" s="1036"/>
      <c r="E145" s="1036"/>
      <c r="F145" s="1139">
        <v>52.25</v>
      </c>
      <c r="G145" s="1139">
        <v>414</v>
      </c>
      <c r="H145" s="1139">
        <v>2084</v>
      </c>
      <c r="I145" s="1139">
        <v>0</v>
      </c>
      <c r="J145" s="1139">
        <v>535</v>
      </c>
      <c r="K145" s="1139">
        <v>1549</v>
      </c>
    </row>
    <row r="146" spans="1:11" ht="18" customHeight="1" x14ac:dyDescent="0.2">
      <c r="A146" s="1104" t="s">
        <v>150</v>
      </c>
      <c r="B146" s="1101" t="s">
        <v>69</v>
      </c>
      <c r="C146" s="1036"/>
      <c r="D146" s="1036"/>
      <c r="E146" s="1036"/>
      <c r="F146" s="1139">
        <v>133</v>
      </c>
      <c r="G146" s="1139">
        <v>30</v>
      </c>
      <c r="H146" s="1139">
        <v>350406</v>
      </c>
      <c r="I146" s="1139">
        <v>229586.01120000001</v>
      </c>
      <c r="J146" s="1139">
        <v>0</v>
      </c>
      <c r="K146" s="1139">
        <v>579992.01119999995</v>
      </c>
    </row>
    <row r="147" spans="1:11" ht="18" customHeight="1" x14ac:dyDescent="0.2">
      <c r="A147" s="1104" t="s">
        <v>153</v>
      </c>
      <c r="B147" s="1101" t="s">
        <v>61</v>
      </c>
      <c r="C147" s="1036"/>
      <c r="D147" s="1036"/>
      <c r="E147" s="1036"/>
      <c r="F147" s="1116">
        <v>16</v>
      </c>
      <c r="G147" s="1116">
        <v>1</v>
      </c>
      <c r="H147" s="1116">
        <v>454</v>
      </c>
      <c r="I147" s="1116">
        <v>297.46080000000001</v>
      </c>
      <c r="J147" s="1116">
        <v>0</v>
      </c>
      <c r="K147" s="1116">
        <v>751.46080000000006</v>
      </c>
    </row>
    <row r="148" spans="1:11" ht="18" customHeight="1" x14ac:dyDescent="0.2">
      <c r="A148" s="1104" t="s">
        <v>155</v>
      </c>
      <c r="B148" s="1101" t="s">
        <v>70</v>
      </c>
      <c r="C148" s="1036"/>
      <c r="D148" s="1036"/>
      <c r="E148" s="1036"/>
      <c r="F148" s="1140" t="s">
        <v>73</v>
      </c>
      <c r="G148" s="1140" t="s">
        <v>73</v>
      </c>
      <c r="H148" s="1141" t="s">
        <v>73</v>
      </c>
      <c r="I148" s="1141" t="s">
        <v>73</v>
      </c>
      <c r="J148" s="1141" t="s">
        <v>73</v>
      </c>
      <c r="K148" s="1135">
        <v>2316474</v>
      </c>
    </row>
    <row r="149" spans="1:11" ht="18" customHeight="1" x14ac:dyDescent="0.2">
      <c r="A149" s="1104" t="s">
        <v>163</v>
      </c>
      <c r="B149" s="1101" t="s">
        <v>71</v>
      </c>
      <c r="C149" s="1036"/>
      <c r="D149" s="1036"/>
      <c r="E149" s="1036"/>
      <c r="F149" s="1116">
        <v>0</v>
      </c>
      <c r="G149" s="1116">
        <v>0</v>
      </c>
      <c r="H149" s="1116">
        <v>0</v>
      </c>
      <c r="I149" s="1116">
        <v>0</v>
      </c>
      <c r="J149" s="1116">
        <v>0</v>
      </c>
      <c r="K149" s="1116">
        <v>0</v>
      </c>
    </row>
    <row r="150" spans="1:11" ht="18" customHeight="1" x14ac:dyDescent="0.2">
      <c r="A150" s="1104" t="s">
        <v>185</v>
      </c>
      <c r="B150" s="1101" t="s">
        <v>186</v>
      </c>
      <c r="C150" s="1036"/>
      <c r="D150" s="1036"/>
      <c r="E150" s="1036"/>
      <c r="F150" s="1140" t="s">
        <v>73</v>
      </c>
      <c r="G150" s="1140" t="s">
        <v>73</v>
      </c>
      <c r="H150" s="1116">
        <v>1087337</v>
      </c>
      <c r="I150" s="1116">
        <v>0</v>
      </c>
      <c r="J150" s="1116">
        <f>J18</f>
        <v>929808.86398848845</v>
      </c>
      <c r="K150" s="1116">
        <f>K18</f>
        <v>157527.8740045786</v>
      </c>
    </row>
    <row r="151" spans="1:11" ht="18" customHeight="1" x14ac:dyDescent="0.2">
      <c r="A151" s="1036"/>
      <c r="B151" s="1101"/>
      <c r="C151" s="1036"/>
      <c r="D151" s="1036"/>
      <c r="E151" s="1036"/>
      <c r="F151" s="1146"/>
      <c r="G151" s="1146"/>
      <c r="H151" s="1146"/>
      <c r="I151" s="1146"/>
      <c r="J151" s="1146"/>
      <c r="K151" s="1146"/>
    </row>
    <row r="152" spans="1:11" ht="18" customHeight="1" x14ac:dyDescent="0.2">
      <c r="A152" s="1105" t="s">
        <v>165</v>
      </c>
      <c r="B152" s="1101" t="s">
        <v>26</v>
      </c>
      <c r="C152" s="1036"/>
      <c r="D152" s="1036"/>
      <c r="E152" s="1036"/>
      <c r="F152" s="1147">
        <v>2702.78</v>
      </c>
      <c r="G152" s="1147">
        <v>7223</v>
      </c>
      <c r="H152" s="1147">
        <v>1567523</v>
      </c>
      <c r="I152" s="1147">
        <v>313252.43040000001</v>
      </c>
      <c r="J152" s="1147">
        <f>SUM(J141:J150)</f>
        <v>996019.86398848845</v>
      </c>
      <c r="K152" s="1147">
        <f>SUM(K141:K150)</f>
        <v>3201229.3044045786</v>
      </c>
    </row>
    <row r="153" spans="1:11" ht="18" customHeight="1" x14ac:dyDescent="0.2">
      <c r="A153" s="630"/>
      <c r="B153" s="688"/>
      <c r="C153" s="688"/>
      <c r="D153" s="688"/>
      <c r="E153" s="688"/>
      <c r="F153" s="688"/>
      <c r="G153" s="688"/>
      <c r="H153" s="688"/>
      <c r="I153" s="688"/>
      <c r="J153" s="688"/>
      <c r="K153" s="688"/>
    </row>
    <row r="154" spans="1:11" ht="18" customHeight="1" x14ac:dyDescent="0.2">
      <c r="A154" s="1105" t="s">
        <v>168</v>
      </c>
      <c r="B154" s="1101" t="s">
        <v>28</v>
      </c>
      <c r="C154" s="1036"/>
      <c r="D154" s="1036"/>
      <c r="E154" s="3842"/>
      <c r="F154" s="1162">
        <f>K152/F121</f>
        <v>7.5106047830387893E-2</v>
      </c>
      <c r="G154" s="1036"/>
      <c r="H154" s="1036"/>
      <c r="I154" s="1036"/>
      <c r="J154" s="1036"/>
      <c r="K154" s="1036"/>
    </row>
    <row r="155" spans="1:11" ht="18" customHeight="1" x14ac:dyDescent="0.2">
      <c r="A155" s="1105" t="s">
        <v>169</v>
      </c>
      <c r="B155" s="1101" t="s">
        <v>72</v>
      </c>
      <c r="C155" s="1036"/>
      <c r="D155" s="1036"/>
      <c r="E155" s="3841"/>
      <c r="F155" s="1162">
        <f>K152/F127</f>
        <v>1.7108470969280061</v>
      </c>
      <c r="G155" s="1101"/>
      <c r="H155" s="1036"/>
      <c r="I155" s="1036"/>
      <c r="J155" s="1036"/>
      <c r="K155" s="1036"/>
    </row>
    <row r="156" spans="1:11" ht="18" customHeight="1" x14ac:dyDescent="0.2">
      <c r="A156" s="1036"/>
      <c r="B156" s="1036"/>
      <c r="C156" s="1036"/>
      <c r="D156" s="1036"/>
      <c r="E156" s="1036"/>
      <c r="F156" s="1036"/>
      <c r="G156" s="1101"/>
      <c r="H156" s="1036"/>
      <c r="I156" s="3550"/>
      <c r="J156" s="1036"/>
      <c r="K156" s="1036"/>
    </row>
    <row r="157" spans="1:11" ht="18" customHeight="1" x14ac:dyDescent="0.2">
      <c r="I157" s="3836"/>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58"/>
  <sheetViews>
    <sheetView zoomScale="70" zoomScaleNormal="70" workbookViewId="0">
      <selection activeCell="H1" sqref="H1:H1048576"/>
    </sheetView>
  </sheetViews>
  <sheetFormatPr defaultColWidth="9.28515625" defaultRowHeight="18" customHeight="1" x14ac:dyDescent="0.25"/>
  <cols>
    <col min="1" max="1" width="8.28515625" style="117" customWidth="1"/>
    <col min="2" max="2" width="55.42578125" style="115" bestFit="1" customWidth="1"/>
    <col min="3" max="3" width="9.5703125" style="115" customWidth="1"/>
    <col min="4" max="4" width="9.28515625" style="115"/>
    <col min="5" max="5" width="12.42578125" style="115" customWidth="1"/>
    <col min="6" max="6" width="18.5703125" style="115" customWidth="1"/>
    <col min="7" max="7" width="23.5703125" style="115" customWidth="1"/>
    <col min="8" max="8" width="17.28515625" style="115" customWidth="1"/>
    <col min="9" max="9" width="21.28515625" style="115" customWidth="1"/>
    <col min="10" max="10" width="19.7109375" style="115" customWidth="1"/>
    <col min="11" max="11" width="17.5703125" style="115" customWidth="1"/>
    <col min="12" max="16384" width="9.28515625" style="115"/>
  </cols>
  <sheetData>
    <row r="1" spans="1:11" ht="18" customHeight="1" x14ac:dyDescent="0.25">
      <c r="A1" s="1163"/>
      <c r="B1" s="1163"/>
      <c r="C1" s="1167"/>
      <c r="D1" s="1166"/>
      <c r="E1" s="1167"/>
      <c r="F1" s="1167"/>
      <c r="G1" s="1167"/>
      <c r="H1" s="1167"/>
      <c r="I1" s="1167"/>
      <c r="J1" s="1167"/>
      <c r="K1" s="1167"/>
    </row>
    <row r="2" spans="1:11" ht="18" customHeight="1" x14ac:dyDescent="0.25">
      <c r="A2" s="1163"/>
      <c r="B2" s="1163"/>
      <c r="C2" s="1163"/>
      <c r="D2" s="3857" t="s">
        <v>686</v>
      </c>
      <c r="E2" s="3858"/>
      <c r="F2" s="3858"/>
      <c r="G2" s="3858"/>
      <c r="H2" s="3858"/>
      <c r="I2" s="1163"/>
      <c r="J2" s="1163"/>
      <c r="K2" s="1163"/>
    </row>
    <row r="3" spans="1:11" ht="18" customHeight="1" x14ac:dyDescent="0.25">
      <c r="A3" s="1163"/>
      <c r="B3" s="1165" t="s">
        <v>0</v>
      </c>
      <c r="C3" s="1163"/>
      <c r="D3" s="1163"/>
      <c r="E3" s="1163"/>
      <c r="F3" s="1163"/>
      <c r="G3" s="1163"/>
      <c r="H3" s="1163"/>
      <c r="I3" s="1163"/>
      <c r="J3" s="1163"/>
      <c r="K3" s="1163"/>
    </row>
    <row r="5" spans="1:11" ht="18" customHeight="1" x14ac:dyDescent="0.25">
      <c r="A5" s="1163"/>
      <c r="B5" s="1168" t="s">
        <v>40</v>
      </c>
      <c r="C5" s="3859" t="s">
        <v>616</v>
      </c>
      <c r="D5" s="3866"/>
      <c r="E5" s="3866"/>
      <c r="F5" s="3866"/>
      <c r="G5" s="3867"/>
      <c r="H5" s="1163"/>
      <c r="I5" s="1163"/>
      <c r="J5" s="1163"/>
      <c r="K5" s="1163"/>
    </row>
    <row r="6" spans="1:11" ht="18" customHeight="1" x14ac:dyDescent="0.25">
      <c r="A6" s="1163"/>
      <c r="B6" s="1168" t="s">
        <v>3</v>
      </c>
      <c r="C6" s="3868">
        <v>210018</v>
      </c>
      <c r="D6" s="3869"/>
      <c r="E6" s="3869"/>
      <c r="F6" s="3869"/>
      <c r="G6" s="3870"/>
      <c r="H6" s="1163"/>
      <c r="I6" s="1163"/>
      <c r="J6" s="1163"/>
      <c r="K6" s="1163"/>
    </row>
    <row r="7" spans="1:11" ht="18" customHeight="1" x14ac:dyDescent="0.25">
      <c r="A7" s="1163"/>
      <c r="B7" s="1168" t="s">
        <v>4</v>
      </c>
      <c r="C7" s="3871">
        <v>1158</v>
      </c>
      <c r="D7" s="3872"/>
      <c r="E7" s="3872"/>
      <c r="F7" s="3872"/>
      <c r="G7" s="3873"/>
      <c r="H7" s="1163"/>
      <c r="I7" s="1163"/>
      <c r="J7" s="1163"/>
      <c r="K7" s="1163"/>
    </row>
    <row r="9" spans="1:11" ht="18" customHeight="1" x14ac:dyDescent="0.25">
      <c r="A9" s="1163"/>
      <c r="B9" s="1168" t="s">
        <v>1</v>
      </c>
      <c r="C9" s="3859" t="s">
        <v>730</v>
      </c>
      <c r="D9" s="3866"/>
      <c r="E9" s="3866"/>
      <c r="F9" s="3866"/>
      <c r="G9" s="3867"/>
      <c r="H9" s="1163"/>
      <c r="I9" s="1163"/>
      <c r="J9" s="1163"/>
      <c r="K9" s="1163"/>
    </row>
    <row r="10" spans="1:11" ht="18" customHeight="1" x14ac:dyDescent="0.25">
      <c r="A10" s="1163"/>
      <c r="B10" s="1168" t="s">
        <v>2</v>
      </c>
      <c r="C10" s="3874" t="s">
        <v>731</v>
      </c>
      <c r="D10" s="3875"/>
      <c r="E10" s="3875"/>
      <c r="F10" s="3875"/>
      <c r="G10" s="3876"/>
      <c r="H10" s="1163"/>
      <c r="I10" s="1163"/>
      <c r="J10" s="1163"/>
      <c r="K10" s="1163"/>
    </row>
    <row r="11" spans="1:11" ht="18" customHeight="1" x14ac:dyDescent="0.25">
      <c r="A11" s="1163"/>
      <c r="B11" s="1168" t="s">
        <v>32</v>
      </c>
      <c r="C11" s="3859" t="s">
        <v>732</v>
      </c>
      <c r="D11" s="3860"/>
      <c r="E11" s="3860"/>
      <c r="F11" s="3860"/>
      <c r="G11" s="3860"/>
      <c r="H11" s="1163"/>
      <c r="I11" s="1163"/>
      <c r="J11" s="1163"/>
      <c r="K11" s="1163"/>
    </row>
    <row r="12" spans="1:11" ht="18" customHeight="1" x14ac:dyDescent="0.25">
      <c r="A12" s="1163"/>
      <c r="B12" s="1168"/>
      <c r="C12" s="1168"/>
      <c r="D12" s="1168"/>
      <c r="E12" s="1168"/>
      <c r="F12" s="1168"/>
      <c r="G12" s="1168"/>
      <c r="H12" s="1163"/>
      <c r="I12" s="1163"/>
      <c r="J12" s="1163"/>
      <c r="K12" s="1163"/>
    </row>
    <row r="13" spans="1:11" ht="24.6" customHeight="1" x14ac:dyDescent="0.25">
      <c r="A13" s="1163"/>
      <c r="B13" s="3863"/>
      <c r="C13" s="3864"/>
      <c r="D13" s="3864"/>
      <c r="E13" s="3864"/>
      <c r="F13" s="3864"/>
      <c r="G13" s="3864"/>
      <c r="H13" s="3865"/>
      <c r="I13" s="1167"/>
      <c r="J13" s="1163"/>
      <c r="K13" s="1163"/>
    </row>
    <row r="14" spans="1:11" ht="18" customHeight="1" x14ac:dyDescent="0.25">
      <c r="A14" s="1163"/>
      <c r="B14" s="1170"/>
      <c r="C14" s="1163"/>
      <c r="D14" s="1163"/>
      <c r="E14" s="1163"/>
      <c r="F14" s="1163"/>
      <c r="G14" s="1163"/>
      <c r="H14" s="1163"/>
      <c r="I14" s="1163"/>
      <c r="J14" s="1163"/>
      <c r="K14" s="1163"/>
    </row>
    <row r="15" spans="1:11" ht="18" customHeight="1" x14ac:dyDescent="0.25">
      <c r="A15" s="1163"/>
      <c r="B15" s="1170"/>
      <c r="C15" s="1163"/>
      <c r="D15" s="1163"/>
      <c r="E15" s="1163"/>
      <c r="F15" s="1163"/>
      <c r="G15" s="1163"/>
      <c r="H15" s="1163"/>
      <c r="I15" s="1163"/>
      <c r="J15" s="1163"/>
      <c r="K15" s="1163"/>
    </row>
    <row r="16" spans="1:11" ht="45" customHeight="1" x14ac:dyDescent="0.25">
      <c r="A16" s="1166" t="s">
        <v>181</v>
      </c>
      <c r="B16" s="1167"/>
      <c r="C16" s="1167"/>
      <c r="D16" s="1167"/>
      <c r="E16" s="1167"/>
      <c r="F16" s="1171" t="s">
        <v>9</v>
      </c>
      <c r="G16" s="1171" t="s">
        <v>37</v>
      </c>
      <c r="H16" s="1171" t="s">
        <v>29</v>
      </c>
      <c r="I16" s="1171" t="s">
        <v>30</v>
      </c>
      <c r="J16" s="1171" t="s">
        <v>33</v>
      </c>
      <c r="K16" s="1171" t="s">
        <v>34</v>
      </c>
    </row>
    <row r="17" spans="1:11" ht="18" customHeight="1" x14ac:dyDescent="0.25">
      <c r="A17" s="1169" t="s">
        <v>184</v>
      </c>
      <c r="B17" s="1165" t="s">
        <v>182</v>
      </c>
      <c r="C17" s="1163"/>
      <c r="D17" s="1163"/>
      <c r="E17" s="1163"/>
      <c r="F17" s="1163"/>
      <c r="G17" s="1163"/>
      <c r="H17" s="1163"/>
      <c r="I17" s="1163"/>
      <c r="J17" s="1163"/>
      <c r="K17" s="1163"/>
    </row>
    <row r="18" spans="1:11" ht="18" customHeight="1" x14ac:dyDescent="0.25">
      <c r="A18" s="1168" t="s">
        <v>185</v>
      </c>
      <c r="B18" s="1164" t="s">
        <v>183</v>
      </c>
      <c r="C18" s="1163"/>
      <c r="D18" s="1163"/>
      <c r="E18" s="1163"/>
      <c r="F18" s="1176" t="s">
        <v>73</v>
      </c>
      <c r="G18" s="1176" t="s">
        <v>73</v>
      </c>
      <c r="H18" s="1177">
        <v>4286838.9713220382</v>
      </c>
      <c r="I18" s="1212">
        <v>0</v>
      </c>
      <c r="J18" s="1177">
        <v>3665783</v>
      </c>
      <c r="K18" s="1178">
        <v>621055.97132203821</v>
      </c>
    </row>
    <row r="19" spans="1:11" ht="45" customHeight="1" x14ac:dyDescent="0.25">
      <c r="A19" s="1166" t="s">
        <v>8</v>
      </c>
      <c r="B19" s="1167"/>
      <c r="C19" s="1167"/>
      <c r="D19" s="1167"/>
      <c r="E19" s="1167"/>
      <c r="F19" s="1171" t="s">
        <v>9</v>
      </c>
      <c r="G19" s="1171" t="s">
        <v>37</v>
      </c>
      <c r="H19" s="1171" t="s">
        <v>29</v>
      </c>
      <c r="I19" s="1171" t="s">
        <v>30</v>
      </c>
      <c r="J19" s="1171" t="s">
        <v>33</v>
      </c>
      <c r="K19" s="1171" t="s">
        <v>34</v>
      </c>
    </row>
    <row r="20" spans="1:11" ht="18" customHeight="1" x14ac:dyDescent="0.25">
      <c r="A20" s="1169" t="s">
        <v>74</v>
      </c>
      <c r="B20" s="1165" t="s">
        <v>41</v>
      </c>
      <c r="C20" s="1163"/>
      <c r="D20" s="1163"/>
      <c r="E20" s="1163"/>
      <c r="F20" s="1163"/>
      <c r="G20" s="1163"/>
      <c r="H20" s="1163"/>
      <c r="I20" s="1163"/>
      <c r="J20" s="1163"/>
      <c r="K20" s="1163"/>
    </row>
    <row r="21" spans="1:11" ht="18" customHeight="1" x14ac:dyDescent="0.25">
      <c r="A21" s="1168" t="s">
        <v>75</v>
      </c>
      <c r="B21" s="1164" t="s">
        <v>42</v>
      </c>
      <c r="C21" s="1163"/>
      <c r="D21" s="1163"/>
      <c r="E21" s="1163"/>
      <c r="F21" s="1176">
        <v>2210</v>
      </c>
      <c r="G21" s="1176">
        <v>4114</v>
      </c>
      <c r="H21" s="1177">
        <v>215530</v>
      </c>
      <c r="I21" s="1212">
        <v>71292</v>
      </c>
      <c r="J21" s="1177">
        <v>32106</v>
      </c>
      <c r="K21" s="1178">
        <v>254716</v>
      </c>
    </row>
    <row r="22" spans="1:11" ht="18" customHeight="1" x14ac:dyDescent="0.25">
      <c r="A22" s="1168" t="s">
        <v>76</v>
      </c>
      <c r="B22" s="1163" t="s">
        <v>6</v>
      </c>
      <c r="C22" s="1163"/>
      <c r="D22" s="1163"/>
      <c r="E22" s="1163"/>
      <c r="F22" s="1176">
        <v>0</v>
      </c>
      <c r="G22" s="1176">
        <v>0</v>
      </c>
      <c r="H22" s="1177">
        <v>0</v>
      </c>
      <c r="I22" s="1212">
        <v>0</v>
      </c>
      <c r="J22" s="1177">
        <v>0</v>
      </c>
      <c r="K22" s="1178">
        <v>0</v>
      </c>
    </row>
    <row r="23" spans="1:11" ht="18" customHeight="1" x14ac:dyDescent="0.25">
      <c r="A23" s="1168" t="s">
        <v>77</v>
      </c>
      <c r="B23" s="1163" t="s">
        <v>43</v>
      </c>
      <c r="C23" s="1163"/>
      <c r="D23" s="1163"/>
      <c r="E23" s="1163"/>
      <c r="F23" s="1176">
        <v>0</v>
      </c>
      <c r="G23" s="1176">
        <v>0</v>
      </c>
      <c r="H23" s="1177">
        <v>0</v>
      </c>
      <c r="I23" s="1212">
        <v>0</v>
      </c>
      <c r="J23" s="1177">
        <v>0</v>
      </c>
      <c r="K23" s="1178">
        <v>0</v>
      </c>
    </row>
    <row r="24" spans="1:11" ht="18" customHeight="1" x14ac:dyDescent="0.25">
      <c r="A24" s="1168" t="s">
        <v>78</v>
      </c>
      <c r="B24" s="1163" t="s">
        <v>44</v>
      </c>
      <c r="C24" s="1163"/>
      <c r="D24" s="1163"/>
      <c r="E24" s="1163"/>
      <c r="F24" s="1176">
        <v>55.5</v>
      </c>
      <c r="G24" s="1176">
        <v>382</v>
      </c>
      <c r="H24" s="1177">
        <v>8047</v>
      </c>
      <c r="I24" s="1212">
        <v>277</v>
      </c>
      <c r="J24" s="1177">
        <v>0</v>
      </c>
      <c r="K24" s="1178">
        <v>8324</v>
      </c>
    </row>
    <row r="25" spans="1:11" ht="18" customHeight="1" x14ac:dyDescent="0.25">
      <c r="A25" s="1168" t="s">
        <v>79</v>
      </c>
      <c r="B25" s="1163" t="s">
        <v>5</v>
      </c>
      <c r="C25" s="1163"/>
      <c r="D25" s="1163"/>
      <c r="E25" s="1163"/>
      <c r="F25" s="1176">
        <v>30</v>
      </c>
      <c r="G25" s="1176">
        <v>100</v>
      </c>
      <c r="H25" s="1177">
        <v>1507</v>
      </c>
      <c r="I25" s="1212">
        <v>0</v>
      </c>
      <c r="J25" s="1177">
        <v>0</v>
      </c>
      <c r="K25" s="1178">
        <v>1507</v>
      </c>
    </row>
    <row r="26" spans="1:11" ht="18" customHeight="1" x14ac:dyDescent="0.25">
      <c r="A26" s="1168" t="s">
        <v>80</v>
      </c>
      <c r="B26" s="1163" t="s">
        <v>45</v>
      </c>
      <c r="C26" s="1163"/>
      <c r="D26" s="1163"/>
      <c r="E26" s="1163"/>
      <c r="F26" s="1176">
        <v>0</v>
      </c>
      <c r="G26" s="1176">
        <v>0</v>
      </c>
      <c r="H26" s="1177">
        <v>0</v>
      </c>
      <c r="I26" s="1212">
        <v>0</v>
      </c>
      <c r="J26" s="1177">
        <v>0</v>
      </c>
      <c r="K26" s="1178">
        <v>0</v>
      </c>
    </row>
    <row r="27" spans="1:11" ht="18" customHeight="1" x14ac:dyDescent="0.25">
      <c r="A27" s="1168" t="s">
        <v>81</v>
      </c>
      <c r="B27" s="1163" t="s">
        <v>46</v>
      </c>
      <c r="C27" s="1163"/>
      <c r="D27" s="1163"/>
      <c r="E27" s="1163"/>
      <c r="F27" s="1176">
        <v>0</v>
      </c>
      <c r="G27" s="1176">
        <v>0</v>
      </c>
      <c r="H27" s="1177">
        <v>0</v>
      </c>
      <c r="I27" s="1212">
        <v>0</v>
      </c>
      <c r="J27" s="1177">
        <v>0</v>
      </c>
      <c r="K27" s="1178">
        <v>0</v>
      </c>
    </row>
    <row r="28" spans="1:11" ht="18" customHeight="1" x14ac:dyDescent="0.25">
      <c r="A28" s="1168" t="s">
        <v>82</v>
      </c>
      <c r="B28" s="1163" t="s">
        <v>47</v>
      </c>
      <c r="C28" s="1163"/>
      <c r="D28" s="1163"/>
      <c r="E28" s="1163"/>
      <c r="F28" s="1176">
        <v>0</v>
      </c>
      <c r="G28" s="1176">
        <v>0</v>
      </c>
      <c r="H28" s="1177">
        <v>0</v>
      </c>
      <c r="I28" s="1212">
        <v>0</v>
      </c>
      <c r="J28" s="1177">
        <v>0</v>
      </c>
      <c r="K28" s="1178">
        <v>0</v>
      </c>
    </row>
    <row r="29" spans="1:11" ht="18" customHeight="1" x14ac:dyDescent="0.25">
      <c r="A29" s="1168" t="s">
        <v>83</v>
      </c>
      <c r="B29" s="1163" t="s">
        <v>48</v>
      </c>
      <c r="C29" s="1163"/>
      <c r="D29" s="1163"/>
      <c r="E29" s="1163"/>
      <c r="F29" s="1176">
        <v>3158.5</v>
      </c>
      <c r="G29" s="1176">
        <v>623</v>
      </c>
      <c r="H29" s="1177">
        <v>594043</v>
      </c>
      <c r="I29" s="1212">
        <v>275820</v>
      </c>
      <c r="J29" s="1177">
        <v>0</v>
      </c>
      <c r="K29" s="1178">
        <v>869863</v>
      </c>
    </row>
    <row r="30" spans="1:11" ht="18" customHeight="1" x14ac:dyDescent="0.25">
      <c r="A30" s="1168" t="s">
        <v>84</v>
      </c>
      <c r="B30" s="3852"/>
      <c r="C30" s="3853"/>
      <c r="D30" s="3854"/>
      <c r="E30" s="1163"/>
      <c r="F30" s="1176"/>
      <c r="G30" s="1176"/>
      <c r="H30" s="1177"/>
      <c r="I30" s="1212">
        <v>0</v>
      </c>
      <c r="J30" s="1177"/>
      <c r="K30" s="1178">
        <v>0</v>
      </c>
    </row>
    <row r="31" spans="1:11" ht="18" customHeight="1" x14ac:dyDescent="0.25">
      <c r="A31" s="1168" t="s">
        <v>133</v>
      </c>
      <c r="B31" s="3852"/>
      <c r="C31" s="3853"/>
      <c r="D31" s="3854"/>
      <c r="E31" s="1163"/>
      <c r="F31" s="1176"/>
      <c r="G31" s="1176"/>
      <c r="H31" s="1177"/>
      <c r="I31" s="1212">
        <v>0</v>
      </c>
      <c r="J31" s="1177"/>
      <c r="K31" s="1178">
        <v>0</v>
      </c>
    </row>
    <row r="32" spans="1:11" ht="18" customHeight="1" x14ac:dyDescent="0.25">
      <c r="A32" s="1168" t="s">
        <v>134</v>
      </c>
      <c r="B32" s="1191"/>
      <c r="C32" s="1192"/>
      <c r="D32" s="1193"/>
      <c r="E32" s="1163"/>
      <c r="F32" s="1176"/>
      <c r="G32" s="1214" t="s">
        <v>85</v>
      </c>
      <c r="H32" s="1177"/>
      <c r="I32" s="1212">
        <v>0</v>
      </c>
      <c r="J32" s="1177"/>
      <c r="K32" s="1178">
        <v>0</v>
      </c>
    </row>
    <row r="33" spans="1:11" ht="18" customHeight="1" x14ac:dyDescent="0.25">
      <c r="A33" s="1168" t="s">
        <v>135</v>
      </c>
      <c r="B33" s="1191"/>
      <c r="C33" s="1192"/>
      <c r="D33" s="1193"/>
      <c r="E33" s="1163"/>
      <c r="F33" s="1176"/>
      <c r="G33" s="1214" t="s">
        <v>85</v>
      </c>
      <c r="H33" s="1177"/>
      <c r="I33" s="1212">
        <v>0</v>
      </c>
      <c r="J33" s="1177"/>
      <c r="K33" s="1178">
        <v>0</v>
      </c>
    </row>
    <row r="34" spans="1:11" ht="18" customHeight="1" x14ac:dyDescent="0.25">
      <c r="A34" s="1168" t="s">
        <v>136</v>
      </c>
      <c r="B34" s="3852"/>
      <c r="C34" s="3853"/>
      <c r="D34" s="3854"/>
      <c r="E34" s="1163"/>
      <c r="F34" s="1176"/>
      <c r="G34" s="1214" t="s">
        <v>85</v>
      </c>
      <c r="H34" s="1177"/>
      <c r="I34" s="1212">
        <v>0</v>
      </c>
      <c r="J34" s="1177"/>
      <c r="K34" s="1178">
        <v>0</v>
      </c>
    </row>
    <row r="35" spans="1:11" ht="18" customHeight="1" x14ac:dyDescent="0.25">
      <c r="A35" s="1163"/>
      <c r="B35" s="1163"/>
      <c r="C35" s="1163"/>
      <c r="D35" s="1163"/>
      <c r="E35" s="1163"/>
      <c r="F35" s="1163"/>
      <c r="G35" s="1163"/>
      <c r="H35" s="1163"/>
      <c r="I35" s="1163"/>
      <c r="J35" s="1163"/>
      <c r="K35" s="1206"/>
    </row>
    <row r="36" spans="1:11" ht="18" customHeight="1" x14ac:dyDescent="0.25">
      <c r="A36" s="1169" t="s">
        <v>137</v>
      </c>
      <c r="B36" s="1165" t="s">
        <v>138</v>
      </c>
      <c r="C36" s="1163"/>
      <c r="D36" s="1163"/>
      <c r="E36" s="1165" t="s">
        <v>7</v>
      </c>
      <c r="F36" s="1180">
        <v>5454</v>
      </c>
      <c r="G36" s="1180">
        <v>5219</v>
      </c>
      <c r="H36" s="1180">
        <v>819127</v>
      </c>
      <c r="I36" s="1178">
        <v>347389</v>
      </c>
      <c r="J36" s="1178">
        <v>32106</v>
      </c>
      <c r="K36" s="1178">
        <v>1134410</v>
      </c>
    </row>
    <row r="37" spans="1:11" ht="18" customHeight="1" thickBot="1" x14ac:dyDescent="0.3">
      <c r="A37" s="1163"/>
      <c r="B37" s="1165"/>
      <c r="C37" s="1163"/>
      <c r="D37" s="1163"/>
      <c r="E37" s="1163"/>
      <c r="F37" s="1181"/>
      <c r="G37" s="1181"/>
      <c r="H37" s="1182"/>
      <c r="I37" s="1182"/>
      <c r="J37" s="1182"/>
      <c r="K37" s="1207"/>
    </row>
    <row r="38" spans="1:11" ht="42.75" customHeight="1" x14ac:dyDescent="0.25">
      <c r="A38" s="1163"/>
      <c r="B38" s="1163"/>
      <c r="C38" s="1163"/>
      <c r="D38" s="1163"/>
      <c r="E38" s="1163"/>
      <c r="F38" s="1171" t="s">
        <v>9</v>
      </c>
      <c r="G38" s="1171" t="s">
        <v>37</v>
      </c>
      <c r="H38" s="1171" t="s">
        <v>29</v>
      </c>
      <c r="I38" s="1171" t="s">
        <v>30</v>
      </c>
      <c r="J38" s="1171" t="s">
        <v>33</v>
      </c>
      <c r="K38" s="1171" t="s">
        <v>34</v>
      </c>
    </row>
    <row r="39" spans="1:11" ht="18.75" customHeight="1" x14ac:dyDescent="0.25">
      <c r="A39" s="1169" t="s">
        <v>86</v>
      </c>
      <c r="B39" s="1165" t="s">
        <v>49</v>
      </c>
      <c r="C39" s="1163"/>
      <c r="D39" s="1163"/>
      <c r="E39" s="1163"/>
      <c r="F39" s="1163"/>
      <c r="G39" s="1163"/>
      <c r="H39" s="1163"/>
      <c r="I39" s="1163"/>
      <c r="J39" s="1163"/>
      <c r="K39" s="1163"/>
    </row>
    <row r="40" spans="1:11" ht="18" customHeight="1" x14ac:dyDescent="0.25">
      <c r="A40" s="1168" t="s">
        <v>87</v>
      </c>
      <c r="B40" s="1163" t="s">
        <v>31</v>
      </c>
      <c r="C40" s="1163"/>
      <c r="D40" s="1163"/>
      <c r="E40" s="1163"/>
      <c r="F40" s="1176">
        <v>280</v>
      </c>
      <c r="G40" s="1176">
        <v>1500</v>
      </c>
      <c r="H40" s="1177">
        <v>11250</v>
      </c>
      <c r="I40" s="1212">
        <v>7841</v>
      </c>
      <c r="J40" s="1177">
        <v>0</v>
      </c>
      <c r="K40" s="1178">
        <v>19091</v>
      </c>
    </row>
    <row r="41" spans="1:11" ht="18" customHeight="1" x14ac:dyDescent="0.25">
      <c r="A41" s="1168" t="s">
        <v>88</v>
      </c>
      <c r="B41" s="3861" t="s">
        <v>50</v>
      </c>
      <c r="C41" s="3862"/>
      <c r="D41" s="1163"/>
      <c r="E41" s="1163"/>
      <c r="F41" s="1176">
        <v>205</v>
      </c>
      <c r="G41" s="1176">
        <v>213</v>
      </c>
      <c r="H41" s="1177">
        <v>9411</v>
      </c>
      <c r="I41" s="1212">
        <v>6560</v>
      </c>
      <c r="J41" s="1177">
        <v>0</v>
      </c>
      <c r="K41" s="1178">
        <v>15971</v>
      </c>
    </row>
    <row r="42" spans="1:11" ht="18" customHeight="1" x14ac:dyDescent="0.25">
      <c r="A42" s="1168" t="s">
        <v>89</v>
      </c>
      <c r="B42" s="1164" t="s">
        <v>11</v>
      </c>
      <c r="C42" s="1163"/>
      <c r="D42" s="1163"/>
      <c r="E42" s="1163"/>
      <c r="F42" s="1176">
        <v>724.5</v>
      </c>
      <c r="G42" s="1176">
        <v>1035</v>
      </c>
      <c r="H42" s="1177">
        <v>29956</v>
      </c>
      <c r="I42" s="1212">
        <v>10258</v>
      </c>
      <c r="J42" s="1177">
        <v>0</v>
      </c>
      <c r="K42" s="1178">
        <v>40214</v>
      </c>
    </row>
    <row r="43" spans="1:11" ht="18" customHeight="1" x14ac:dyDescent="0.25">
      <c r="A43" s="1168" t="s">
        <v>90</v>
      </c>
      <c r="B43" s="1209" t="s">
        <v>10</v>
      </c>
      <c r="C43" s="1172"/>
      <c r="D43" s="1172"/>
      <c r="E43" s="1163"/>
      <c r="F43" s="1176">
        <v>0</v>
      </c>
      <c r="G43" s="1176">
        <v>0</v>
      </c>
      <c r="H43" s="1177">
        <v>0</v>
      </c>
      <c r="I43" s="1212">
        <v>0</v>
      </c>
      <c r="J43" s="1177">
        <v>0</v>
      </c>
      <c r="K43" s="1178">
        <v>0</v>
      </c>
    </row>
    <row r="44" spans="1:11" ht="18" customHeight="1" x14ac:dyDescent="0.25">
      <c r="A44" s="1168" t="s">
        <v>91</v>
      </c>
      <c r="B44" s="3852"/>
      <c r="C44" s="3853"/>
      <c r="D44" s="3854"/>
      <c r="E44" s="1163"/>
      <c r="F44" s="1216"/>
      <c r="G44" s="1216"/>
      <c r="H44" s="1216"/>
      <c r="I44" s="1217">
        <v>0</v>
      </c>
      <c r="J44" s="1216"/>
      <c r="K44" s="1218">
        <v>0</v>
      </c>
    </row>
    <row r="45" spans="1:11" ht="18" customHeight="1" x14ac:dyDescent="0.25">
      <c r="A45" s="1168" t="s">
        <v>139</v>
      </c>
      <c r="B45" s="3852"/>
      <c r="C45" s="3853"/>
      <c r="D45" s="3854"/>
      <c r="E45" s="1163"/>
      <c r="F45" s="1176"/>
      <c r="G45" s="1176"/>
      <c r="H45" s="1177"/>
      <c r="I45" s="1212">
        <v>0</v>
      </c>
      <c r="J45" s="1177"/>
      <c r="K45" s="1178">
        <v>0</v>
      </c>
    </row>
    <row r="46" spans="1:11" ht="18" customHeight="1" x14ac:dyDescent="0.25">
      <c r="A46" s="1168" t="s">
        <v>140</v>
      </c>
      <c r="B46" s="3852"/>
      <c r="C46" s="3853"/>
      <c r="D46" s="3854"/>
      <c r="E46" s="1163"/>
      <c r="F46" s="1176"/>
      <c r="G46" s="1176"/>
      <c r="H46" s="1177"/>
      <c r="I46" s="1212">
        <v>0</v>
      </c>
      <c r="J46" s="1177"/>
      <c r="K46" s="1178">
        <v>0</v>
      </c>
    </row>
    <row r="47" spans="1:11" ht="18" customHeight="1" x14ac:dyDescent="0.25">
      <c r="A47" s="1168" t="s">
        <v>141</v>
      </c>
      <c r="B47" s="3852"/>
      <c r="C47" s="3853"/>
      <c r="D47" s="3854"/>
      <c r="E47" s="1163"/>
      <c r="F47" s="1176"/>
      <c r="G47" s="1176"/>
      <c r="H47" s="1177"/>
      <c r="I47" s="1212">
        <v>0</v>
      </c>
      <c r="J47" s="1177"/>
      <c r="K47" s="1178">
        <v>0</v>
      </c>
    </row>
    <row r="49" spans="1:11" ht="18" customHeight="1" x14ac:dyDescent="0.25">
      <c r="A49" s="1169" t="s">
        <v>142</v>
      </c>
      <c r="B49" s="1165" t="s">
        <v>143</v>
      </c>
      <c r="C49" s="1163"/>
      <c r="D49" s="1163"/>
      <c r="E49" s="1165" t="s">
        <v>7</v>
      </c>
      <c r="F49" s="1185">
        <v>1209.5</v>
      </c>
      <c r="G49" s="1185">
        <v>2748</v>
      </c>
      <c r="H49" s="1178">
        <v>50617</v>
      </c>
      <c r="I49" s="1178">
        <v>24659</v>
      </c>
      <c r="J49" s="1178">
        <v>0</v>
      </c>
      <c r="K49" s="1178">
        <v>75276</v>
      </c>
    </row>
    <row r="50" spans="1:11" ht="18" customHeight="1" thickBot="1" x14ac:dyDescent="0.3">
      <c r="A50" s="1163"/>
      <c r="B50" s="1163"/>
      <c r="C50" s="1163"/>
      <c r="D50" s="1163"/>
      <c r="E50" s="1163"/>
      <c r="F50" s="1163"/>
      <c r="G50" s="1186"/>
      <c r="H50" s="1186"/>
      <c r="I50" s="1186"/>
      <c r="J50" s="1186"/>
      <c r="K50" s="1186"/>
    </row>
    <row r="51" spans="1:11" ht="42.75" customHeight="1" x14ac:dyDescent="0.25">
      <c r="A51" s="1163"/>
      <c r="B51" s="1163"/>
      <c r="C51" s="1163"/>
      <c r="D51" s="1163"/>
      <c r="E51" s="1163"/>
      <c r="F51" s="1171" t="s">
        <v>9</v>
      </c>
      <c r="G51" s="1171" t="s">
        <v>37</v>
      </c>
      <c r="H51" s="1171" t="s">
        <v>29</v>
      </c>
      <c r="I51" s="1171" t="s">
        <v>30</v>
      </c>
      <c r="J51" s="1171" t="s">
        <v>33</v>
      </c>
      <c r="K51" s="1171" t="s">
        <v>34</v>
      </c>
    </row>
    <row r="52" spans="1:11" ht="18" customHeight="1" x14ac:dyDescent="0.25">
      <c r="A52" s="1169" t="s">
        <v>92</v>
      </c>
      <c r="B52" s="3880" t="s">
        <v>38</v>
      </c>
      <c r="C52" s="3881"/>
      <c r="D52" s="1163"/>
      <c r="E52" s="1163"/>
      <c r="F52" s="1163"/>
      <c r="G52" s="1163"/>
      <c r="H52" s="1163"/>
      <c r="I52" s="1163"/>
      <c r="J52" s="1163"/>
      <c r="K52" s="1163"/>
    </row>
    <row r="53" spans="1:11" ht="18" customHeight="1" x14ac:dyDescent="0.25">
      <c r="A53" s="1168" t="s">
        <v>51</v>
      </c>
      <c r="B53" s="3882" t="s">
        <v>291</v>
      </c>
      <c r="C53" s="3883"/>
      <c r="D53" s="3879"/>
      <c r="E53" s="1163"/>
      <c r="F53" s="1176">
        <v>0</v>
      </c>
      <c r="G53" s="1176">
        <v>0</v>
      </c>
      <c r="H53" s="1177">
        <v>958843</v>
      </c>
      <c r="I53" s="1212">
        <v>0</v>
      </c>
      <c r="J53" s="1177">
        <v>0</v>
      </c>
      <c r="K53" s="1178">
        <v>958843</v>
      </c>
    </row>
    <row r="54" spans="1:11" ht="18" customHeight="1" x14ac:dyDescent="0.25">
      <c r="A54" s="1168" t="s">
        <v>93</v>
      </c>
      <c r="B54" s="1188"/>
      <c r="C54" s="1189"/>
      <c r="D54" s="1190"/>
      <c r="E54" s="1163"/>
      <c r="F54" s="1176"/>
      <c r="G54" s="1176"/>
      <c r="H54" s="1177"/>
      <c r="I54" s="1212">
        <v>0</v>
      </c>
      <c r="J54" s="1177"/>
      <c r="K54" s="1178">
        <v>0</v>
      </c>
    </row>
    <row r="55" spans="1:11" ht="18" customHeight="1" x14ac:dyDescent="0.25">
      <c r="A55" s="1168" t="s">
        <v>94</v>
      </c>
      <c r="B55" s="3877"/>
      <c r="C55" s="3878"/>
      <c r="D55" s="3879"/>
      <c r="E55" s="1163"/>
      <c r="F55" s="1176"/>
      <c r="G55" s="1176"/>
      <c r="H55" s="1177"/>
      <c r="I55" s="1212">
        <v>0</v>
      </c>
      <c r="J55" s="1177"/>
      <c r="K55" s="1178">
        <v>0</v>
      </c>
    </row>
    <row r="56" spans="1:11" ht="18" customHeight="1" x14ac:dyDescent="0.25">
      <c r="A56" s="1168" t="s">
        <v>95</v>
      </c>
      <c r="B56" s="3877"/>
      <c r="C56" s="3878"/>
      <c r="D56" s="3879"/>
      <c r="E56" s="1163"/>
      <c r="F56" s="1176"/>
      <c r="G56" s="1176"/>
      <c r="H56" s="1177"/>
      <c r="I56" s="1212">
        <v>0</v>
      </c>
      <c r="J56" s="1177"/>
      <c r="K56" s="1178">
        <v>0</v>
      </c>
    </row>
    <row r="57" spans="1:11" ht="18" customHeight="1" x14ac:dyDescent="0.25">
      <c r="A57" s="1168" t="s">
        <v>96</v>
      </c>
      <c r="B57" s="3877" t="s">
        <v>424</v>
      </c>
      <c r="C57" s="3878"/>
      <c r="D57" s="3879"/>
      <c r="E57" s="1163"/>
      <c r="F57" s="1176">
        <v>0</v>
      </c>
      <c r="G57" s="1176">
        <v>0</v>
      </c>
      <c r="H57" s="1177">
        <v>1576705</v>
      </c>
      <c r="I57" s="1212">
        <v>0</v>
      </c>
      <c r="J57" s="1177">
        <v>826681</v>
      </c>
      <c r="K57" s="1178">
        <v>750024</v>
      </c>
    </row>
    <row r="58" spans="1:11" ht="18" customHeight="1" x14ac:dyDescent="0.25">
      <c r="A58" s="1168" t="s">
        <v>97</v>
      </c>
      <c r="B58" s="1188"/>
      <c r="C58" s="1189"/>
      <c r="D58" s="1190"/>
      <c r="E58" s="1163"/>
      <c r="F58" s="1176"/>
      <c r="G58" s="1176"/>
      <c r="H58" s="1177"/>
      <c r="I58" s="1212">
        <v>0</v>
      </c>
      <c r="J58" s="1177"/>
      <c r="K58" s="1178">
        <v>0</v>
      </c>
    </row>
    <row r="59" spans="1:11" ht="18" customHeight="1" x14ac:dyDescent="0.25">
      <c r="A59" s="1168" t="s">
        <v>98</v>
      </c>
      <c r="B59" s="3877" t="s">
        <v>418</v>
      </c>
      <c r="C59" s="3878"/>
      <c r="D59" s="3879"/>
      <c r="E59" s="1163"/>
      <c r="F59" s="1176">
        <v>0</v>
      </c>
      <c r="G59" s="1176">
        <v>0</v>
      </c>
      <c r="H59" s="1177">
        <v>396266</v>
      </c>
      <c r="I59" s="1212">
        <v>0</v>
      </c>
      <c r="J59" s="1177">
        <v>0</v>
      </c>
      <c r="K59" s="1178">
        <v>396266</v>
      </c>
    </row>
    <row r="60" spans="1:11" ht="18" customHeight="1" x14ac:dyDescent="0.25">
      <c r="A60" s="1168" t="s">
        <v>99</v>
      </c>
      <c r="B60" s="1188" t="s">
        <v>419</v>
      </c>
      <c r="C60" s="1189"/>
      <c r="D60" s="1190"/>
      <c r="E60" s="1163"/>
      <c r="F60" s="1176">
        <v>0</v>
      </c>
      <c r="G60" s="1176">
        <v>0</v>
      </c>
      <c r="H60" s="1177">
        <v>1708971</v>
      </c>
      <c r="I60" s="1212">
        <v>0</v>
      </c>
      <c r="J60" s="1177">
        <v>745889</v>
      </c>
      <c r="K60" s="1178">
        <v>963082</v>
      </c>
    </row>
    <row r="61" spans="1:11" ht="18" customHeight="1" x14ac:dyDescent="0.25">
      <c r="A61" s="1168" t="s">
        <v>100</v>
      </c>
      <c r="B61" s="1188"/>
      <c r="C61" s="1189"/>
      <c r="D61" s="1190"/>
      <c r="E61" s="1163"/>
      <c r="F61" s="1176"/>
      <c r="G61" s="1176"/>
      <c r="H61" s="1177"/>
      <c r="I61" s="1212">
        <v>0</v>
      </c>
      <c r="J61" s="1177"/>
      <c r="K61" s="1178">
        <v>0</v>
      </c>
    </row>
    <row r="62" spans="1:11" ht="18" customHeight="1" x14ac:dyDescent="0.25">
      <c r="A62" s="1168" t="s">
        <v>101</v>
      </c>
      <c r="B62" s="3877"/>
      <c r="C62" s="3878"/>
      <c r="D62" s="3879"/>
      <c r="E62" s="1163"/>
      <c r="F62" s="1176"/>
      <c r="G62" s="1176"/>
      <c r="H62" s="1177"/>
      <c r="I62" s="1212">
        <v>0</v>
      </c>
      <c r="J62" s="1177"/>
      <c r="K62" s="1178">
        <v>0</v>
      </c>
    </row>
    <row r="63" spans="1:11" ht="18" customHeight="1" x14ac:dyDescent="0.25">
      <c r="A63" s="1168"/>
      <c r="B63" s="1163"/>
      <c r="C63" s="1163"/>
      <c r="D63" s="1163"/>
      <c r="E63" s="1163"/>
      <c r="F63" s="1163"/>
      <c r="G63" s="1163"/>
      <c r="H63" s="1163"/>
      <c r="I63" s="1208"/>
      <c r="J63" s="1163"/>
      <c r="K63" s="1163"/>
    </row>
    <row r="64" spans="1:11" ht="18" customHeight="1" x14ac:dyDescent="0.25">
      <c r="A64" s="1168" t="s">
        <v>144</v>
      </c>
      <c r="B64" s="1165" t="s">
        <v>145</v>
      </c>
      <c r="C64" s="1163"/>
      <c r="D64" s="1163"/>
      <c r="E64" s="1165" t="s">
        <v>7</v>
      </c>
      <c r="F64" s="1180">
        <v>0</v>
      </c>
      <c r="G64" s="1180">
        <v>0</v>
      </c>
      <c r="H64" s="1178">
        <v>4640785</v>
      </c>
      <c r="I64" s="1178">
        <v>0</v>
      </c>
      <c r="J64" s="1178">
        <v>1572570</v>
      </c>
      <c r="K64" s="1178">
        <v>3068215</v>
      </c>
    </row>
    <row r="65" spans="1:11" ht="18" customHeight="1" x14ac:dyDescent="0.25">
      <c r="A65" s="1163"/>
      <c r="B65" s="1163"/>
      <c r="C65" s="1163"/>
      <c r="D65" s="1163"/>
      <c r="E65" s="1163"/>
      <c r="F65" s="1210"/>
      <c r="G65" s="1210"/>
      <c r="H65" s="1210"/>
      <c r="I65" s="1210"/>
      <c r="J65" s="1210"/>
      <c r="K65" s="1210"/>
    </row>
    <row r="66" spans="1:11" ht="42.75" customHeight="1" x14ac:dyDescent="0.25">
      <c r="A66" s="1163"/>
      <c r="B66" s="1163"/>
      <c r="C66" s="1163"/>
      <c r="D66" s="1163"/>
      <c r="E66" s="1163"/>
      <c r="F66" s="1219" t="s">
        <v>9</v>
      </c>
      <c r="G66" s="1219" t="s">
        <v>37</v>
      </c>
      <c r="H66" s="1219" t="s">
        <v>29</v>
      </c>
      <c r="I66" s="1219" t="s">
        <v>30</v>
      </c>
      <c r="J66" s="1219" t="s">
        <v>33</v>
      </c>
      <c r="K66" s="1219" t="s">
        <v>34</v>
      </c>
    </row>
    <row r="67" spans="1:11" ht="18" customHeight="1" x14ac:dyDescent="0.25">
      <c r="A67" s="1169" t="s">
        <v>102</v>
      </c>
      <c r="B67" s="1165" t="s">
        <v>12</v>
      </c>
      <c r="C67" s="1163"/>
      <c r="D67" s="1163"/>
      <c r="E67" s="1163"/>
      <c r="F67" s="1220"/>
      <c r="G67" s="1220"/>
      <c r="H67" s="1220"/>
      <c r="I67" s="1221"/>
      <c r="J67" s="1220"/>
      <c r="K67" s="1222"/>
    </row>
    <row r="68" spans="1:11" ht="18" customHeight="1" x14ac:dyDescent="0.25">
      <c r="A68" s="1168" t="s">
        <v>103</v>
      </c>
      <c r="B68" s="1163" t="s">
        <v>52</v>
      </c>
      <c r="C68" s="1163"/>
      <c r="D68" s="1163"/>
      <c r="E68" s="1163"/>
      <c r="F68" s="1213"/>
      <c r="G68" s="1213"/>
      <c r="H68" s="1213"/>
      <c r="I68" s="1212">
        <v>0</v>
      </c>
      <c r="J68" s="1213"/>
      <c r="K68" s="1178">
        <v>0</v>
      </c>
    </row>
    <row r="69" spans="1:11" ht="18" customHeight="1" x14ac:dyDescent="0.25">
      <c r="A69" s="1168" t="s">
        <v>104</v>
      </c>
      <c r="B69" s="1164" t="s">
        <v>53</v>
      </c>
      <c r="C69" s="1163"/>
      <c r="D69" s="1163"/>
      <c r="E69" s="1163"/>
      <c r="F69" s="1213"/>
      <c r="G69" s="1213"/>
      <c r="H69" s="1213"/>
      <c r="I69" s="1212">
        <v>0</v>
      </c>
      <c r="J69" s="1213"/>
      <c r="K69" s="1178">
        <v>0</v>
      </c>
    </row>
    <row r="70" spans="1:11" ht="18" customHeight="1" x14ac:dyDescent="0.25">
      <c r="A70" s="1168" t="s">
        <v>178</v>
      </c>
      <c r="B70" s="1188"/>
      <c r="C70" s="1189"/>
      <c r="D70" s="1190"/>
      <c r="E70" s="1165"/>
      <c r="F70" s="1197"/>
      <c r="G70" s="1197"/>
      <c r="H70" s="1198"/>
      <c r="I70" s="1212">
        <v>0</v>
      </c>
      <c r="J70" s="1198"/>
      <c r="K70" s="1178">
        <v>0</v>
      </c>
    </row>
    <row r="71" spans="1:11" ht="18" customHeight="1" x14ac:dyDescent="0.25">
      <c r="A71" s="1168" t="s">
        <v>179</v>
      </c>
      <c r="B71" s="1188"/>
      <c r="C71" s="1189"/>
      <c r="D71" s="1190"/>
      <c r="E71" s="1165"/>
      <c r="F71" s="1197"/>
      <c r="G71" s="1197"/>
      <c r="H71" s="1198"/>
      <c r="I71" s="1212">
        <v>0</v>
      </c>
      <c r="J71" s="1198"/>
      <c r="K71" s="1178">
        <v>0</v>
      </c>
    </row>
    <row r="72" spans="1:11" ht="18" customHeight="1" x14ac:dyDescent="0.25">
      <c r="A72" s="1168" t="s">
        <v>180</v>
      </c>
      <c r="B72" s="1194"/>
      <c r="C72" s="1195"/>
      <c r="D72" s="1196"/>
      <c r="E72" s="1165"/>
      <c r="F72" s="1176"/>
      <c r="G72" s="1176"/>
      <c r="H72" s="1177"/>
      <c r="I72" s="1212">
        <v>0</v>
      </c>
      <c r="J72" s="1177"/>
      <c r="K72" s="1178">
        <v>0</v>
      </c>
    </row>
    <row r="73" spans="1:11" ht="18" customHeight="1" x14ac:dyDescent="0.25">
      <c r="A73" s="1168"/>
      <c r="B73" s="1164"/>
      <c r="C73" s="1163"/>
      <c r="D73" s="1163"/>
      <c r="E73" s="1165"/>
      <c r="F73" s="1223"/>
      <c r="G73" s="1223"/>
      <c r="H73" s="1224"/>
      <c r="I73" s="1221"/>
      <c r="J73" s="1224"/>
      <c r="K73" s="1222"/>
    </row>
    <row r="74" spans="1:11" ht="18" customHeight="1" x14ac:dyDescent="0.25">
      <c r="A74" s="1169" t="s">
        <v>146</v>
      </c>
      <c r="B74" s="1165" t="s">
        <v>147</v>
      </c>
      <c r="C74" s="1163"/>
      <c r="D74" s="1163"/>
      <c r="E74" s="1165" t="s">
        <v>7</v>
      </c>
      <c r="F74" s="1183">
        <v>0</v>
      </c>
      <c r="G74" s="1183">
        <v>0</v>
      </c>
      <c r="H74" s="1183">
        <v>0</v>
      </c>
      <c r="I74" s="1215">
        <v>0</v>
      </c>
      <c r="J74" s="1183">
        <v>0</v>
      </c>
      <c r="K74" s="1179">
        <v>0</v>
      </c>
    </row>
    <row r="75" spans="1:11" ht="42.75" customHeight="1" x14ac:dyDescent="0.25">
      <c r="A75" s="1163"/>
      <c r="B75" s="1163"/>
      <c r="C75" s="1163"/>
      <c r="D75" s="1163"/>
      <c r="E75" s="1163"/>
      <c r="F75" s="1171" t="s">
        <v>9</v>
      </c>
      <c r="G75" s="1171" t="s">
        <v>37</v>
      </c>
      <c r="H75" s="1171" t="s">
        <v>29</v>
      </c>
      <c r="I75" s="1171" t="s">
        <v>30</v>
      </c>
      <c r="J75" s="1171" t="s">
        <v>33</v>
      </c>
      <c r="K75" s="1171" t="s">
        <v>34</v>
      </c>
    </row>
    <row r="76" spans="1:11" ht="18" customHeight="1" x14ac:dyDescent="0.25">
      <c r="A76" s="1169" t="s">
        <v>105</v>
      </c>
      <c r="B76" s="1165" t="s">
        <v>106</v>
      </c>
      <c r="C76" s="1163"/>
      <c r="D76" s="1163"/>
      <c r="E76" s="1163"/>
      <c r="F76" s="1163"/>
      <c r="G76" s="1163"/>
      <c r="H76" s="1163"/>
      <c r="I76" s="1163"/>
      <c r="J76" s="1163"/>
      <c r="K76" s="1163"/>
    </row>
    <row r="77" spans="1:11" ht="18" customHeight="1" x14ac:dyDescent="0.25">
      <c r="A77" s="1168" t="s">
        <v>107</v>
      </c>
      <c r="B77" s="1164" t="s">
        <v>54</v>
      </c>
      <c r="C77" s="1163"/>
      <c r="D77" s="1163"/>
      <c r="E77" s="1163"/>
      <c r="F77" s="1176">
        <v>5</v>
      </c>
      <c r="G77" s="1176">
        <v>57</v>
      </c>
      <c r="H77" s="1177">
        <v>63008</v>
      </c>
      <c r="I77" s="1212">
        <v>0</v>
      </c>
      <c r="J77" s="1177">
        <v>0</v>
      </c>
      <c r="K77" s="1178">
        <v>63008</v>
      </c>
    </row>
    <row r="78" spans="1:11" ht="18" customHeight="1" x14ac:dyDescent="0.25">
      <c r="A78" s="1168" t="s">
        <v>108</v>
      </c>
      <c r="B78" s="1164" t="s">
        <v>55</v>
      </c>
      <c r="C78" s="1163"/>
      <c r="D78" s="1163"/>
      <c r="E78" s="1163"/>
      <c r="F78" s="1176">
        <v>0</v>
      </c>
      <c r="G78" s="1176">
        <v>0</v>
      </c>
      <c r="H78" s="1177">
        <v>0</v>
      </c>
      <c r="I78" s="1212">
        <v>0</v>
      </c>
      <c r="J78" s="1177">
        <v>0</v>
      </c>
      <c r="K78" s="1178">
        <v>0</v>
      </c>
    </row>
    <row r="79" spans="1:11" ht="18" customHeight="1" x14ac:dyDescent="0.25">
      <c r="A79" s="1168" t="s">
        <v>109</v>
      </c>
      <c r="B79" s="1164" t="s">
        <v>13</v>
      </c>
      <c r="C79" s="1163"/>
      <c r="D79" s="1163"/>
      <c r="E79" s="1163"/>
      <c r="F79" s="1176">
        <v>58</v>
      </c>
      <c r="G79" s="1176">
        <v>487</v>
      </c>
      <c r="H79" s="1177">
        <v>13929</v>
      </c>
      <c r="I79" s="1212">
        <v>8431</v>
      </c>
      <c r="J79" s="1177">
        <v>0</v>
      </c>
      <c r="K79" s="1178">
        <v>22360</v>
      </c>
    </row>
    <row r="80" spans="1:11" ht="18" customHeight="1" x14ac:dyDescent="0.25">
      <c r="A80" s="1168" t="s">
        <v>110</v>
      </c>
      <c r="B80" s="1164" t="s">
        <v>56</v>
      </c>
      <c r="C80" s="1163"/>
      <c r="D80" s="1163"/>
      <c r="E80" s="1163"/>
      <c r="F80" s="1176">
        <v>0</v>
      </c>
      <c r="G80" s="1176">
        <v>0</v>
      </c>
      <c r="H80" s="1177">
        <v>0</v>
      </c>
      <c r="I80" s="1212">
        <v>0</v>
      </c>
      <c r="J80" s="1177">
        <v>0</v>
      </c>
      <c r="K80" s="1178">
        <v>0</v>
      </c>
    </row>
    <row r="81" spans="1:11" ht="18" customHeight="1" x14ac:dyDescent="0.25">
      <c r="A81" s="1168"/>
      <c r="B81" s="1163"/>
      <c r="C81" s="1163"/>
      <c r="D81" s="1163"/>
      <c r="E81" s="1163"/>
      <c r="F81" s="1163"/>
      <c r="G81" s="1163"/>
      <c r="H81" s="1163"/>
      <c r="I81" s="1163"/>
      <c r="J81" s="1163"/>
      <c r="K81" s="1202"/>
    </row>
    <row r="82" spans="1:11" ht="18" customHeight="1" x14ac:dyDescent="0.25">
      <c r="A82" s="1168" t="s">
        <v>148</v>
      </c>
      <c r="B82" s="1165" t="s">
        <v>149</v>
      </c>
      <c r="C82" s="1163"/>
      <c r="D82" s="1163"/>
      <c r="E82" s="1165" t="s">
        <v>7</v>
      </c>
      <c r="F82" s="1183">
        <v>63</v>
      </c>
      <c r="G82" s="1183">
        <v>544</v>
      </c>
      <c r="H82" s="1179">
        <v>76937</v>
      </c>
      <c r="I82" s="1179">
        <v>8431</v>
      </c>
      <c r="J82" s="1179">
        <v>0</v>
      </c>
      <c r="K82" s="1179">
        <v>85368</v>
      </c>
    </row>
    <row r="83" spans="1:11" ht="18" customHeight="1" thickBot="1" x14ac:dyDescent="0.3">
      <c r="A83" s="1168"/>
      <c r="B83" s="1163"/>
      <c r="C83" s="1163"/>
      <c r="D83" s="1163"/>
      <c r="E83" s="1163"/>
      <c r="F83" s="1186"/>
      <c r="G83" s="1186"/>
      <c r="H83" s="1186"/>
      <c r="I83" s="1186"/>
      <c r="J83" s="1186"/>
      <c r="K83" s="1186"/>
    </row>
    <row r="84" spans="1:11" ht="42.75" customHeight="1" x14ac:dyDescent="0.25">
      <c r="A84" s="1163"/>
      <c r="B84" s="1163"/>
      <c r="C84" s="1163"/>
      <c r="D84" s="1163"/>
      <c r="E84" s="1163"/>
      <c r="F84" s="1171" t="s">
        <v>9</v>
      </c>
      <c r="G84" s="1171" t="s">
        <v>37</v>
      </c>
      <c r="H84" s="1171" t="s">
        <v>29</v>
      </c>
      <c r="I84" s="1171" t="s">
        <v>30</v>
      </c>
      <c r="J84" s="1171" t="s">
        <v>33</v>
      </c>
      <c r="K84" s="1171" t="s">
        <v>34</v>
      </c>
    </row>
    <row r="85" spans="1:11" ht="18" customHeight="1" x14ac:dyDescent="0.25">
      <c r="A85" s="1169" t="s">
        <v>111</v>
      </c>
      <c r="B85" s="1165" t="s">
        <v>57</v>
      </c>
      <c r="C85" s="1163"/>
      <c r="D85" s="1163"/>
      <c r="E85" s="1163"/>
      <c r="F85" s="1163"/>
      <c r="G85" s="1163"/>
      <c r="H85" s="1163"/>
      <c r="I85" s="1163"/>
      <c r="J85" s="1163"/>
      <c r="K85" s="1163"/>
    </row>
    <row r="86" spans="1:11" ht="18" customHeight="1" x14ac:dyDescent="0.25">
      <c r="A86" s="1168" t="s">
        <v>112</v>
      </c>
      <c r="B86" s="1164" t="s">
        <v>113</v>
      </c>
      <c r="C86" s="1163"/>
      <c r="D86" s="1163"/>
      <c r="E86" s="1163"/>
      <c r="F86" s="1176">
        <v>0</v>
      </c>
      <c r="G86" s="1176">
        <v>0</v>
      </c>
      <c r="H86" s="1177">
        <v>0</v>
      </c>
      <c r="I86" s="1212">
        <v>0</v>
      </c>
      <c r="J86" s="1177">
        <v>0</v>
      </c>
      <c r="K86" s="1178">
        <v>0</v>
      </c>
    </row>
    <row r="87" spans="1:11" ht="18" customHeight="1" x14ac:dyDescent="0.25">
      <c r="A87" s="1168" t="s">
        <v>114</v>
      </c>
      <c r="B87" s="1164" t="s">
        <v>14</v>
      </c>
      <c r="C87" s="1163"/>
      <c r="D87" s="1163"/>
      <c r="E87" s="1163"/>
      <c r="F87" s="1176">
        <v>0</v>
      </c>
      <c r="G87" s="1176">
        <v>0</v>
      </c>
      <c r="H87" s="1177">
        <v>0</v>
      </c>
      <c r="I87" s="1212">
        <v>0</v>
      </c>
      <c r="J87" s="1177">
        <v>0</v>
      </c>
      <c r="K87" s="1178">
        <v>0</v>
      </c>
    </row>
    <row r="88" spans="1:11" ht="18" customHeight="1" x14ac:dyDescent="0.25">
      <c r="A88" s="1168" t="s">
        <v>115</v>
      </c>
      <c r="B88" s="1164" t="s">
        <v>116</v>
      </c>
      <c r="C88" s="1163"/>
      <c r="D88" s="1163"/>
      <c r="E88" s="1163"/>
      <c r="F88" s="1176">
        <v>1266</v>
      </c>
      <c r="G88" s="1176">
        <v>0</v>
      </c>
      <c r="H88" s="1177">
        <v>40988</v>
      </c>
      <c r="I88" s="1212">
        <v>28569</v>
      </c>
      <c r="J88" s="1177">
        <v>0</v>
      </c>
      <c r="K88" s="1178">
        <v>69557</v>
      </c>
    </row>
    <row r="89" spans="1:11" ht="18" customHeight="1" x14ac:dyDescent="0.25">
      <c r="A89" s="1168" t="s">
        <v>117</v>
      </c>
      <c r="B89" s="1164" t="s">
        <v>58</v>
      </c>
      <c r="C89" s="1163"/>
      <c r="D89" s="1163"/>
      <c r="E89" s="1163"/>
      <c r="F89" s="1176">
        <v>0</v>
      </c>
      <c r="G89" s="1176">
        <v>0</v>
      </c>
      <c r="H89" s="1177">
        <v>0</v>
      </c>
      <c r="I89" s="1212">
        <v>0</v>
      </c>
      <c r="J89" s="1177">
        <v>0</v>
      </c>
      <c r="K89" s="1178">
        <v>0</v>
      </c>
    </row>
    <row r="90" spans="1:11" ht="18" customHeight="1" x14ac:dyDescent="0.25">
      <c r="A90" s="1168" t="s">
        <v>118</v>
      </c>
      <c r="B90" s="3861" t="s">
        <v>59</v>
      </c>
      <c r="C90" s="3862"/>
      <c r="D90" s="1163"/>
      <c r="E90" s="1163"/>
      <c r="F90" s="1176">
        <v>0</v>
      </c>
      <c r="G90" s="1176">
        <v>0</v>
      </c>
      <c r="H90" s="1177">
        <v>0</v>
      </c>
      <c r="I90" s="1212">
        <v>0</v>
      </c>
      <c r="J90" s="1177">
        <v>0</v>
      </c>
      <c r="K90" s="1178">
        <v>0</v>
      </c>
    </row>
    <row r="91" spans="1:11" ht="18" customHeight="1" x14ac:dyDescent="0.25">
      <c r="A91" s="1168" t="s">
        <v>119</v>
      </c>
      <c r="B91" s="1164" t="s">
        <v>60</v>
      </c>
      <c r="C91" s="1163"/>
      <c r="D91" s="1163"/>
      <c r="E91" s="1163"/>
      <c r="F91" s="1176">
        <v>95.3</v>
      </c>
      <c r="G91" s="1176">
        <v>0</v>
      </c>
      <c r="H91" s="1177">
        <v>4503</v>
      </c>
      <c r="I91" s="1212">
        <v>671</v>
      </c>
      <c r="J91" s="1177">
        <v>0</v>
      </c>
      <c r="K91" s="1178">
        <v>5174</v>
      </c>
    </row>
    <row r="92" spans="1:11" ht="18" customHeight="1" x14ac:dyDescent="0.25">
      <c r="A92" s="1168" t="s">
        <v>120</v>
      </c>
      <c r="B92" s="1164" t="s">
        <v>121</v>
      </c>
      <c r="C92" s="1163"/>
      <c r="D92" s="1163"/>
      <c r="E92" s="1163"/>
      <c r="F92" s="1200">
        <v>0</v>
      </c>
      <c r="G92" s="1200">
        <v>0</v>
      </c>
      <c r="H92" s="1201">
        <v>26386</v>
      </c>
      <c r="I92" s="1212">
        <v>0</v>
      </c>
      <c r="J92" s="1201">
        <v>0</v>
      </c>
      <c r="K92" s="1178">
        <v>26386</v>
      </c>
    </row>
    <row r="93" spans="1:11" ht="18" customHeight="1" x14ac:dyDescent="0.25">
      <c r="A93" s="1168" t="s">
        <v>122</v>
      </c>
      <c r="B93" s="1164" t="s">
        <v>123</v>
      </c>
      <c r="C93" s="1163"/>
      <c r="D93" s="1163"/>
      <c r="E93" s="1163"/>
      <c r="F93" s="1176">
        <v>64</v>
      </c>
      <c r="G93" s="1176">
        <v>2</v>
      </c>
      <c r="H93" s="1177">
        <v>2710</v>
      </c>
      <c r="I93" s="1212">
        <v>0</v>
      </c>
      <c r="J93" s="1177">
        <v>0</v>
      </c>
      <c r="K93" s="1178">
        <v>2710</v>
      </c>
    </row>
    <row r="94" spans="1:11" ht="18" customHeight="1" x14ac:dyDescent="0.25">
      <c r="A94" s="1168" t="s">
        <v>124</v>
      </c>
      <c r="B94" s="3877"/>
      <c r="C94" s="3878"/>
      <c r="D94" s="3879"/>
      <c r="E94" s="1163"/>
      <c r="F94" s="1176"/>
      <c r="G94" s="1176"/>
      <c r="H94" s="1177"/>
      <c r="I94" s="1212">
        <v>0</v>
      </c>
      <c r="J94" s="1177"/>
      <c r="K94" s="1178">
        <v>0</v>
      </c>
    </row>
    <row r="95" spans="1:11" ht="18" customHeight="1" x14ac:dyDescent="0.25">
      <c r="A95" s="1168" t="s">
        <v>125</v>
      </c>
      <c r="B95" s="3877"/>
      <c r="C95" s="3878"/>
      <c r="D95" s="3879"/>
      <c r="E95" s="1163"/>
      <c r="F95" s="1176"/>
      <c r="G95" s="1176"/>
      <c r="H95" s="1177"/>
      <c r="I95" s="1212">
        <v>0</v>
      </c>
      <c r="J95" s="1177"/>
      <c r="K95" s="1178">
        <v>0</v>
      </c>
    </row>
    <row r="96" spans="1:11" ht="18" customHeight="1" x14ac:dyDescent="0.25">
      <c r="A96" s="1168" t="s">
        <v>126</v>
      </c>
      <c r="B96" s="3877"/>
      <c r="C96" s="3878"/>
      <c r="D96" s="3879"/>
      <c r="E96" s="1163"/>
      <c r="F96" s="1176"/>
      <c r="G96" s="1176"/>
      <c r="H96" s="1177"/>
      <c r="I96" s="1212">
        <v>0</v>
      </c>
      <c r="J96" s="1177"/>
      <c r="K96" s="1178">
        <v>0</v>
      </c>
    </row>
    <row r="97" spans="1:11" ht="18" customHeight="1" x14ac:dyDescent="0.25">
      <c r="A97" s="1168"/>
      <c r="B97" s="1164"/>
      <c r="C97" s="1163"/>
      <c r="D97" s="1163"/>
      <c r="E97" s="1163"/>
      <c r="F97" s="1163"/>
      <c r="G97" s="1163"/>
      <c r="H97" s="1163"/>
      <c r="I97" s="1163"/>
      <c r="J97" s="1163"/>
      <c r="K97" s="1163"/>
    </row>
    <row r="98" spans="1:11" ht="18" customHeight="1" x14ac:dyDescent="0.25">
      <c r="A98" s="1169" t="s">
        <v>150</v>
      </c>
      <c r="B98" s="1165" t="s">
        <v>151</v>
      </c>
      <c r="C98" s="1163"/>
      <c r="D98" s="1163"/>
      <c r="E98" s="1165" t="s">
        <v>7</v>
      </c>
      <c r="F98" s="1180">
        <v>1425.3</v>
      </c>
      <c r="G98" s="1180">
        <v>2</v>
      </c>
      <c r="H98" s="1180">
        <v>74587</v>
      </c>
      <c r="I98" s="1180">
        <v>29240</v>
      </c>
      <c r="J98" s="1180">
        <v>0</v>
      </c>
      <c r="K98" s="1180">
        <v>103827</v>
      </c>
    </row>
    <row r="99" spans="1:11" ht="18" customHeight="1" thickBot="1" x14ac:dyDescent="0.3">
      <c r="A99" s="1163"/>
      <c r="B99" s="1165"/>
      <c r="C99" s="1163"/>
      <c r="D99" s="1163"/>
      <c r="E99" s="1163"/>
      <c r="F99" s="1186"/>
      <c r="G99" s="1186"/>
      <c r="H99" s="1186"/>
      <c r="I99" s="1186"/>
      <c r="J99" s="1186"/>
      <c r="K99" s="1186"/>
    </row>
    <row r="100" spans="1:11" ht="42.75" customHeight="1" x14ac:dyDescent="0.25">
      <c r="A100" s="1163"/>
      <c r="B100" s="1163"/>
      <c r="C100" s="1163"/>
      <c r="D100" s="1163"/>
      <c r="E100" s="1163"/>
      <c r="F100" s="1171" t="s">
        <v>9</v>
      </c>
      <c r="G100" s="1171" t="s">
        <v>37</v>
      </c>
      <c r="H100" s="1171" t="s">
        <v>29</v>
      </c>
      <c r="I100" s="1171" t="s">
        <v>30</v>
      </c>
      <c r="J100" s="1171" t="s">
        <v>33</v>
      </c>
      <c r="K100" s="1171" t="s">
        <v>34</v>
      </c>
    </row>
    <row r="101" spans="1:11" ht="18" customHeight="1" x14ac:dyDescent="0.25">
      <c r="A101" s="1169" t="s">
        <v>130</v>
      </c>
      <c r="B101" s="1165" t="s">
        <v>63</v>
      </c>
      <c r="C101" s="1163"/>
      <c r="D101" s="1163"/>
      <c r="E101" s="1163"/>
      <c r="F101" s="1163"/>
      <c r="G101" s="1163"/>
      <c r="H101" s="1163"/>
      <c r="I101" s="1163"/>
      <c r="J101" s="1163"/>
      <c r="K101" s="1163"/>
    </row>
    <row r="102" spans="1:11" ht="18" customHeight="1" x14ac:dyDescent="0.25">
      <c r="A102" s="1168" t="s">
        <v>131</v>
      </c>
      <c r="B102" s="1164" t="s">
        <v>152</v>
      </c>
      <c r="C102" s="1163"/>
      <c r="D102" s="1163"/>
      <c r="E102" s="1163"/>
      <c r="F102" s="1176">
        <v>0</v>
      </c>
      <c r="G102" s="1176">
        <v>0</v>
      </c>
      <c r="H102" s="1177">
        <v>53190</v>
      </c>
      <c r="I102" s="1212">
        <v>37073</v>
      </c>
      <c r="J102" s="1177">
        <v>0</v>
      </c>
      <c r="K102" s="1178">
        <v>90263</v>
      </c>
    </row>
    <row r="103" spans="1:11" ht="18" customHeight="1" x14ac:dyDescent="0.25">
      <c r="A103" s="1168" t="s">
        <v>132</v>
      </c>
      <c r="B103" s="3861" t="s">
        <v>62</v>
      </c>
      <c r="C103" s="3861"/>
      <c r="D103" s="1163"/>
      <c r="E103" s="1163"/>
      <c r="F103" s="1176">
        <v>0</v>
      </c>
      <c r="G103" s="1176">
        <v>0</v>
      </c>
      <c r="H103" s="1177">
        <v>25000</v>
      </c>
      <c r="I103" s="1212">
        <v>0</v>
      </c>
      <c r="J103" s="1177">
        <v>0</v>
      </c>
      <c r="K103" s="1178">
        <v>25000</v>
      </c>
    </row>
    <row r="104" spans="1:11" ht="18" customHeight="1" x14ac:dyDescent="0.25">
      <c r="A104" s="1168" t="s">
        <v>128</v>
      </c>
      <c r="B104" s="3877"/>
      <c r="C104" s="3878"/>
      <c r="D104" s="3879"/>
      <c r="E104" s="1163"/>
      <c r="F104" s="1176"/>
      <c r="G104" s="1176"/>
      <c r="H104" s="1177"/>
      <c r="I104" s="1212">
        <v>0</v>
      </c>
      <c r="J104" s="1177"/>
      <c r="K104" s="1178">
        <v>0</v>
      </c>
    </row>
    <row r="105" spans="1:11" ht="18" customHeight="1" x14ac:dyDescent="0.25">
      <c r="A105" s="1168" t="s">
        <v>127</v>
      </c>
      <c r="B105" s="3877"/>
      <c r="C105" s="3878"/>
      <c r="D105" s="3879"/>
      <c r="E105" s="1163"/>
      <c r="F105" s="1176"/>
      <c r="G105" s="1176"/>
      <c r="H105" s="1177"/>
      <c r="I105" s="1212">
        <v>0</v>
      </c>
      <c r="J105" s="1177"/>
      <c r="K105" s="1178">
        <v>0</v>
      </c>
    </row>
    <row r="106" spans="1:11" ht="18" customHeight="1" x14ac:dyDescent="0.25">
      <c r="A106" s="1168" t="s">
        <v>129</v>
      </c>
      <c r="B106" s="3877"/>
      <c r="C106" s="3878"/>
      <c r="D106" s="3879"/>
      <c r="E106" s="1163"/>
      <c r="F106" s="1176"/>
      <c r="G106" s="1176"/>
      <c r="H106" s="1177"/>
      <c r="I106" s="1212">
        <v>0</v>
      </c>
      <c r="J106" s="1177"/>
      <c r="K106" s="1178">
        <v>0</v>
      </c>
    </row>
    <row r="107" spans="1:11" ht="18" customHeight="1" x14ac:dyDescent="0.25">
      <c r="A107" s="1163"/>
      <c r="B107" s="1165"/>
      <c r="C107" s="1163"/>
      <c r="D107" s="1163"/>
      <c r="E107" s="1163"/>
      <c r="F107" s="1163"/>
      <c r="G107" s="1163"/>
      <c r="H107" s="1163"/>
      <c r="I107" s="1163"/>
      <c r="J107" s="1163"/>
      <c r="K107" s="1163"/>
    </row>
    <row r="108" spans="1:11" s="119" customFormat="1" ht="18" customHeight="1" x14ac:dyDescent="0.25">
      <c r="A108" s="1169" t="s">
        <v>153</v>
      </c>
      <c r="B108" s="1225" t="s">
        <v>154</v>
      </c>
      <c r="C108" s="1163"/>
      <c r="D108" s="1163"/>
      <c r="E108" s="1165" t="s">
        <v>7</v>
      </c>
      <c r="F108" s="1180">
        <v>0</v>
      </c>
      <c r="G108" s="1180">
        <v>0</v>
      </c>
      <c r="H108" s="1178">
        <v>78190</v>
      </c>
      <c r="I108" s="1178">
        <v>37073</v>
      </c>
      <c r="J108" s="1178">
        <v>0</v>
      </c>
      <c r="K108" s="1178">
        <v>115263</v>
      </c>
    </row>
    <row r="109" spans="1:11" s="119" customFormat="1" ht="18" customHeight="1" thickBot="1" x14ac:dyDescent="0.3">
      <c r="A109" s="1173"/>
      <c r="B109" s="1174"/>
      <c r="C109" s="1175"/>
      <c r="D109" s="1175"/>
      <c r="E109" s="1175"/>
      <c r="F109" s="1186"/>
      <c r="G109" s="1186"/>
      <c r="H109" s="1186"/>
      <c r="I109" s="1186"/>
      <c r="J109" s="1186"/>
      <c r="K109" s="1186"/>
    </row>
    <row r="110" spans="1:11" s="119" customFormat="1" ht="18" customHeight="1" x14ac:dyDescent="0.25">
      <c r="A110" s="1169" t="s">
        <v>156</v>
      </c>
      <c r="B110" s="1165" t="s">
        <v>39</v>
      </c>
      <c r="C110" s="1163"/>
      <c r="D110" s="1163"/>
      <c r="E110" s="1163"/>
      <c r="F110" s="1163"/>
      <c r="G110" s="1163"/>
      <c r="H110" s="1163"/>
      <c r="I110" s="1163"/>
      <c r="J110" s="1163"/>
      <c r="K110" s="1163"/>
    </row>
    <row r="111" spans="1:11" ht="18" customHeight="1" x14ac:dyDescent="0.25">
      <c r="A111" s="1169" t="s">
        <v>155</v>
      </c>
      <c r="B111" s="1165" t="s">
        <v>164</v>
      </c>
      <c r="C111" s="1163"/>
      <c r="D111" s="1163"/>
      <c r="E111" s="1165" t="s">
        <v>7</v>
      </c>
      <c r="F111" s="1177">
        <v>1821317</v>
      </c>
      <c r="G111" s="1163"/>
      <c r="H111" s="1163"/>
      <c r="I111" s="1163"/>
      <c r="J111" s="1163"/>
      <c r="K111" s="1163"/>
    </row>
    <row r="112" spans="1:11" ht="18" customHeight="1" x14ac:dyDescent="0.25">
      <c r="A112" s="1163"/>
      <c r="B112" s="1165"/>
      <c r="C112" s="1163"/>
      <c r="D112" s="1163"/>
      <c r="E112" s="1165"/>
      <c r="F112" s="1184"/>
      <c r="G112" s="1163"/>
      <c r="H112" s="1163"/>
      <c r="I112" s="1163"/>
      <c r="J112" s="1163"/>
      <c r="K112" s="1163"/>
    </row>
    <row r="113" spans="1:6" ht="15" x14ac:dyDescent="0.25">
      <c r="A113" s="1169"/>
      <c r="B113" s="1165" t="s">
        <v>15</v>
      </c>
      <c r="C113" s="1163"/>
      <c r="D113" s="1163"/>
      <c r="E113" s="1163"/>
      <c r="F113" s="1163"/>
    </row>
    <row r="114" spans="1:6" ht="15" x14ac:dyDescent="0.25">
      <c r="A114" s="1168" t="s">
        <v>171</v>
      </c>
      <c r="B114" s="1164" t="s">
        <v>35</v>
      </c>
      <c r="C114" s="1163"/>
      <c r="D114" s="1163"/>
      <c r="E114" s="1163"/>
      <c r="F114" s="1187">
        <v>0.69720000000000004</v>
      </c>
    </row>
    <row r="115" spans="1:6" ht="15" x14ac:dyDescent="0.25">
      <c r="A115" s="1168"/>
      <c r="B115" s="1165"/>
      <c r="C115" s="1163"/>
      <c r="D115" s="1163"/>
      <c r="E115" s="1163"/>
      <c r="F115" s="1163"/>
    </row>
    <row r="116" spans="1:6" ht="15" x14ac:dyDescent="0.25">
      <c r="A116" s="1168" t="s">
        <v>170</v>
      </c>
      <c r="B116" s="1165" t="s">
        <v>16</v>
      </c>
      <c r="C116" s="1163"/>
      <c r="D116" s="1163"/>
      <c r="E116" s="1163"/>
      <c r="F116" s="1163"/>
    </row>
    <row r="117" spans="1:6" ht="15" x14ac:dyDescent="0.25">
      <c r="A117" s="1168" t="s">
        <v>172</v>
      </c>
      <c r="B117" s="1164" t="s">
        <v>17</v>
      </c>
      <c r="C117" s="1163"/>
      <c r="D117" s="1163"/>
      <c r="E117" s="1163"/>
      <c r="F117" s="1177">
        <v>155903480.42099997</v>
      </c>
    </row>
    <row r="118" spans="1:6" ht="15" x14ac:dyDescent="0.25">
      <c r="A118" s="1168" t="s">
        <v>173</v>
      </c>
      <c r="B118" s="1163" t="s">
        <v>18</v>
      </c>
      <c r="C118" s="1163"/>
      <c r="D118" s="1163"/>
      <c r="E118" s="1163"/>
      <c r="F118" s="1177">
        <v>4122462.9813631726</v>
      </c>
    </row>
    <row r="119" spans="1:6" ht="15" x14ac:dyDescent="0.25">
      <c r="A119" s="1168" t="s">
        <v>174</v>
      </c>
      <c r="B119" s="1165" t="s">
        <v>19</v>
      </c>
      <c r="C119" s="1163"/>
      <c r="D119" s="1163"/>
      <c r="E119" s="1163"/>
      <c r="F119" s="1179">
        <v>160025943.40236315</v>
      </c>
    </row>
    <row r="120" spans="1:6" ht="15" x14ac:dyDescent="0.25">
      <c r="A120" s="1168"/>
      <c r="B120" s="1165"/>
      <c r="C120" s="1163"/>
      <c r="D120" s="1163"/>
      <c r="E120" s="1163"/>
      <c r="F120" s="1163"/>
    </row>
    <row r="121" spans="1:6" ht="15" x14ac:dyDescent="0.25">
      <c r="A121" s="1168" t="s">
        <v>167</v>
      </c>
      <c r="B121" s="1165" t="s">
        <v>36</v>
      </c>
      <c r="C121" s="1163"/>
      <c r="D121" s="1163"/>
      <c r="E121" s="1163"/>
      <c r="F121" s="1177">
        <v>151876734.78036311</v>
      </c>
    </row>
    <row r="122" spans="1:6" ht="15" x14ac:dyDescent="0.25">
      <c r="A122" s="1168"/>
      <c r="B122" s="1163"/>
      <c r="C122" s="1163"/>
      <c r="D122" s="1163"/>
      <c r="E122" s="1163"/>
      <c r="F122" s="1163"/>
    </row>
    <row r="123" spans="1:6" ht="15" x14ac:dyDescent="0.25">
      <c r="A123" s="1168" t="s">
        <v>175</v>
      </c>
      <c r="B123" s="1165" t="s">
        <v>20</v>
      </c>
      <c r="C123" s="1163"/>
      <c r="D123" s="1163"/>
      <c r="E123" s="1163"/>
      <c r="F123" s="1177">
        <v>8149208.6220000386</v>
      </c>
    </row>
    <row r="124" spans="1:6" ht="15" x14ac:dyDescent="0.25">
      <c r="A124" s="1168"/>
      <c r="B124" s="1163"/>
      <c r="C124" s="1163"/>
      <c r="D124" s="1163"/>
      <c r="E124" s="1163"/>
      <c r="F124" s="1163"/>
    </row>
    <row r="125" spans="1:6" ht="15" x14ac:dyDescent="0.25">
      <c r="A125" s="1168" t="s">
        <v>176</v>
      </c>
      <c r="B125" s="1165" t="s">
        <v>21</v>
      </c>
      <c r="C125" s="1163"/>
      <c r="D125" s="1163"/>
      <c r="E125" s="1163"/>
      <c r="F125" s="1177">
        <v>1151.69</v>
      </c>
    </row>
    <row r="126" spans="1:6" ht="15" x14ac:dyDescent="0.25">
      <c r="A126" s="1168"/>
      <c r="B126" s="1163"/>
      <c r="C126" s="1163"/>
      <c r="D126" s="1163"/>
      <c r="E126" s="1163"/>
      <c r="F126" s="1163"/>
    </row>
    <row r="127" spans="1:6" ht="15" x14ac:dyDescent="0.25">
      <c r="A127" s="1168" t="s">
        <v>177</v>
      </c>
      <c r="B127" s="1165" t="s">
        <v>22</v>
      </c>
      <c r="C127" s="1163"/>
      <c r="D127" s="1163"/>
      <c r="E127" s="1163"/>
      <c r="F127" s="1177">
        <v>8150360.312000039</v>
      </c>
    </row>
    <row r="128" spans="1:6" ht="15" x14ac:dyDescent="0.25">
      <c r="A128" s="1168"/>
      <c r="B128" s="1163"/>
      <c r="C128" s="1163"/>
      <c r="D128" s="1163"/>
      <c r="E128" s="1163"/>
      <c r="F128" s="1163"/>
    </row>
    <row r="129" spans="1:11" ht="42.75" customHeight="1" x14ac:dyDescent="0.25">
      <c r="A129" s="1163"/>
      <c r="B129" s="1163"/>
      <c r="C129" s="1163"/>
      <c r="D129" s="1163"/>
      <c r="E129" s="1163"/>
      <c r="F129" s="1171" t="s">
        <v>9</v>
      </c>
      <c r="G129" s="1171" t="s">
        <v>37</v>
      </c>
      <c r="H129" s="1171" t="s">
        <v>29</v>
      </c>
      <c r="I129" s="1171" t="s">
        <v>30</v>
      </c>
      <c r="J129" s="1171" t="s">
        <v>33</v>
      </c>
      <c r="K129" s="1171" t="s">
        <v>34</v>
      </c>
    </row>
    <row r="130" spans="1:11" ht="18" customHeight="1" x14ac:dyDescent="0.25">
      <c r="A130" s="1169" t="s">
        <v>157</v>
      </c>
      <c r="B130" s="1165" t="s">
        <v>23</v>
      </c>
      <c r="C130" s="1163"/>
      <c r="D130" s="1163"/>
      <c r="E130" s="1163"/>
      <c r="F130" s="1163"/>
      <c r="G130" s="1163"/>
      <c r="H130" s="1163"/>
      <c r="I130" s="1163"/>
      <c r="J130" s="1163"/>
      <c r="K130" s="1163"/>
    </row>
    <row r="131" spans="1:11" ht="18" customHeight="1" x14ac:dyDescent="0.25">
      <c r="A131" s="1168" t="s">
        <v>158</v>
      </c>
      <c r="B131" s="1163" t="s">
        <v>24</v>
      </c>
      <c r="C131" s="1163"/>
      <c r="D131" s="1163"/>
      <c r="E131" s="1163"/>
      <c r="F131" s="1176"/>
      <c r="G131" s="1176"/>
      <c r="H131" s="1177"/>
      <c r="I131" s="1212">
        <v>0</v>
      </c>
      <c r="J131" s="1177"/>
      <c r="K131" s="1178">
        <v>0</v>
      </c>
    </row>
    <row r="132" spans="1:11" ht="18" customHeight="1" x14ac:dyDescent="0.25">
      <c r="A132" s="1168" t="s">
        <v>159</v>
      </c>
      <c r="B132" s="1163" t="s">
        <v>25</v>
      </c>
      <c r="C132" s="1163"/>
      <c r="D132" s="1163"/>
      <c r="E132" s="1163"/>
      <c r="F132" s="1176"/>
      <c r="G132" s="1176"/>
      <c r="H132" s="1177"/>
      <c r="I132" s="1212">
        <v>0</v>
      </c>
      <c r="J132" s="1177"/>
      <c r="K132" s="1178">
        <v>0</v>
      </c>
    </row>
    <row r="133" spans="1:11" ht="18" customHeight="1" x14ac:dyDescent="0.25">
      <c r="A133" s="1168" t="s">
        <v>160</v>
      </c>
      <c r="B133" s="3852"/>
      <c r="C133" s="3853"/>
      <c r="D133" s="3854"/>
      <c r="E133" s="1163"/>
      <c r="F133" s="1176"/>
      <c r="G133" s="1176"/>
      <c r="H133" s="1177"/>
      <c r="I133" s="1212">
        <v>0</v>
      </c>
      <c r="J133" s="1177"/>
      <c r="K133" s="1178">
        <v>0</v>
      </c>
    </row>
    <row r="134" spans="1:11" ht="18" customHeight="1" x14ac:dyDescent="0.25">
      <c r="A134" s="1168" t="s">
        <v>161</v>
      </c>
      <c r="B134" s="3852"/>
      <c r="C134" s="3853"/>
      <c r="D134" s="3854"/>
      <c r="E134" s="1163"/>
      <c r="F134" s="1176"/>
      <c r="G134" s="1176"/>
      <c r="H134" s="1177"/>
      <c r="I134" s="1212">
        <v>0</v>
      </c>
      <c r="J134" s="1177"/>
      <c r="K134" s="1178">
        <v>0</v>
      </c>
    </row>
    <row r="135" spans="1:11" ht="18" customHeight="1" x14ac:dyDescent="0.25">
      <c r="A135" s="1168" t="s">
        <v>162</v>
      </c>
      <c r="B135" s="3852"/>
      <c r="C135" s="3853"/>
      <c r="D135" s="3854"/>
      <c r="E135" s="1163"/>
      <c r="F135" s="1176"/>
      <c r="G135" s="1176"/>
      <c r="H135" s="1177"/>
      <c r="I135" s="1212">
        <v>0</v>
      </c>
      <c r="J135" s="1177"/>
      <c r="K135" s="1178">
        <v>0</v>
      </c>
    </row>
    <row r="136" spans="1:11" ht="18" customHeight="1" x14ac:dyDescent="0.25">
      <c r="A136" s="1169"/>
      <c r="B136" s="1163"/>
      <c r="C136" s="1163"/>
      <c r="D136" s="1163"/>
      <c r="E136" s="1163"/>
      <c r="F136" s="1163"/>
      <c r="G136" s="1163"/>
      <c r="H136" s="1163"/>
      <c r="I136" s="1163"/>
      <c r="J136" s="1163"/>
      <c r="K136" s="1163"/>
    </row>
    <row r="137" spans="1:11" ht="18" customHeight="1" x14ac:dyDescent="0.25">
      <c r="A137" s="1169" t="s">
        <v>163</v>
      </c>
      <c r="B137" s="1165" t="s">
        <v>27</v>
      </c>
      <c r="C137" s="1163"/>
      <c r="D137" s="1163"/>
      <c r="E137" s="1163"/>
      <c r="F137" s="1180">
        <v>0</v>
      </c>
      <c r="G137" s="1180">
        <v>0</v>
      </c>
      <c r="H137" s="1178">
        <v>0</v>
      </c>
      <c r="I137" s="1178">
        <v>0</v>
      </c>
      <c r="J137" s="1178">
        <v>0</v>
      </c>
      <c r="K137" s="1178">
        <v>0</v>
      </c>
    </row>
    <row r="138" spans="1:11" ht="18" customHeight="1" x14ac:dyDescent="0.25">
      <c r="A138" s="1163"/>
      <c r="B138" s="1163"/>
      <c r="C138" s="1163"/>
      <c r="D138" s="1163"/>
      <c r="E138" s="1163"/>
      <c r="F138" s="1163"/>
      <c r="G138" s="1163"/>
      <c r="H138" s="1163"/>
      <c r="I138" s="1163"/>
      <c r="J138" s="1163"/>
      <c r="K138" s="1163"/>
    </row>
    <row r="139" spans="1:11" ht="42.75" customHeight="1" x14ac:dyDescent="0.25">
      <c r="A139" s="1163"/>
      <c r="B139" s="1163"/>
      <c r="C139" s="1163"/>
      <c r="D139" s="1163"/>
      <c r="E139" s="1163"/>
      <c r="F139" s="1171" t="s">
        <v>9</v>
      </c>
      <c r="G139" s="1171" t="s">
        <v>37</v>
      </c>
      <c r="H139" s="1171" t="s">
        <v>29</v>
      </c>
      <c r="I139" s="1171" t="s">
        <v>30</v>
      </c>
      <c r="J139" s="1171" t="s">
        <v>33</v>
      </c>
      <c r="K139" s="1171" t="s">
        <v>34</v>
      </c>
    </row>
    <row r="140" spans="1:11" ht="18" customHeight="1" x14ac:dyDescent="0.25">
      <c r="A140" s="1169" t="s">
        <v>166</v>
      </c>
      <c r="B140" s="1165" t="s">
        <v>26</v>
      </c>
      <c r="C140" s="1163"/>
      <c r="D140" s="1163"/>
      <c r="E140" s="1163"/>
      <c r="F140" s="1163"/>
      <c r="G140" s="1163"/>
      <c r="H140" s="1163"/>
      <c r="I140" s="1163"/>
      <c r="J140" s="1163"/>
      <c r="K140" s="1163"/>
    </row>
    <row r="141" spans="1:11" ht="18" customHeight="1" x14ac:dyDescent="0.25">
      <c r="A141" s="1168" t="s">
        <v>137</v>
      </c>
      <c r="B141" s="1165" t="s">
        <v>64</v>
      </c>
      <c r="C141" s="1163"/>
      <c r="D141" s="1163"/>
      <c r="E141" s="1163"/>
      <c r="F141" s="1203">
        <v>5454</v>
      </c>
      <c r="G141" s="1203">
        <v>5219</v>
      </c>
      <c r="H141" s="1203">
        <v>819127</v>
      </c>
      <c r="I141" s="1203">
        <v>347389</v>
      </c>
      <c r="J141" s="1203">
        <v>32106</v>
      </c>
      <c r="K141" s="1203">
        <v>1134410</v>
      </c>
    </row>
    <row r="142" spans="1:11" ht="18" customHeight="1" x14ac:dyDescent="0.25">
      <c r="A142" s="1168" t="s">
        <v>142</v>
      </c>
      <c r="B142" s="1165" t="s">
        <v>65</v>
      </c>
      <c r="C142" s="1163"/>
      <c r="D142" s="1163"/>
      <c r="E142" s="1163"/>
      <c r="F142" s="1203">
        <v>1209.5</v>
      </c>
      <c r="G142" s="1203">
        <v>2748</v>
      </c>
      <c r="H142" s="1203">
        <v>50617</v>
      </c>
      <c r="I142" s="1203">
        <v>24659</v>
      </c>
      <c r="J142" s="1203">
        <v>0</v>
      </c>
      <c r="K142" s="1203">
        <v>75276</v>
      </c>
    </row>
    <row r="143" spans="1:11" ht="18" customHeight="1" x14ac:dyDescent="0.25">
      <c r="A143" s="1168" t="s">
        <v>144</v>
      </c>
      <c r="B143" s="1165" t="s">
        <v>66</v>
      </c>
      <c r="C143" s="1163"/>
      <c r="D143" s="1163"/>
      <c r="E143" s="1163"/>
      <c r="F143" s="1203">
        <v>0</v>
      </c>
      <c r="G143" s="1203">
        <v>0</v>
      </c>
      <c r="H143" s="1203">
        <v>4640785</v>
      </c>
      <c r="I143" s="1203">
        <v>0</v>
      </c>
      <c r="J143" s="1203">
        <v>1572570</v>
      </c>
      <c r="K143" s="1203">
        <v>3068215</v>
      </c>
    </row>
    <row r="144" spans="1:11" ht="18" customHeight="1" x14ac:dyDescent="0.25">
      <c r="A144" s="1168" t="s">
        <v>146</v>
      </c>
      <c r="B144" s="1165" t="s">
        <v>67</v>
      </c>
      <c r="C144" s="1163"/>
      <c r="D144" s="1163"/>
      <c r="E144" s="1163"/>
      <c r="F144" s="1203">
        <v>0</v>
      </c>
      <c r="G144" s="1203">
        <v>0</v>
      </c>
      <c r="H144" s="1203">
        <v>0</v>
      </c>
      <c r="I144" s="1203">
        <v>0</v>
      </c>
      <c r="J144" s="1203">
        <v>0</v>
      </c>
      <c r="K144" s="1203">
        <v>0</v>
      </c>
    </row>
    <row r="145" spans="1:11" ht="18" customHeight="1" x14ac:dyDescent="0.25">
      <c r="A145" s="1168" t="s">
        <v>148</v>
      </c>
      <c r="B145" s="1165" t="s">
        <v>68</v>
      </c>
      <c r="C145" s="1163"/>
      <c r="D145" s="1163"/>
      <c r="E145" s="1163"/>
      <c r="F145" s="1203">
        <v>63</v>
      </c>
      <c r="G145" s="1203">
        <v>544</v>
      </c>
      <c r="H145" s="1203">
        <v>76937</v>
      </c>
      <c r="I145" s="1203">
        <v>8431</v>
      </c>
      <c r="J145" s="1203">
        <v>0</v>
      </c>
      <c r="K145" s="1203">
        <v>85368</v>
      </c>
    </row>
    <row r="146" spans="1:11" ht="18" customHeight="1" x14ac:dyDescent="0.25">
      <c r="A146" s="1168" t="s">
        <v>150</v>
      </c>
      <c r="B146" s="1165" t="s">
        <v>69</v>
      </c>
      <c r="C146" s="1163"/>
      <c r="D146" s="1163"/>
      <c r="E146" s="1163"/>
      <c r="F146" s="1203">
        <v>1425.3</v>
      </c>
      <c r="G146" s="1203">
        <v>2</v>
      </c>
      <c r="H146" s="1203">
        <v>74587</v>
      </c>
      <c r="I146" s="1203">
        <v>29240</v>
      </c>
      <c r="J146" s="1203">
        <v>0</v>
      </c>
      <c r="K146" s="1203">
        <v>103827</v>
      </c>
    </row>
    <row r="147" spans="1:11" ht="18" customHeight="1" x14ac:dyDescent="0.25">
      <c r="A147" s="1168" t="s">
        <v>153</v>
      </c>
      <c r="B147" s="1165" t="s">
        <v>61</v>
      </c>
      <c r="C147" s="1163"/>
      <c r="D147" s="1163"/>
      <c r="E147" s="1163"/>
      <c r="F147" s="1180">
        <v>0</v>
      </c>
      <c r="G147" s="1180">
        <v>0</v>
      </c>
      <c r="H147" s="1180">
        <v>78190</v>
      </c>
      <c r="I147" s="1180">
        <v>37073</v>
      </c>
      <c r="J147" s="1180">
        <v>0</v>
      </c>
      <c r="K147" s="1180">
        <v>115263</v>
      </c>
    </row>
    <row r="148" spans="1:11" ht="18" customHeight="1" x14ac:dyDescent="0.25">
      <c r="A148" s="1168" t="s">
        <v>155</v>
      </c>
      <c r="B148" s="1165" t="s">
        <v>70</v>
      </c>
      <c r="C148" s="1163"/>
      <c r="D148" s="1163"/>
      <c r="E148" s="1163"/>
      <c r="F148" s="1204" t="s">
        <v>73</v>
      </c>
      <c r="G148" s="1204" t="s">
        <v>73</v>
      </c>
      <c r="H148" s="1205" t="s">
        <v>73</v>
      </c>
      <c r="I148" s="1205" t="s">
        <v>73</v>
      </c>
      <c r="J148" s="1205" t="s">
        <v>73</v>
      </c>
      <c r="K148" s="1199">
        <v>1821317</v>
      </c>
    </row>
    <row r="149" spans="1:11" ht="18" customHeight="1" x14ac:dyDescent="0.25">
      <c r="A149" s="1168" t="s">
        <v>163</v>
      </c>
      <c r="B149" s="1165" t="s">
        <v>71</v>
      </c>
      <c r="C149" s="1163"/>
      <c r="D149" s="1163"/>
      <c r="E149" s="1163"/>
      <c r="F149" s="1180">
        <v>0</v>
      </c>
      <c r="G149" s="1180">
        <v>0</v>
      </c>
      <c r="H149" s="1180">
        <v>0</v>
      </c>
      <c r="I149" s="1180">
        <v>0</v>
      </c>
      <c r="J149" s="1180">
        <v>0</v>
      </c>
      <c r="K149" s="1180">
        <v>0</v>
      </c>
    </row>
    <row r="150" spans="1:11" ht="18" customHeight="1" x14ac:dyDescent="0.25">
      <c r="A150" s="1168" t="s">
        <v>185</v>
      </c>
      <c r="B150" s="1165" t="s">
        <v>186</v>
      </c>
      <c r="C150" s="1163"/>
      <c r="D150" s="1163"/>
      <c r="E150" s="1163"/>
      <c r="F150" s="1204" t="s">
        <v>73</v>
      </c>
      <c r="G150" s="1204" t="s">
        <v>73</v>
      </c>
      <c r="H150" s="1180">
        <v>4286838.9713220382</v>
      </c>
      <c r="I150" s="1180">
        <v>0</v>
      </c>
      <c r="J150" s="1180">
        <v>3665783</v>
      </c>
      <c r="K150" s="1180">
        <v>621055.97132203821</v>
      </c>
    </row>
    <row r="151" spans="1:11" ht="18" customHeight="1" x14ac:dyDescent="0.25">
      <c r="A151" s="1163"/>
      <c r="B151" s="1165"/>
      <c r="C151" s="1163"/>
      <c r="D151" s="1163"/>
      <c r="E151" s="1163"/>
      <c r="F151" s="1210"/>
      <c r="G151" s="1210"/>
      <c r="H151" s="1210"/>
      <c r="I151" s="1210"/>
      <c r="J151" s="1210"/>
      <c r="K151" s="1210"/>
    </row>
    <row r="152" spans="1:11" ht="18" customHeight="1" x14ac:dyDescent="0.25">
      <c r="A152" s="1169" t="s">
        <v>165</v>
      </c>
      <c r="B152" s="1165" t="s">
        <v>26</v>
      </c>
      <c r="C152" s="1163"/>
      <c r="D152" s="1163"/>
      <c r="E152" s="1163"/>
      <c r="F152" s="1211">
        <v>8151.8</v>
      </c>
      <c r="G152" s="1211">
        <v>8513</v>
      </c>
      <c r="H152" s="1211">
        <v>10027081.971322037</v>
      </c>
      <c r="I152" s="1211">
        <v>446792</v>
      </c>
      <c r="J152" s="1211">
        <v>5270459</v>
      </c>
      <c r="K152" s="1211">
        <v>7024731.9713220382</v>
      </c>
    </row>
    <row r="154" spans="1:11" ht="18" customHeight="1" x14ac:dyDescent="0.25">
      <c r="A154" s="1169" t="s">
        <v>168</v>
      </c>
      <c r="B154" s="1165" t="s">
        <v>28</v>
      </c>
      <c r="C154" s="1163"/>
      <c r="D154" s="1163"/>
      <c r="E154" s="1163"/>
      <c r="F154" s="1226">
        <v>4.6252850915453711E-2</v>
      </c>
      <c r="G154" s="1163"/>
      <c r="H154" s="1163"/>
      <c r="I154" s="1163"/>
      <c r="J154" s="1163"/>
      <c r="K154" s="1163"/>
    </row>
    <row r="155" spans="1:11" ht="18" customHeight="1" x14ac:dyDescent="0.25">
      <c r="A155" s="1169" t="s">
        <v>169</v>
      </c>
      <c r="B155" s="1165" t="s">
        <v>72</v>
      </c>
      <c r="C155" s="1163"/>
      <c r="D155" s="1163"/>
      <c r="E155" s="1163"/>
      <c r="F155" s="1226">
        <v>0.86189219892270263</v>
      </c>
      <c r="G155" s="1165"/>
      <c r="H155" s="1163"/>
      <c r="I155" s="1163"/>
      <c r="J155" s="1163"/>
      <c r="K155" s="1163"/>
    </row>
    <row r="156" spans="1:11" ht="18" customHeight="1" x14ac:dyDescent="0.25">
      <c r="A156" s="1163"/>
      <c r="B156" s="1163"/>
      <c r="C156" s="1163"/>
      <c r="D156" s="1163"/>
      <c r="E156" s="1163"/>
      <c r="F156" s="1163"/>
      <c r="G156" s="1165"/>
      <c r="H156" s="1163"/>
      <c r="I156" s="1163"/>
      <c r="J156" s="1163"/>
      <c r="K156" s="1163"/>
    </row>
    <row r="158" spans="1:11" ht="18" customHeight="1" x14ac:dyDescent="0.25">
      <c r="I158" s="132"/>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pageMargins left="0.7" right="0.7" top="0.75" bottom="0.75" header="0.3" footer="0.3"/>
  <pageSetup paperSize="5" scale="7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Q156"/>
  <sheetViews>
    <sheetView showGridLines="0" zoomScale="70" zoomScaleNormal="70" zoomScaleSheetLayoutView="80" workbookViewId="0">
      <selection activeCell="H1" sqref="H1:H1048576"/>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1227"/>
      <c r="B1" s="1227"/>
      <c r="C1" s="1231"/>
      <c r="D1" s="1230"/>
      <c r="E1" s="1231"/>
      <c r="F1" s="1231"/>
      <c r="G1" s="1231"/>
      <c r="H1" s="1231"/>
      <c r="I1" s="1231"/>
      <c r="J1" s="1231"/>
      <c r="K1" s="1231"/>
    </row>
    <row r="2" spans="1:11" ht="18" customHeight="1" x14ac:dyDescent="0.25">
      <c r="A2" s="1227"/>
      <c r="B2" s="1227"/>
      <c r="C2" s="1227"/>
      <c r="D2" s="3857" t="s">
        <v>686</v>
      </c>
      <c r="E2" s="3858"/>
      <c r="F2" s="3858"/>
      <c r="G2" s="3858"/>
      <c r="H2" s="3858"/>
      <c r="I2" s="1227"/>
      <c r="J2" s="1227"/>
      <c r="K2" s="1227"/>
    </row>
    <row r="3" spans="1:11" ht="18" customHeight="1" x14ac:dyDescent="0.2">
      <c r="A3" s="1227"/>
      <c r="B3" s="1229" t="s">
        <v>0</v>
      </c>
      <c r="C3" s="1227"/>
      <c r="D3" s="1227"/>
      <c r="E3" s="1227"/>
      <c r="F3" s="1227"/>
      <c r="G3" s="1227"/>
      <c r="H3" s="1227"/>
      <c r="I3" s="1227"/>
      <c r="J3" s="1227"/>
      <c r="K3" s="1227"/>
    </row>
    <row r="4" spans="1:11" ht="18" customHeight="1" x14ac:dyDescent="0.2">
      <c r="A4" s="630"/>
      <c r="B4" s="688"/>
      <c r="C4" s="688"/>
      <c r="D4" s="688"/>
      <c r="E4" s="688"/>
      <c r="F4" s="688"/>
      <c r="G4" s="688"/>
      <c r="H4" s="688"/>
      <c r="I4" s="688"/>
      <c r="J4" s="688"/>
      <c r="K4" s="688"/>
    </row>
    <row r="5" spans="1:11" ht="18" customHeight="1" x14ac:dyDescent="0.2">
      <c r="A5" s="1227"/>
      <c r="B5" s="1232" t="s">
        <v>40</v>
      </c>
      <c r="C5" s="3859" t="s">
        <v>617</v>
      </c>
      <c r="D5" s="3866"/>
      <c r="E5" s="3866"/>
      <c r="F5" s="3866"/>
      <c r="G5" s="3867"/>
      <c r="H5" s="1227"/>
      <c r="I5" s="1227"/>
      <c r="J5" s="1227"/>
      <c r="K5" s="1227"/>
    </row>
    <row r="6" spans="1:11" ht="18" customHeight="1" x14ac:dyDescent="0.2">
      <c r="A6" s="1227"/>
      <c r="B6" s="1232" t="s">
        <v>3</v>
      </c>
      <c r="C6" s="3868">
        <v>210019</v>
      </c>
      <c r="D6" s="3869"/>
      <c r="E6" s="3869"/>
      <c r="F6" s="3869"/>
      <c r="G6" s="3870"/>
      <c r="H6" s="1227"/>
      <c r="I6" s="1227"/>
      <c r="J6" s="1227"/>
      <c r="K6" s="1227"/>
    </row>
    <row r="7" spans="1:11" ht="18" customHeight="1" x14ac:dyDescent="0.2">
      <c r="A7" s="1227"/>
      <c r="B7" s="1232" t="s">
        <v>4</v>
      </c>
      <c r="C7" s="3871">
        <v>2829</v>
      </c>
      <c r="D7" s="3872"/>
      <c r="E7" s="3872"/>
      <c r="F7" s="3872"/>
      <c r="G7" s="3873"/>
      <c r="H7" s="1227"/>
      <c r="I7" s="1227"/>
      <c r="J7" s="1227"/>
      <c r="K7" s="1227"/>
    </row>
    <row r="8" spans="1:11" ht="18" customHeight="1" x14ac:dyDescent="0.2">
      <c r="A8" s="630"/>
      <c r="B8" s="688"/>
      <c r="C8" s="688"/>
      <c r="D8" s="688"/>
      <c r="E8" s="688"/>
      <c r="F8" s="688"/>
      <c r="G8" s="688"/>
      <c r="H8" s="688"/>
      <c r="I8" s="688"/>
      <c r="J8" s="688"/>
      <c r="K8" s="688"/>
    </row>
    <row r="9" spans="1:11" ht="18" customHeight="1" x14ac:dyDescent="0.2">
      <c r="A9" s="1227"/>
      <c r="B9" s="1232" t="s">
        <v>1</v>
      </c>
      <c r="C9" s="3859" t="s">
        <v>448</v>
      </c>
      <c r="D9" s="3866"/>
      <c r="E9" s="3866"/>
      <c r="F9" s="3866"/>
      <c r="G9" s="3867"/>
      <c r="H9" s="1227"/>
      <c r="I9" s="1227"/>
      <c r="J9" s="1227"/>
      <c r="K9" s="1227"/>
    </row>
    <row r="10" spans="1:11" ht="18" customHeight="1" x14ac:dyDescent="0.2">
      <c r="A10" s="1227"/>
      <c r="B10" s="1232" t="s">
        <v>2</v>
      </c>
      <c r="C10" s="3874" t="s">
        <v>736</v>
      </c>
      <c r="D10" s="3875"/>
      <c r="E10" s="3875"/>
      <c r="F10" s="3875"/>
      <c r="G10" s="3876"/>
      <c r="H10" s="1227"/>
      <c r="I10" s="1227"/>
      <c r="J10" s="1227"/>
      <c r="K10" s="1227"/>
    </row>
    <row r="11" spans="1:11" ht="18" customHeight="1" x14ac:dyDescent="0.2">
      <c r="A11" s="1227"/>
      <c r="B11" s="1232" t="s">
        <v>32</v>
      </c>
      <c r="C11" s="3859" t="s">
        <v>449</v>
      </c>
      <c r="D11" s="3860"/>
      <c r="E11" s="3860"/>
      <c r="F11" s="3860"/>
      <c r="G11" s="3860"/>
      <c r="H11" s="1227"/>
      <c r="I11" s="1227"/>
      <c r="J11" s="1227"/>
      <c r="K11" s="1227"/>
    </row>
    <row r="12" spans="1:11" ht="18" customHeight="1" x14ac:dyDescent="0.2">
      <c r="A12" s="1227"/>
      <c r="B12" s="1232"/>
      <c r="C12" s="1232"/>
      <c r="D12" s="1232"/>
      <c r="E12" s="1232"/>
      <c r="F12" s="1232"/>
      <c r="G12" s="1232"/>
      <c r="H12" s="1227"/>
      <c r="I12" s="1227"/>
      <c r="J12" s="1227"/>
      <c r="K12" s="1227"/>
    </row>
    <row r="13" spans="1:11" ht="24.6" customHeight="1" x14ac:dyDescent="0.2">
      <c r="A13" s="1227"/>
      <c r="B13" s="3863"/>
      <c r="C13" s="3864"/>
      <c r="D13" s="3864"/>
      <c r="E13" s="3864"/>
      <c r="F13" s="3864"/>
      <c r="G13" s="3864"/>
      <c r="H13" s="3865"/>
      <c r="I13" s="1231"/>
      <c r="J13" s="1227"/>
      <c r="K13" s="1227"/>
    </row>
    <row r="14" spans="1:11" ht="18" customHeight="1" x14ac:dyDescent="0.2">
      <c r="A14" s="1227"/>
      <c r="B14" s="1234"/>
      <c r="C14" s="1227"/>
      <c r="D14" s="1227"/>
      <c r="E14" s="1227"/>
      <c r="F14" s="1227"/>
      <c r="G14" s="1227"/>
      <c r="H14" s="1227"/>
      <c r="I14" s="1227"/>
      <c r="J14" s="1227"/>
      <c r="K14" s="1227"/>
    </row>
    <row r="15" spans="1:11" ht="18" customHeight="1" x14ac:dyDescent="0.2">
      <c r="A15" s="1227"/>
      <c r="B15" s="1234"/>
      <c r="C15" s="1227"/>
      <c r="D15" s="1227"/>
      <c r="E15" s="1227"/>
      <c r="F15" s="1227"/>
      <c r="G15" s="1227"/>
      <c r="H15" s="1227"/>
      <c r="I15" s="1227"/>
      <c r="J15" s="1227"/>
      <c r="K15" s="1227"/>
    </row>
    <row r="16" spans="1:11" ht="45" customHeight="1" x14ac:dyDescent="0.2">
      <c r="A16" s="1230" t="s">
        <v>181</v>
      </c>
      <c r="B16" s="1231"/>
      <c r="C16" s="1231"/>
      <c r="D16" s="1231"/>
      <c r="E16" s="1231"/>
      <c r="F16" s="1236" t="s">
        <v>9</v>
      </c>
      <c r="G16" s="1236" t="s">
        <v>37</v>
      </c>
      <c r="H16" s="1236" t="s">
        <v>29</v>
      </c>
      <c r="I16" s="1236" t="s">
        <v>30</v>
      </c>
      <c r="J16" s="1236" t="s">
        <v>33</v>
      </c>
      <c r="K16" s="1236" t="s">
        <v>34</v>
      </c>
    </row>
    <row r="17" spans="1:11" ht="18" customHeight="1" x14ac:dyDescent="0.2">
      <c r="A17" s="1233" t="s">
        <v>184</v>
      </c>
      <c r="B17" s="1229" t="s">
        <v>182</v>
      </c>
      <c r="C17" s="1227"/>
      <c r="D17" s="1227"/>
      <c r="E17" s="1227"/>
      <c r="F17" s="1227"/>
      <c r="G17" s="1227"/>
      <c r="H17" s="1227"/>
      <c r="I17" s="1227"/>
      <c r="J17" s="1227"/>
      <c r="K17" s="1227"/>
    </row>
    <row r="18" spans="1:11" ht="18" customHeight="1" x14ac:dyDescent="0.2">
      <c r="A18" s="1232" t="s">
        <v>185</v>
      </c>
      <c r="B18" s="1228" t="s">
        <v>183</v>
      </c>
      <c r="C18" s="1227"/>
      <c r="D18" s="1227"/>
      <c r="E18" s="1227"/>
      <c r="F18" s="1241" t="s">
        <v>73</v>
      </c>
      <c r="G18" s="1241" t="s">
        <v>73</v>
      </c>
      <c r="H18" s="1242">
        <v>10394630</v>
      </c>
      <c r="I18" s="1276">
        <v>0</v>
      </c>
      <c r="J18" s="1242">
        <v>8888708</v>
      </c>
      <c r="K18" s="1243">
        <v>1505922</v>
      </c>
    </row>
    <row r="19" spans="1:11" ht="45" customHeight="1" x14ac:dyDescent="0.2">
      <c r="A19" s="1230" t="s">
        <v>8</v>
      </c>
      <c r="B19" s="1231"/>
      <c r="C19" s="1231"/>
      <c r="D19" s="1231"/>
      <c r="E19" s="1231"/>
      <c r="F19" s="1236" t="s">
        <v>9</v>
      </c>
      <c r="G19" s="1236" t="s">
        <v>37</v>
      </c>
      <c r="H19" s="1236" t="s">
        <v>29</v>
      </c>
      <c r="I19" s="1236" t="s">
        <v>30</v>
      </c>
      <c r="J19" s="1236" t="s">
        <v>33</v>
      </c>
      <c r="K19" s="1236" t="s">
        <v>34</v>
      </c>
    </row>
    <row r="20" spans="1:11" ht="18" customHeight="1" x14ac:dyDescent="0.2">
      <c r="A20" s="1233" t="s">
        <v>74</v>
      </c>
      <c r="B20" s="1229" t="s">
        <v>41</v>
      </c>
      <c r="C20" s="1227"/>
      <c r="D20" s="1227"/>
      <c r="E20" s="1227"/>
      <c r="F20" s="1227"/>
      <c r="G20" s="1227"/>
      <c r="H20" s="1227"/>
      <c r="I20" s="1227"/>
      <c r="J20" s="1227"/>
      <c r="K20" s="1227"/>
    </row>
    <row r="21" spans="1:11" ht="18" customHeight="1" x14ac:dyDescent="0.2">
      <c r="A21" s="1232" t="s">
        <v>75</v>
      </c>
      <c r="B21" s="1228" t="s">
        <v>42</v>
      </c>
      <c r="C21" s="1227"/>
      <c r="D21" s="1227"/>
      <c r="E21" s="1227"/>
      <c r="F21" s="1241">
        <v>1661</v>
      </c>
      <c r="G21" s="1241">
        <v>2868</v>
      </c>
      <c r="H21" s="1242">
        <v>80706</v>
      </c>
      <c r="I21" s="1276">
        <v>40675.824000000001</v>
      </c>
      <c r="J21" s="1242">
        <v>2030</v>
      </c>
      <c r="K21" s="1243">
        <v>119351.82399999999</v>
      </c>
    </row>
    <row r="22" spans="1:11" ht="18" customHeight="1" x14ac:dyDescent="0.2">
      <c r="A22" s="1232" t="s">
        <v>76</v>
      </c>
      <c r="B22" s="1227" t="s">
        <v>6</v>
      </c>
      <c r="C22" s="1227"/>
      <c r="D22" s="1227"/>
      <c r="E22" s="1227"/>
      <c r="F22" s="1241">
        <v>489</v>
      </c>
      <c r="G22" s="1241">
        <v>1659</v>
      </c>
      <c r="H22" s="1242">
        <v>21947</v>
      </c>
      <c r="I22" s="1276">
        <v>11061.288</v>
      </c>
      <c r="J22" s="1242">
        <v>0</v>
      </c>
      <c r="K22" s="1243">
        <v>33008.288</v>
      </c>
    </row>
    <row r="23" spans="1:11" ht="18" customHeight="1" x14ac:dyDescent="0.2">
      <c r="A23" s="1232" t="s">
        <v>77</v>
      </c>
      <c r="B23" s="1227" t="s">
        <v>43</v>
      </c>
      <c r="C23" s="1227"/>
      <c r="D23" s="1227"/>
      <c r="E23" s="1227"/>
      <c r="F23" s="1241">
        <v>15939</v>
      </c>
      <c r="G23" s="1241">
        <v>37240</v>
      </c>
      <c r="H23" s="1242">
        <v>658541</v>
      </c>
      <c r="I23" s="1276">
        <v>331904.66399999999</v>
      </c>
      <c r="J23" s="1242">
        <v>247151</v>
      </c>
      <c r="K23" s="1243">
        <v>743294.66399999999</v>
      </c>
    </row>
    <row r="24" spans="1:11" ht="18" customHeight="1" x14ac:dyDescent="0.2">
      <c r="A24" s="1232" t="s">
        <v>78</v>
      </c>
      <c r="B24" s="1227" t="s">
        <v>44</v>
      </c>
      <c r="C24" s="1227"/>
      <c r="D24" s="1227"/>
      <c r="E24" s="1227"/>
      <c r="F24" s="1241">
        <v>0</v>
      </c>
      <c r="G24" s="1241">
        <v>0</v>
      </c>
      <c r="H24" s="1242">
        <v>0</v>
      </c>
      <c r="I24" s="1276">
        <v>0</v>
      </c>
      <c r="J24" s="1242">
        <v>0</v>
      </c>
      <c r="K24" s="1243">
        <v>0</v>
      </c>
    </row>
    <row r="25" spans="1:11" ht="18" customHeight="1" x14ac:dyDescent="0.2">
      <c r="A25" s="1232" t="s">
        <v>79</v>
      </c>
      <c r="B25" s="1227" t="s">
        <v>5</v>
      </c>
      <c r="C25" s="1227"/>
      <c r="D25" s="1227"/>
      <c r="E25" s="1227"/>
      <c r="F25" s="1241">
        <v>455</v>
      </c>
      <c r="G25" s="1241">
        <v>641</v>
      </c>
      <c r="H25" s="1242">
        <v>15560</v>
      </c>
      <c r="I25" s="1276">
        <v>7842.24</v>
      </c>
      <c r="J25" s="1242">
        <v>0</v>
      </c>
      <c r="K25" s="1243">
        <v>23402.239999999998</v>
      </c>
    </row>
    <row r="26" spans="1:11" ht="18" customHeight="1" x14ac:dyDescent="0.2">
      <c r="A26" s="1232" t="s">
        <v>80</v>
      </c>
      <c r="B26" s="1227" t="s">
        <v>45</v>
      </c>
      <c r="C26" s="1227"/>
      <c r="D26" s="1227"/>
      <c r="E26" s="1227"/>
      <c r="F26" s="1241">
        <v>1182</v>
      </c>
      <c r="G26" s="1241">
        <v>4088</v>
      </c>
      <c r="H26" s="1242">
        <v>107806</v>
      </c>
      <c r="I26" s="1276">
        <v>54334.224000000002</v>
      </c>
      <c r="J26" s="1242">
        <v>35666</v>
      </c>
      <c r="K26" s="1243">
        <v>126474.22399999999</v>
      </c>
    </row>
    <row r="27" spans="1:11" ht="18" customHeight="1" x14ac:dyDescent="0.2">
      <c r="A27" s="1232" t="s">
        <v>81</v>
      </c>
      <c r="B27" s="1227" t="s">
        <v>46</v>
      </c>
      <c r="C27" s="1227"/>
      <c r="D27" s="1227"/>
      <c r="E27" s="1227"/>
      <c r="F27" s="1241">
        <v>0</v>
      </c>
      <c r="G27" s="1241">
        <v>0</v>
      </c>
      <c r="H27" s="1242">
        <v>75000</v>
      </c>
      <c r="I27" s="1276">
        <v>37800</v>
      </c>
      <c r="J27" s="1242">
        <v>0</v>
      </c>
      <c r="K27" s="1243">
        <v>112800</v>
      </c>
    </row>
    <row r="28" spans="1:11" ht="18" customHeight="1" x14ac:dyDescent="0.2">
      <c r="A28" s="1232" t="s">
        <v>82</v>
      </c>
      <c r="B28" s="1227" t="s">
        <v>47</v>
      </c>
      <c r="C28" s="1227"/>
      <c r="D28" s="1227"/>
      <c r="E28" s="1227"/>
      <c r="F28" s="1241">
        <v>0</v>
      </c>
      <c r="G28" s="1241">
        <v>0</v>
      </c>
      <c r="H28" s="1242">
        <v>0</v>
      </c>
      <c r="I28" s="1276">
        <v>0</v>
      </c>
      <c r="J28" s="1242">
        <v>0</v>
      </c>
      <c r="K28" s="1243">
        <v>0</v>
      </c>
    </row>
    <row r="29" spans="1:11" ht="18" customHeight="1" x14ac:dyDescent="0.2">
      <c r="A29" s="1232" t="s">
        <v>83</v>
      </c>
      <c r="B29" s="1227" t="s">
        <v>48</v>
      </c>
      <c r="C29" s="1227"/>
      <c r="D29" s="1227"/>
      <c r="E29" s="1227"/>
      <c r="F29" s="1241">
        <v>1949</v>
      </c>
      <c r="G29" s="1241">
        <v>1336</v>
      </c>
      <c r="H29" s="1242">
        <v>444562</v>
      </c>
      <c r="I29" s="1276">
        <v>224059.24799999999</v>
      </c>
      <c r="J29" s="1242">
        <v>0</v>
      </c>
      <c r="K29" s="1243">
        <v>668621.24800000002</v>
      </c>
    </row>
    <row r="30" spans="1:11" ht="18" customHeight="1" x14ac:dyDescent="0.2">
      <c r="A30" s="1232" t="s">
        <v>84</v>
      </c>
      <c r="B30" s="3852"/>
      <c r="C30" s="3853"/>
      <c r="D30" s="3854"/>
      <c r="E30" s="1227"/>
      <c r="F30" s="1241"/>
      <c r="G30" s="1241"/>
      <c r="H30" s="1242"/>
      <c r="I30" s="1276">
        <v>0</v>
      </c>
      <c r="J30" s="1242"/>
      <c r="K30" s="1243">
        <v>0</v>
      </c>
    </row>
    <row r="31" spans="1:11" ht="18" customHeight="1" x14ac:dyDescent="0.2">
      <c r="A31" s="1232" t="s">
        <v>133</v>
      </c>
      <c r="B31" s="3852"/>
      <c r="C31" s="3853"/>
      <c r="D31" s="3854"/>
      <c r="E31" s="1227"/>
      <c r="F31" s="1241"/>
      <c r="G31" s="1241"/>
      <c r="H31" s="1242"/>
      <c r="I31" s="1276">
        <v>0</v>
      </c>
      <c r="J31" s="1242"/>
      <c r="K31" s="1243">
        <v>0</v>
      </c>
    </row>
    <row r="32" spans="1:11" ht="18" customHeight="1" x14ac:dyDescent="0.2">
      <c r="A32" s="1232" t="s">
        <v>134</v>
      </c>
      <c r="B32" s="1256"/>
      <c r="C32" s="1257"/>
      <c r="D32" s="1258"/>
      <c r="E32" s="1227"/>
      <c r="F32" s="1241"/>
      <c r="G32" s="1278" t="s">
        <v>85</v>
      </c>
      <c r="H32" s="1242"/>
      <c r="I32" s="1276">
        <v>0</v>
      </c>
      <c r="J32" s="1242"/>
      <c r="K32" s="1243">
        <v>0</v>
      </c>
    </row>
    <row r="33" spans="1:11" ht="18" customHeight="1" x14ac:dyDescent="0.2">
      <c r="A33" s="1232" t="s">
        <v>135</v>
      </c>
      <c r="B33" s="1256"/>
      <c r="C33" s="1257"/>
      <c r="D33" s="1258"/>
      <c r="E33" s="1227"/>
      <c r="F33" s="1241"/>
      <c r="G33" s="1278" t="s">
        <v>85</v>
      </c>
      <c r="H33" s="1242"/>
      <c r="I33" s="1276">
        <v>0</v>
      </c>
      <c r="J33" s="1242"/>
      <c r="K33" s="1243">
        <v>0</v>
      </c>
    </row>
    <row r="34" spans="1:11" ht="18" customHeight="1" x14ac:dyDescent="0.2">
      <c r="A34" s="1232" t="s">
        <v>136</v>
      </c>
      <c r="B34" s="3852"/>
      <c r="C34" s="3853"/>
      <c r="D34" s="3854"/>
      <c r="E34" s="1227"/>
      <c r="F34" s="1241"/>
      <c r="G34" s="1278" t="s">
        <v>85</v>
      </c>
      <c r="H34" s="1242"/>
      <c r="I34" s="1276">
        <v>0</v>
      </c>
      <c r="J34" s="1242"/>
      <c r="K34" s="1243">
        <v>0</v>
      </c>
    </row>
    <row r="35" spans="1:11" ht="18" customHeight="1" x14ac:dyDescent="0.2">
      <c r="A35" s="1227"/>
      <c r="B35" s="1227"/>
      <c r="C35" s="1227"/>
      <c r="D35" s="1227"/>
      <c r="E35" s="1227"/>
      <c r="F35" s="1227"/>
      <c r="G35" s="1227"/>
      <c r="H35" s="1227"/>
      <c r="I35" s="1227"/>
      <c r="J35" s="1227"/>
      <c r="K35" s="1271"/>
    </row>
    <row r="36" spans="1:11" ht="18" customHeight="1" x14ac:dyDescent="0.2">
      <c r="A36" s="1233" t="s">
        <v>137</v>
      </c>
      <c r="B36" s="1229" t="s">
        <v>138</v>
      </c>
      <c r="C36" s="1227"/>
      <c r="D36" s="1227"/>
      <c r="E36" s="1229" t="s">
        <v>7</v>
      </c>
      <c r="F36" s="1245">
        <v>21675</v>
      </c>
      <c r="G36" s="1245">
        <v>47832</v>
      </c>
      <c r="H36" s="1245">
        <v>1404122</v>
      </c>
      <c r="I36" s="1243">
        <v>707677.48800000001</v>
      </c>
      <c r="J36" s="1243">
        <v>284847</v>
      </c>
      <c r="K36" s="1243">
        <v>1826952.4879999999</v>
      </c>
    </row>
    <row r="37" spans="1:11" ht="18" customHeight="1" thickBot="1" x14ac:dyDescent="0.25">
      <c r="A37" s="1227"/>
      <c r="B37" s="1229"/>
      <c r="C37" s="1227"/>
      <c r="D37" s="1227"/>
      <c r="E37" s="1227"/>
      <c r="F37" s="1246"/>
      <c r="G37" s="1246"/>
      <c r="H37" s="1247"/>
      <c r="I37" s="1247"/>
      <c r="J37" s="1247"/>
      <c r="K37" s="1272"/>
    </row>
    <row r="38" spans="1:11" ht="42.75" customHeight="1" x14ac:dyDescent="0.2">
      <c r="A38" s="1227"/>
      <c r="B38" s="1227"/>
      <c r="C38" s="1227"/>
      <c r="D38" s="1227"/>
      <c r="E38" s="1227"/>
      <c r="F38" s="1236" t="s">
        <v>9</v>
      </c>
      <c r="G38" s="1236" t="s">
        <v>37</v>
      </c>
      <c r="H38" s="1236" t="s">
        <v>29</v>
      </c>
      <c r="I38" s="1236" t="s">
        <v>30</v>
      </c>
      <c r="J38" s="1236" t="s">
        <v>33</v>
      </c>
      <c r="K38" s="1236" t="s">
        <v>34</v>
      </c>
    </row>
    <row r="39" spans="1:11" ht="18.75" customHeight="1" x14ac:dyDescent="0.2">
      <c r="A39" s="1233" t="s">
        <v>86</v>
      </c>
      <c r="B39" s="1229" t="s">
        <v>49</v>
      </c>
      <c r="C39" s="1227"/>
      <c r="D39" s="1227"/>
      <c r="E39" s="1227"/>
      <c r="F39" s="1227"/>
      <c r="G39" s="1227"/>
      <c r="H39" s="1227"/>
      <c r="I39" s="1227"/>
      <c r="J39" s="1227"/>
      <c r="K39" s="1227"/>
    </row>
    <row r="40" spans="1:11" ht="18" customHeight="1" x14ac:dyDescent="0.2">
      <c r="A40" s="1232" t="s">
        <v>87</v>
      </c>
      <c r="B40" s="1227" t="s">
        <v>31</v>
      </c>
      <c r="C40" s="1227"/>
      <c r="D40" s="1227"/>
      <c r="E40" s="1227"/>
      <c r="F40" s="1241">
        <v>4</v>
      </c>
      <c r="G40" s="1241">
        <v>8</v>
      </c>
      <c r="H40" s="1242">
        <v>175</v>
      </c>
      <c r="I40" s="1276">
        <v>88.2</v>
      </c>
      <c r="J40" s="1242">
        <v>0</v>
      </c>
      <c r="K40" s="1243">
        <v>263.2</v>
      </c>
    </row>
    <row r="41" spans="1:11" ht="18" customHeight="1" x14ac:dyDescent="0.2">
      <c r="A41" s="1232" t="s">
        <v>88</v>
      </c>
      <c r="B41" s="3861" t="s">
        <v>50</v>
      </c>
      <c r="C41" s="3862"/>
      <c r="D41" s="1227"/>
      <c r="E41" s="1227"/>
      <c r="F41" s="1241">
        <v>3478</v>
      </c>
      <c r="G41" s="1241">
        <v>437</v>
      </c>
      <c r="H41" s="1242">
        <v>117514</v>
      </c>
      <c r="I41" s="1276">
        <v>59227</v>
      </c>
      <c r="J41" s="1242">
        <v>0</v>
      </c>
      <c r="K41" s="1243">
        <v>176741</v>
      </c>
    </row>
    <row r="42" spans="1:11" ht="18" customHeight="1" x14ac:dyDescent="0.2">
      <c r="A42" s="1232" t="s">
        <v>89</v>
      </c>
      <c r="B42" s="1228" t="s">
        <v>11</v>
      </c>
      <c r="C42" s="1227"/>
      <c r="D42" s="1227"/>
      <c r="E42" s="1227"/>
      <c r="F42" s="1241">
        <v>12876</v>
      </c>
      <c r="G42" s="1241">
        <v>93</v>
      </c>
      <c r="H42" s="1242">
        <v>649433</v>
      </c>
      <c r="I42" s="1276">
        <v>327314</v>
      </c>
      <c r="J42" s="1242">
        <v>46914</v>
      </c>
      <c r="K42" s="1243">
        <v>929833</v>
      </c>
    </row>
    <row r="43" spans="1:11" ht="18" customHeight="1" x14ac:dyDescent="0.2">
      <c r="A43" s="1232" t="s">
        <v>90</v>
      </c>
      <c r="B43" s="1273" t="s">
        <v>10</v>
      </c>
      <c r="C43" s="1237"/>
      <c r="D43" s="1237"/>
      <c r="E43" s="1227"/>
      <c r="F43" s="1241">
        <v>0</v>
      </c>
      <c r="G43" s="1241"/>
      <c r="H43" s="1242"/>
      <c r="I43" s="1276">
        <v>0</v>
      </c>
      <c r="J43" s="1242"/>
      <c r="K43" s="1243">
        <v>0</v>
      </c>
    </row>
    <row r="44" spans="1:11" ht="18" customHeight="1" x14ac:dyDescent="0.2">
      <c r="A44" s="1232" t="s">
        <v>91</v>
      </c>
      <c r="B44" s="3852"/>
      <c r="C44" s="3853"/>
      <c r="D44" s="3854"/>
      <c r="E44" s="1227"/>
      <c r="F44" s="1280"/>
      <c r="G44" s="1280"/>
      <c r="H44" s="1280"/>
      <c r="I44" s="1281">
        <v>0</v>
      </c>
      <c r="J44" s="1280"/>
      <c r="K44" s="1282">
        <v>0</v>
      </c>
    </row>
    <row r="45" spans="1:11" ht="18" customHeight="1" x14ac:dyDescent="0.2">
      <c r="A45" s="1232" t="s">
        <v>139</v>
      </c>
      <c r="B45" s="3852"/>
      <c r="C45" s="3853"/>
      <c r="D45" s="3854"/>
      <c r="E45" s="1227"/>
      <c r="F45" s="1241"/>
      <c r="G45" s="1241"/>
      <c r="H45" s="1242"/>
      <c r="I45" s="1276">
        <v>0</v>
      </c>
      <c r="J45" s="1242"/>
      <c r="K45" s="1243">
        <v>0</v>
      </c>
    </row>
    <row r="46" spans="1:11" ht="18" customHeight="1" x14ac:dyDescent="0.2">
      <c r="A46" s="1232" t="s">
        <v>140</v>
      </c>
      <c r="B46" s="3852"/>
      <c r="C46" s="3853"/>
      <c r="D46" s="3854"/>
      <c r="E46" s="1227"/>
      <c r="F46" s="1241"/>
      <c r="G46" s="1241"/>
      <c r="H46" s="1242"/>
      <c r="I46" s="1276">
        <v>0</v>
      </c>
      <c r="J46" s="1242"/>
      <c r="K46" s="1243">
        <v>0</v>
      </c>
    </row>
    <row r="47" spans="1:11" ht="18" customHeight="1" x14ac:dyDescent="0.2">
      <c r="A47" s="1232" t="s">
        <v>141</v>
      </c>
      <c r="B47" s="3852"/>
      <c r="C47" s="3853"/>
      <c r="D47" s="3854"/>
      <c r="E47" s="1227"/>
      <c r="F47" s="1241"/>
      <c r="G47" s="1241"/>
      <c r="H47" s="1242"/>
      <c r="I47" s="1276">
        <v>0</v>
      </c>
      <c r="J47" s="1242"/>
      <c r="K47" s="1243">
        <v>0</v>
      </c>
    </row>
    <row r="48" spans="1:11" ht="18" customHeight="1" x14ac:dyDescent="0.2">
      <c r="A48" s="1233" t="s">
        <v>142</v>
      </c>
      <c r="B48" s="1229" t="s">
        <v>143</v>
      </c>
      <c r="C48" s="1227"/>
      <c r="D48" s="1227"/>
      <c r="E48" s="1229" t="s">
        <v>7</v>
      </c>
      <c r="F48" s="1250">
        <v>16358</v>
      </c>
      <c r="G48" s="1250">
        <v>538</v>
      </c>
      <c r="H48" s="1243">
        <v>767122</v>
      </c>
      <c r="I48" s="1243">
        <v>386629.2</v>
      </c>
      <c r="J48" s="1243">
        <v>46914</v>
      </c>
      <c r="K48" s="1243">
        <v>1106837.2</v>
      </c>
    </row>
    <row r="49" spans="1:17" ht="18" customHeight="1" x14ac:dyDescent="0.2">
      <c r="A49" s="1233" t="s">
        <v>92</v>
      </c>
      <c r="B49" s="3880" t="s">
        <v>38</v>
      </c>
      <c r="C49" s="3881"/>
      <c r="D49" s="1227"/>
      <c r="E49" s="1227"/>
      <c r="F49" s="1227"/>
      <c r="G49" s="1227"/>
      <c r="H49" s="1227"/>
      <c r="I49" s="1227"/>
      <c r="J49" s="1227"/>
      <c r="K49" s="1227"/>
    </row>
    <row r="50" spans="1:17" ht="18" customHeight="1" x14ac:dyDescent="0.2">
      <c r="A50" s="1232" t="s">
        <v>51</v>
      </c>
      <c r="B50" s="3882" t="s">
        <v>450</v>
      </c>
      <c r="C50" s="3883"/>
      <c r="D50" s="3879"/>
      <c r="E50" s="1227"/>
      <c r="F50" s="1241">
        <v>5159</v>
      </c>
      <c r="G50" s="1241">
        <v>505</v>
      </c>
      <c r="H50" s="1242">
        <v>242125</v>
      </c>
      <c r="I50" s="1276">
        <v>47384</v>
      </c>
      <c r="J50" s="1242">
        <v>58599</v>
      </c>
      <c r="K50" s="1243">
        <v>230910</v>
      </c>
    </row>
    <row r="51" spans="1:17" ht="18" customHeight="1" x14ac:dyDescent="0.2">
      <c r="A51" s="1232" t="s">
        <v>737</v>
      </c>
      <c r="B51" s="1259" t="s">
        <v>738</v>
      </c>
      <c r="C51" s="1260"/>
      <c r="D51" s="1255"/>
      <c r="E51" s="1227"/>
      <c r="F51" s="1241">
        <v>19271</v>
      </c>
      <c r="G51" s="1241">
        <v>6946</v>
      </c>
      <c r="H51" s="1242">
        <v>1085049</v>
      </c>
      <c r="I51" s="1276">
        <v>194788</v>
      </c>
      <c r="J51" s="1242">
        <v>769993</v>
      </c>
      <c r="K51" s="1243">
        <v>509844</v>
      </c>
    </row>
    <row r="52" spans="1:17" ht="18" customHeight="1" x14ac:dyDescent="0.2">
      <c r="A52" s="1232" t="s">
        <v>739</v>
      </c>
      <c r="B52" s="1259" t="s">
        <v>740</v>
      </c>
      <c r="C52" s="1260"/>
      <c r="D52" s="1255"/>
      <c r="E52" s="1227"/>
      <c r="F52" s="1241">
        <v>527</v>
      </c>
      <c r="G52" s="1241">
        <v>0</v>
      </c>
      <c r="H52" s="1242">
        <v>11510</v>
      </c>
      <c r="I52" s="1276">
        <v>5801</v>
      </c>
      <c r="J52" s="1242">
        <v>0</v>
      </c>
      <c r="K52" s="1243">
        <v>17311</v>
      </c>
    </row>
    <row r="53" spans="1:17" ht="18" customHeight="1" x14ac:dyDescent="0.2">
      <c r="A53" s="1232" t="s">
        <v>93</v>
      </c>
      <c r="B53" s="1253" t="s">
        <v>451</v>
      </c>
      <c r="C53" s="1254"/>
      <c r="D53" s="1255"/>
      <c r="E53" s="1227"/>
      <c r="F53" s="1241">
        <v>390</v>
      </c>
      <c r="G53" s="1241">
        <v>5852</v>
      </c>
      <c r="H53" s="1242">
        <v>12696</v>
      </c>
      <c r="I53" s="1276">
        <v>0</v>
      </c>
      <c r="J53" s="1242">
        <v>0</v>
      </c>
      <c r="K53" s="1243">
        <v>12696</v>
      </c>
    </row>
    <row r="54" spans="1:17" ht="18" customHeight="1" x14ac:dyDescent="0.2">
      <c r="A54" s="1232" t="s">
        <v>94</v>
      </c>
      <c r="B54" s="3877" t="s">
        <v>452</v>
      </c>
      <c r="C54" s="3878"/>
      <c r="D54" s="3879"/>
      <c r="E54" s="1227"/>
      <c r="F54" s="1241">
        <v>0</v>
      </c>
      <c r="G54" s="1241">
        <v>0</v>
      </c>
      <c r="H54" s="1242">
        <v>5059258</v>
      </c>
      <c r="I54" s="1276">
        <v>0</v>
      </c>
      <c r="J54" s="1242">
        <v>1330182</v>
      </c>
      <c r="K54" s="1243">
        <v>3729076</v>
      </c>
    </row>
    <row r="55" spans="1:17" ht="18" customHeight="1" x14ac:dyDescent="0.2">
      <c r="A55" s="1232" t="s">
        <v>95</v>
      </c>
      <c r="B55" s="3877" t="s">
        <v>741</v>
      </c>
      <c r="C55" s="3878"/>
      <c r="D55" s="3879"/>
      <c r="E55" s="1227"/>
      <c r="F55" s="1241">
        <v>48458</v>
      </c>
      <c r="G55" s="1241">
        <v>42697</v>
      </c>
      <c r="H55" s="1242">
        <v>11033313</v>
      </c>
      <c r="I55" s="1276">
        <v>1057167</v>
      </c>
      <c r="J55" s="1242">
        <v>4164273</v>
      </c>
      <c r="K55" s="1243">
        <v>7926207</v>
      </c>
    </row>
    <row r="56" spans="1:17" ht="18" customHeight="1" x14ac:dyDescent="0.2">
      <c r="A56" s="1232" t="s">
        <v>96</v>
      </c>
      <c r="B56" s="3877" t="s">
        <v>742</v>
      </c>
      <c r="C56" s="3878"/>
      <c r="D56" s="3879"/>
      <c r="E56" s="1227"/>
      <c r="F56" s="1241">
        <v>0</v>
      </c>
      <c r="G56" s="1241">
        <v>0</v>
      </c>
      <c r="H56" s="1242">
        <v>609047</v>
      </c>
      <c r="I56" s="1276">
        <v>0</v>
      </c>
      <c r="J56" s="1242">
        <v>0</v>
      </c>
      <c r="K56" s="1243">
        <v>609047</v>
      </c>
    </row>
    <row r="57" spans="1:17" ht="18" customHeight="1" x14ac:dyDescent="0.2">
      <c r="A57" s="1232" t="s">
        <v>97</v>
      </c>
      <c r="B57" s="1253" t="s">
        <v>743</v>
      </c>
      <c r="C57" s="1254"/>
      <c r="D57" s="1255"/>
      <c r="E57" s="1227"/>
      <c r="F57" s="1241">
        <v>56777</v>
      </c>
      <c r="G57" s="1241">
        <v>21726</v>
      </c>
      <c r="H57" s="1242">
        <v>8392960</v>
      </c>
      <c r="I57" s="1276">
        <v>1532363</v>
      </c>
      <c r="J57" s="1242">
        <v>4594574</v>
      </c>
      <c r="K57" s="1243">
        <v>5330749</v>
      </c>
    </row>
    <row r="58" spans="1:17" ht="18" customHeight="1" x14ac:dyDescent="0.2">
      <c r="A58" s="1232" t="s">
        <v>98</v>
      </c>
      <c r="B58" s="3877" t="s">
        <v>525</v>
      </c>
      <c r="C58" s="3878"/>
      <c r="D58" s="3879"/>
      <c r="E58" s="1227"/>
      <c r="F58" s="1241">
        <v>0</v>
      </c>
      <c r="G58" s="1241">
        <v>0</v>
      </c>
      <c r="H58" s="1242">
        <v>102299</v>
      </c>
      <c r="I58" s="1276">
        <v>0</v>
      </c>
      <c r="J58" s="1242">
        <v>0</v>
      </c>
      <c r="K58" s="1243">
        <v>102299</v>
      </c>
    </row>
    <row r="59" spans="1:17" ht="18" customHeight="1" x14ac:dyDescent="0.2">
      <c r="A59" s="1232" t="s">
        <v>99</v>
      </c>
      <c r="B59" s="1253" t="s">
        <v>618</v>
      </c>
      <c r="C59" s="1254"/>
      <c r="D59" s="1255"/>
      <c r="E59" s="1227"/>
      <c r="F59" s="1241">
        <v>0</v>
      </c>
      <c r="G59" s="1241">
        <v>0</v>
      </c>
      <c r="H59" s="1242">
        <v>1473001</v>
      </c>
      <c r="I59" s="1276">
        <v>0</v>
      </c>
      <c r="J59" s="1242">
        <v>0</v>
      </c>
      <c r="K59" s="1243">
        <v>1473001</v>
      </c>
    </row>
    <row r="60" spans="1:17" ht="18" customHeight="1" x14ac:dyDescent="0.2">
      <c r="A60" s="1232" t="s">
        <v>744</v>
      </c>
      <c r="B60" s="3559" t="s">
        <v>829</v>
      </c>
      <c r="C60" s="1254"/>
      <c r="D60" s="1255"/>
      <c r="E60" s="1227"/>
      <c r="F60" s="1241">
        <v>121737</v>
      </c>
      <c r="G60" s="1241">
        <v>33130</v>
      </c>
      <c r="H60" s="1241">
        <v>14082671</v>
      </c>
      <c r="I60" s="1241">
        <v>3235623</v>
      </c>
      <c r="J60" s="1241">
        <v>7751771</v>
      </c>
      <c r="K60" s="3440">
        <v>9566523</v>
      </c>
      <c r="L60" s="3552"/>
      <c r="M60" s="3552"/>
      <c r="N60" s="3553"/>
      <c r="O60" s="3553"/>
      <c r="P60" s="3553"/>
      <c r="Q60" s="3554"/>
    </row>
    <row r="61" spans="1:17" ht="18" customHeight="1" x14ac:dyDescent="0.2">
      <c r="A61" s="1232" t="s">
        <v>745</v>
      </c>
      <c r="B61" s="1253" t="s">
        <v>746</v>
      </c>
      <c r="C61" s="1254"/>
      <c r="D61" s="1255"/>
      <c r="E61" s="1227"/>
      <c r="F61" s="1241">
        <v>0</v>
      </c>
      <c r="G61" s="1241">
        <v>0</v>
      </c>
      <c r="H61" s="1242">
        <v>181747</v>
      </c>
      <c r="I61" s="1276">
        <v>0</v>
      </c>
      <c r="J61" s="1242">
        <v>0</v>
      </c>
      <c r="K61" s="1243">
        <v>181747</v>
      </c>
    </row>
    <row r="62" spans="1:17" ht="22.9" customHeight="1" x14ac:dyDescent="0.2">
      <c r="A62" s="1232" t="s">
        <v>100</v>
      </c>
      <c r="B62" s="1253" t="s">
        <v>619</v>
      </c>
      <c r="C62" s="1254"/>
      <c r="D62" s="1255"/>
      <c r="E62" s="1227"/>
      <c r="F62" s="1241">
        <v>0</v>
      </c>
      <c r="G62" s="1241">
        <v>0</v>
      </c>
      <c r="H62" s="1242">
        <v>218025</v>
      </c>
      <c r="I62" s="1276">
        <v>0</v>
      </c>
      <c r="J62" s="1242">
        <v>0</v>
      </c>
      <c r="K62" s="1243">
        <v>218025</v>
      </c>
    </row>
    <row r="63" spans="1:17" ht="18" customHeight="1" x14ac:dyDescent="0.2">
      <c r="A63" s="1232" t="s">
        <v>101</v>
      </c>
      <c r="B63" s="3877" t="s">
        <v>747</v>
      </c>
      <c r="C63" s="3878"/>
      <c r="D63" s="3879"/>
      <c r="E63" s="1227"/>
      <c r="F63" s="1241">
        <v>7855</v>
      </c>
      <c r="G63" s="1241">
        <v>1196</v>
      </c>
      <c r="H63" s="1242">
        <v>319527</v>
      </c>
      <c r="I63" s="1276">
        <v>499662</v>
      </c>
      <c r="J63" s="1242">
        <v>548391</v>
      </c>
      <c r="K63" s="1243">
        <v>270798</v>
      </c>
    </row>
    <row r="64" spans="1:17" ht="18" customHeight="1" x14ac:dyDescent="0.2">
      <c r="A64" s="1232" t="s">
        <v>144</v>
      </c>
      <c r="B64" s="1229" t="s">
        <v>145</v>
      </c>
      <c r="C64" s="1227"/>
      <c r="D64" s="1227"/>
      <c r="E64" s="1229" t="s">
        <v>7</v>
      </c>
      <c r="F64" s="1245">
        <v>260174</v>
      </c>
      <c r="G64" s="1245">
        <v>112052</v>
      </c>
      <c r="H64" s="1243">
        <v>42823228</v>
      </c>
      <c r="I64" s="1243">
        <v>6572788</v>
      </c>
      <c r="J64" s="1243">
        <v>19217783</v>
      </c>
      <c r="K64" s="1243">
        <v>30178233</v>
      </c>
    </row>
    <row r="65" spans="1:11" ht="18" customHeight="1" x14ac:dyDescent="0.2">
      <c r="A65" s="1227"/>
      <c r="B65" s="1227"/>
      <c r="C65" s="1227"/>
      <c r="D65" s="1227"/>
      <c r="E65" s="1227"/>
      <c r="F65" s="1274"/>
      <c r="G65" s="1274"/>
      <c r="H65" s="1274"/>
      <c r="I65" s="1274"/>
      <c r="J65" s="1274"/>
      <c r="K65" s="1274"/>
    </row>
    <row r="66" spans="1:11" ht="18" customHeight="1" x14ac:dyDescent="0.2">
      <c r="A66" s="1227"/>
      <c r="B66" s="1227"/>
      <c r="C66" s="1227"/>
      <c r="D66" s="1227"/>
      <c r="E66" s="1227"/>
      <c r="F66" s="1283" t="s">
        <v>9</v>
      </c>
      <c r="G66" s="1283" t="s">
        <v>37</v>
      </c>
      <c r="H66" s="1283" t="s">
        <v>29</v>
      </c>
      <c r="I66" s="1283" t="s">
        <v>30</v>
      </c>
      <c r="J66" s="1283" t="s">
        <v>33</v>
      </c>
      <c r="K66" s="1283" t="s">
        <v>34</v>
      </c>
    </row>
    <row r="67" spans="1:11" ht="18" customHeight="1" x14ac:dyDescent="0.2">
      <c r="A67" s="1233" t="s">
        <v>102</v>
      </c>
      <c r="B67" s="1229" t="s">
        <v>12</v>
      </c>
      <c r="C67" s="1227"/>
      <c r="D67" s="1227"/>
      <c r="E67" s="1227"/>
      <c r="F67" s="1284"/>
      <c r="G67" s="1284"/>
      <c r="H67" s="1284"/>
      <c r="I67" s="1285"/>
      <c r="J67" s="1284"/>
      <c r="K67" s="1286"/>
    </row>
    <row r="68" spans="1:11" ht="42.75" customHeight="1" x14ac:dyDescent="0.2">
      <c r="A68" s="1232" t="s">
        <v>103</v>
      </c>
      <c r="B68" s="1227" t="s">
        <v>52</v>
      </c>
      <c r="C68" s="1227"/>
      <c r="D68" s="1227"/>
      <c r="E68" s="1227"/>
      <c r="F68" s="1277"/>
      <c r="G68" s="1277"/>
      <c r="H68" s="1277"/>
      <c r="I68" s="1276">
        <v>0</v>
      </c>
      <c r="J68" s="1277"/>
      <c r="K68" s="1243">
        <v>0</v>
      </c>
    </row>
    <row r="69" spans="1:11" ht="18" customHeight="1" x14ac:dyDescent="0.2">
      <c r="A69" s="1232" t="s">
        <v>104</v>
      </c>
      <c r="B69" s="1228" t="s">
        <v>53</v>
      </c>
      <c r="C69" s="1227"/>
      <c r="D69" s="1227"/>
      <c r="E69" s="1227"/>
      <c r="F69" s="1277"/>
      <c r="G69" s="1277"/>
      <c r="H69" s="1277"/>
      <c r="I69" s="1276">
        <v>0</v>
      </c>
      <c r="J69" s="1277"/>
      <c r="K69" s="1243">
        <v>0</v>
      </c>
    </row>
    <row r="70" spans="1:11" ht="18" customHeight="1" x14ac:dyDescent="0.2">
      <c r="A70" s="1232" t="s">
        <v>178</v>
      </c>
      <c r="B70" s="1253"/>
      <c r="C70" s="1254"/>
      <c r="D70" s="1255"/>
      <c r="E70" s="1229"/>
      <c r="F70" s="1262"/>
      <c r="G70" s="1262"/>
      <c r="H70" s="1263"/>
      <c r="I70" s="1276">
        <v>0</v>
      </c>
      <c r="J70" s="1263"/>
      <c r="K70" s="1243">
        <v>0</v>
      </c>
    </row>
    <row r="71" spans="1:11" ht="18" customHeight="1" x14ac:dyDescent="0.2">
      <c r="A71" s="1232" t="s">
        <v>179</v>
      </c>
      <c r="B71" s="1253"/>
      <c r="C71" s="1254"/>
      <c r="D71" s="1255"/>
      <c r="E71" s="1229"/>
      <c r="F71" s="1262"/>
      <c r="G71" s="1262"/>
      <c r="H71" s="1263"/>
      <c r="I71" s="1276">
        <v>0</v>
      </c>
      <c r="J71" s="1263"/>
      <c r="K71" s="1243">
        <v>0</v>
      </c>
    </row>
    <row r="72" spans="1:11" ht="18" customHeight="1" x14ac:dyDescent="0.2">
      <c r="A72" s="1232" t="s">
        <v>180</v>
      </c>
      <c r="B72" s="1259"/>
      <c r="C72" s="1260"/>
      <c r="D72" s="1261"/>
      <c r="E72" s="1229"/>
      <c r="F72" s="1241"/>
      <c r="G72" s="1241"/>
      <c r="H72" s="1242"/>
      <c r="I72" s="1276">
        <v>0</v>
      </c>
      <c r="J72" s="1242"/>
      <c r="K72" s="1243">
        <v>0</v>
      </c>
    </row>
    <row r="73" spans="1:11" ht="18" customHeight="1" x14ac:dyDescent="0.2">
      <c r="A73" s="1232"/>
      <c r="B73" s="1228"/>
      <c r="C73" s="1227"/>
      <c r="D73" s="1227"/>
      <c r="E73" s="1229"/>
      <c r="F73" s="1287"/>
      <c r="G73" s="1287"/>
      <c r="H73" s="1288"/>
      <c r="I73" s="1285"/>
      <c r="J73" s="1288"/>
      <c r="K73" s="1286"/>
    </row>
    <row r="74" spans="1:11" ht="18" customHeight="1" x14ac:dyDescent="0.2">
      <c r="A74" s="1233" t="s">
        <v>146</v>
      </c>
      <c r="B74" s="1229" t="s">
        <v>147</v>
      </c>
      <c r="C74" s="1227"/>
      <c r="D74" s="1227"/>
      <c r="E74" s="1229" t="s">
        <v>7</v>
      </c>
      <c r="F74" s="1248">
        <v>0</v>
      </c>
      <c r="G74" s="1248">
        <v>0</v>
      </c>
      <c r="H74" s="1248">
        <v>0</v>
      </c>
      <c r="I74" s="1279">
        <v>0</v>
      </c>
      <c r="J74" s="1248">
        <v>0</v>
      </c>
      <c r="K74" s="1244">
        <v>0</v>
      </c>
    </row>
    <row r="75" spans="1:11" ht="18" customHeight="1" x14ac:dyDescent="0.2">
      <c r="A75" s="1227"/>
      <c r="B75" s="1227"/>
      <c r="C75" s="1227"/>
      <c r="D75" s="1227"/>
      <c r="E75" s="1227"/>
      <c r="F75" s="1236" t="s">
        <v>9</v>
      </c>
      <c r="G75" s="1236" t="s">
        <v>37</v>
      </c>
      <c r="H75" s="1236" t="s">
        <v>29</v>
      </c>
      <c r="I75" s="1236" t="s">
        <v>30</v>
      </c>
      <c r="J75" s="1236" t="s">
        <v>33</v>
      </c>
      <c r="K75" s="1236" t="s">
        <v>34</v>
      </c>
    </row>
    <row r="76" spans="1:11" ht="18" customHeight="1" x14ac:dyDescent="0.2">
      <c r="A76" s="1233" t="s">
        <v>105</v>
      </c>
      <c r="B76" s="1229" t="s">
        <v>106</v>
      </c>
      <c r="C76" s="1227"/>
      <c r="D76" s="1227"/>
      <c r="E76" s="1227"/>
      <c r="F76" s="1227"/>
      <c r="G76" s="1227"/>
      <c r="H76" s="1227"/>
      <c r="I76" s="1227"/>
      <c r="J76" s="1227"/>
      <c r="K76" s="1227"/>
    </row>
    <row r="77" spans="1:11" ht="42.75" customHeight="1" x14ac:dyDescent="0.2">
      <c r="A77" s="1232" t="s">
        <v>107</v>
      </c>
      <c r="B77" s="1228" t="s">
        <v>54</v>
      </c>
      <c r="C77" s="1227"/>
      <c r="D77" s="1227"/>
      <c r="E77" s="1227"/>
      <c r="F77" s="1241">
        <v>0</v>
      </c>
      <c r="G77" s="1241">
        <v>0</v>
      </c>
      <c r="H77" s="1242">
        <v>20500</v>
      </c>
      <c r="I77" s="1276">
        <v>0</v>
      </c>
      <c r="J77" s="1242">
        <v>0</v>
      </c>
      <c r="K77" s="1243">
        <v>20500</v>
      </c>
    </row>
    <row r="78" spans="1:11" ht="18" customHeight="1" x14ac:dyDescent="0.2">
      <c r="A78" s="1232" t="s">
        <v>108</v>
      </c>
      <c r="B78" s="1228" t="s">
        <v>55</v>
      </c>
      <c r="C78" s="1227"/>
      <c r="D78" s="1227"/>
      <c r="E78" s="1227"/>
      <c r="F78" s="1241">
        <v>0</v>
      </c>
      <c r="G78" s="1241">
        <v>0</v>
      </c>
      <c r="H78" s="1242">
        <v>0</v>
      </c>
      <c r="I78" s="1276">
        <v>0</v>
      </c>
      <c r="J78" s="1242">
        <v>0</v>
      </c>
      <c r="K78" s="1243">
        <v>0</v>
      </c>
    </row>
    <row r="79" spans="1:11" ht="18" customHeight="1" x14ac:dyDescent="0.2">
      <c r="A79" s="1232" t="s">
        <v>109</v>
      </c>
      <c r="B79" s="1228" t="s">
        <v>13</v>
      </c>
      <c r="C79" s="1227"/>
      <c r="D79" s="1227"/>
      <c r="E79" s="1227"/>
      <c r="F79" s="1241">
        <v>1719</v>
      </c>
      <c r="G79" s="1241">
        <v>1961</v>
      </c>
      <c r="H79" s="1242">
        <v>96657</v>
      </c>
      <c r="I79" s="1276">
        <v>0</v>
      </c>
      <c r="J79" s="1242">
        <v>0</v>
      </c>
      <c r="K79" s="1243">
        <v>96657</v>
      </c>
    </row>
    <row r="80" spans="1:11" ht="18" customHeight="1" x14ac:dyDescent="0.2">
      <c r="A80" s="1232" t="s">
        <v>110</v>
      </c>
      <c r="B80" s="1228" t="s">
        <v>56</v>
      </c>
      <c r="C80" s="1227"/>
      <c r="D80" s="1227"/>
      <c r="E80" s="1227"/>
      <c r="F80" s="1241">
        <v>0</v>
      </c>
      <c r="G80" s="1241">
        <v>0</v>
      </c>
      <c r="H80" s="1242">
        <v>0</v>
      </c>
      <c r="I80" s="1276">
        <v>0</v>
      </c>
      <c r="J80" s="1242">
        <v>0</v>
      </c>
      <c r="K80" s="1243">
        <v>0</v>
      </c>
    </row>
    <row r="81" spans="1:11" ht="18" customHeight="1" x14ac:dyDescent="0.2">
      <c r="A81" s="1232"/>
      <c r="B81" s="1227"/>
      <c r="C81" s="1227"/>
      <c r="D81" s="1227"/>
      <c r="E81" s="1227"/>
      <c r="F81" s="1227"/>
      <c r="G81" s="1227"/>
      <c r="H81" s="1227"/>
      <c r="I81" s="1227"/>
      <c r="J81" s="1227"/>
      <c r="K81" s="1267"/>
    </row>
    <row r="82" spans="1:11" ht="18" customHeight="1" x14ac:dyDescent="0.2">
      <c r="A82" s="1232" t="s">
        <v>148</v>
      </c>
      <c r="B82" s="1229" t="s">
        <v>149</v>
      </c>
      <c r="C82" s="1227"/>
      <c r="D82" s="1227"/>
      <c r="E82" s="1229" t="s">
        <v>7</v>
      </c>
      <c r="F82" s="1248">
        <v>1719</v>
      </c>
      <c r="G82" s="1248">
        <v>1961</v>
      </c>
      <c r="H82" s="1244">
        <v>117157</v>
      </c>
      <c r="I82" s="1244">
        <v>0</v>
      </c>
      <c r="J82" s="1244">
        <v>0</v>
      </c>
      <c r="K82" s="1244">
        <v>117157</v>
      </c>
    </row>
    <row r="83" spans="1:11" ht="18" customHeight="1" thickBot="1" x14ac:dyDescent="0.25">
      <c r="A83" s="1232"/>
      <c r="B83" s="1227"/>
      <c r="C83" s="1227"/>
      <c r="D83" s="1227"/>
      <c r="E83" s="1227"/>
      <c r="F83" s="1251"/>
      <c r="G83" s="1251"/>
      <c r="H83" s="1251"/>
      <c r="I83" s="1251"/>
      <c r="J83" s="1251"/>
      <c r="K83" s="1251"/>
    </row>
    <row r="84" spans="1:11" ht="18" customHeight="1" x14ac:dyDescent="0.2">
      <c r="A84" s="1227"/>
      <c r="B84" s="1227"/>
      <c r="C84" s="1227"/>
      <c r="D84" s="1227"/>
      <c r="E84" s="1227"/>
      <c r="F84" s="1236" t="s">
        <v>9</v>
      </c>
      <c r="G84" s="1236" t="s">
        <v>37</v>
      </c>
      <c r="H84" s="1236" t="s">
        <v>29</v>
      </c>
      <c r="I84" s="1236" t="s">
        <v>30</v>
      </c>
      <c r="J84" s="1236" t="s">
        <v>33</v>
      </c>
      <c r="K84" s="1236" t="s">
        <v>34</v>
      </c>
    </row>
    <row r="85" spans="1:11" ht="18" customHeight="1" x14ac:dyDescent="0.2">
      <c r="A85" s="1233" t="s">
        <v>111</v>
      </c>
      <c r="B85" s="1229" t="s">
        <v>57</v>
      </c>
      <c r="C85" s="1227"/>
      <c r="D85" s="1227"/>
      <c r="E85" s="1227"/>
      <c r="F85" s="1227"/>
      <c r="G85" s="1227"/>
      <c r="H85" s="1227"/>
      <c r="I85" s="1227"/>
      <c r="J85" s="1227"/>
      <c r="K85" s="1227"/>
    </row>
    <row r="86" spans="1:11" ht="18" customHeight="1" x14ac:dyDescent="0.2">
      <c r="A86" s="1232" t="s">
        <v>112</v>
      </c>
      <c r="B86" s="1228" t="s">
        <v>113</v>
      </c>
      <c r="C86" s="1227"/>
      <c r="D86" s="1227"/>
      <c r="E86" s="1227"/>
      <c r="F86" s="1241">
        <v>6</v>
      </c>
      <c r="G86" s="1241">
        <v>0</v>
      </c>
      <c r="H86" s="1242">
        <v>264</v>
      </c>
      <c r="I86" s="1276">
        <v>133.05600000000001</v>
      </c>
      <c r="J86" s="1242">
        <v>0</v>
      </c>
      <c r="K86" s="1243">
        <v>397.05600000000004</v>
      </c>
    </row>
    <row r="87" spans="1:11" ht="18" customHeight="1" x14ac:dyDescent="0.2">
      <c r="A87" s="1232" t="s">
        <v>114</v>
      </c>
      <c r="B87" s="1228" t="s">
        <v>14</v>
      </c>
      <c r="C87" s="1227"/>
      <c r="D87" s="1227"/>
      <c r="E87" s="1227"/>
      <c r="F87" s="1241">
        <v>397</v>
      </c>
      <c r="G87" s="1241">
        <v>0</v>
      </c>
      <c r="H87" s="1242">
        <v>23910</v>
      </c>
      <c r="I87" s="1276">
        <v>12050.64</v>
      </c>
      <c r="J87" s="1242">
        <v>0</v>
      </c>
      <c r="K87" s="1243">
        <v>35960.639999999999</v>
      </c>
    </row>
    <row r="88" spans="1:11" ht="18" customHeight="1" x14ac:dyDescent="0.2">
      <c r="A88" s="1232" t="s">
        <v>115</v>
      </c>
      <c r="B88" s="1228" t="s">
        <v>116</v>
      </c>
      <c r="C88" s="1227"/>
      <c r="D88" s="1227"/>
      <c r="E88" s="1227"/>
      <c r="F88" s="1241">
        <v>51</v>
      </c>
      <c r="G88" s="1241">
        <v>0</v>
      </c>
      <c r="H88" s="1242">
        <v>22156</v>
      </c>
      <c r="I88" s="1276">
        <v>11166.624</v>
      </c>
      <c r="J88" s="1242">
        <v>0</v>
      </c>
      <c r="K88" s="1243">
        <v>33322.623999999996</v>
      </c>
    </row>
    <row r="89" spans="1:11" ht="18" customHeight="1" x14ac:dyDescent="0.2">
      <c r="A89" s="1232" t="s">
        <v>117</v>
      </c>
      <c r="B89" s="1228" t="s">
        <v>58</v>
      </c>
      <c r="C89" s="1227"/>
      <c r="D89" s="1227"/>
      <c r="E89" s="1227"/>
      <c r="F89" s="1241">
        <v>0</v>
      </c>
      <c r="G89" s="1241">
        <v>0</v>
      </c>
      <c r="H89" s="1242">
        <v>74901</v>
      </c>
      <c r="I89" s="1276">
        <v>37750.103999999999</v>
      </c>
      <c r="J89" s="1242">
        <v>0</v>
      </c>
      <c r="K89" s="1243">
        <v>112651.10399999999</v>
      </c>
    </row>
    <row r="90" spans="1:11" ht="18" customHeight="1" x14ac:dyDescent="0.2">
      <c r="A90" s="1232" t="s">
        <v>118</v>
      </c>
      <c r="B90" s="3861" t="s">
        <v>59</v>
      </c>
      <c r="C90" s="3862"/>
      <c r="D90" s="1227"/>
      <c r="E90" s="1227"/>
      <c r="F90" s="1241">
        <v>0</v>
      </c>
      <c r="G90" s="1241">
        <v>0</v>
      </c>
      <c r="H90" s="1242">
        <v>0</v>
      </c>
      <c r="I90" s="1276">
        <v>0</v>
      </c>
      <c r="J90" s="1242">
        <v>0</v>
      </c>
      <c r="K90" s="1243">
        <v>0</v>
      </c>
    </row>
    <row r="91" spans="1:11" ht="18" customHeight="1" x14ac:dyDescent="0.2">
      <c r="A91" s="1232" t="s">
        <v>119</v>
      </c>
      <c r="B91" s="1228" t="s">
        <v>60</v>
      </c>
      <c r="C91" s="1227"/>
      <c r="D91" s="1227"/>
      <c r="E91" s="1227"/>
      <c r="F91" s="1241">
        <v>1264</v>
      </c>
      <c r="G91" s="1241">
        <v>0</v>
      </c>
      <c r="H91" s="1242">
        <v>327719</v>
      </c>
      <c r="I91" s="1276">
        <v>40697</v>
      </c>
      <c r="J91" s="1242">
        <v>0</v>
      </c>
      <c r="K91" s="1243">
        <v>368416</v>
      </c>
    </row>
    <row r="92" spans="1:11" ht="18" customHeight="1" x14ac:dyDescent="0.2">
      <c r="A92" s="1232" t="s">
        <v>120</v>
      </c>
      <c r="B92" s="1228" t="s">
        <v>121</v>
      </c>
      <c r="C92" s="1227"/>
      <c r="D92" s="1227"/>
      <c r="E92" s="1227"/>
      <c r="F92" s="1265">
        <v>0</v>
      </c>
      <c r="G92" s="1265">
        <v>0</v>
      </c>
      <c r="H92" s="1266">
        <v>0</v>
      </c>
      <c r="I92" s="1276">
        <v>0</v>
      </c>
      <c r="J92" s="1266">
        <v>0</v>
      </c>
      <c r="K92" s="1243">
        <v>0</v>
      </c>
    </row>
    <row r="93" spans="1:11" ht="42.75" customHeight="1" x14ac:dyDescent="0.2">
      <c r="A93" s="1232" t="s">
        <v>122</v>
      </c>
      <c r="B93" s="1228" t="s">
        <v>123</v>
      </c>
      <c r="C93" s="1227"/>
      <c r="D93" s="1227"/>
      <c r="E93" s="1227"/>
      <c r="F93" s="1241">
        <v>7</v>
      </c>
      <c r="G93" s="1241">
        <v>0</v>
      </c>
      <c r="H93" s="1242">
        <v>280</v>
      </c>
      <c r="I93" s="1276">
        <v>141.12</v>
      </c>
      <c r="J93" s="1242">
        <v>0</v>
      </c>
      <c r="K93" s="1243">
        <v>421.12</v>
      </c>
    </row>
    <row r="94" spans="1:11" ht="18" customHeight="1" x14ac:dyDescent="0.2">
      <c r="A94" s="1232" t="s">
        <v>124</v>
      </c>
      <c r="B94" s="3877"/>
      <c r="C94" s="3878"/>
      <c r="D94" s="3879"/>
      <c r="E94" s="1227"/>
      <c r="F94" s="1241"/>
      <c r="G94" s="1241"/>
      <c r="H94" s="1242"/>
      <c r="I94" s="1276">
        <v>0</v>
      </c>
      <c r="J94" s="1242"/>
      <c r="K94" s="1243">
        <v>0</v>
      </c>
    </row>
    <row r="95" spans="1:11" ht="18" customHeight="1" x14ac:dyDescent="0.2">
      <c r="A95" s="1232" t="s">
        <v>125</v>
      </c>
      <c r="B95" s="3877"/>
      <c r="C95" s="3878"/>
      <c r="D95" s="3879"/>
      <c r="E95" s="1227"/>
      <c r="F95" s="1241"/>
      <c r="G95" s="1241"/>
      <c r="H95" s="1242"/>
      <c r="I95" s="1276">
        <v>0</v>
      </c>
      <c r="J95" s="1242"/>
      <c r="K95" s="1243">
        <v>0</v>
      </c>
    </row>
    <row r="96" spans="1:11" ht="18" customHeight="1" x14ac:dyDescent="0.2">
      <c r="A96" s="1232" t="s">
        <v>126</v>
      </c>
      <c r="B96" s="3877"/>
      <c r="C96" s="3878"/>
      <c r="D96" s="3879"/>
      <c r="E96" s="1227"/>
      <c r="F96" s="1241"/>
      <c r="G96" s="1241"/>
      <c r="H96" s="1242"/>
      <c r="I96" s="1276">
        <v>0</v>
      </c>
      <c r="J96" s="1242"/>
      <c r="K96" s="1243">
        <v>0</v>
      </c>
    </row>
    <row r="97" spans="1:11" ht="18" customHeight="1" x14ac:dyDescent="0.2">
      <c r="A97" s="1232"/>
      <c r="B97" s="1228"/>
      <c r="C97" s="1227"/>
      <c r="D97" s="1227"/>
      <c r="E97" s="1227"/>
      <c r="F97" s="1227"/>
      <c r="G97" s="1227"/>
      <c r="H97" s="1227"/>
      <c r="I97" s="1227"/>
      <c r="J97" s="1227"/>
      <c r="K97" s="1227"/>
    </row>
    <row r="98" spans="1:11" ht="18" customHeight="1" x14ac:dyDescent="0.2">
      <c r="A98" s="1233" t="s">
        <v>150</v>
      </c>
      <c r="B98" s="1229" t="s">
        <v>151</v>
      </c>
      <c r="C98" s="1227"/>
      <c r="D98" s="1227"/>
      <c r="E98" s="1229" t="s">
        <v>7</v>
      </c>
      <c r="F98" s="1245">
        <v>1725</v>
      </c>
      <c r="G98" s="1245">
        <v>0</v>
      </c>
      <c r="H98" s="1245">
        <v>449230</v>
      </c>
      <c r="I98" s="1245">
        <v>101938.54399999999</v>
      </c>
      <c r="J98" s="1245">
        <v>0</v>
      </c>
      <c r="K98" s="1245">
        <v>551168.54399999999</v>
      </c>
    </row>
    <row r="99" spans="1:11" ht="18" customHeight="1" thickBot="1" x14ac:dyDescent="0.25">
      <c r="A99" s="1227"/>
      <c r="B99" s="1229"/>
      <c r="C99" s="1227"/>
      <c r="D99" s="1227"/>
      <c r="E99" s="1227"/>
      <c r="F99" s="1251"/>
      <c r="G99" s="1251"/>
      <c r="H99" s="1251"/>
      <c r="I99" s="1251"/>
      <c r="J99" s="1251"/>
      <c r="K99" s="1251"/>
    </row>
    <row r="100" spans="1:11" ht="18" customHeight="1" x14ac:dyDescent="0.2">
      <c r="A100" s="1227"/>
      <c r="B100" s="1227"/>
      <c r="C100" s="1227"/>
      <c r="D100" s="1227"/>
      <c r="E100" s="1227"/>
      <c r="F100" s="1236" t="s">
        <v>9</v>
      </c>
      <c r="G100" s="1236" t="s">
        <v>37</v>
      </c>
      <c r="H100" s="1236" t="s">
        <v>29</v>
      </c>
      <c r="I100" s="1236" t="s">
        <v>30</v>
      </c>
      <c r="J100" s="1236" t="s">
        <v>33</v>
      </c>
      <c r="K100" s="1236" t="s">
        <v>34</v>
      </c>
    </row>
    <row r="101" spans="1:11" s="38" customFormat="1" ht="18" customHeight="1" x14ac:dyDescent="0.2">
      <c r="A101" s="1233" t="s">
        <v>130</v>
      </c>
      <c r="B101" s="1229" t="s">
        <v>63</v>
      </c>
      <c r="C101" s="1227"/>
      <c r="D101" s="1227"/>
      <c r="E101" s="1227"/>
      <c r="F101" s="1227"/>
      <c r="G101" s="1227"/>
      <c r="H101" s="1227"/>
      <c r="I101" s="1227"/>
      <c r="J101" s="1227"/>
      <c r="K101" s="1227"/>
    </row>
    <row r="102" spans="1:11" s="38" customFormat="1" ht="18" customHeight="1" x14ac:dyDescent="0.2">
      <c r="A102" s="1232" t="s">
        <v>131</v>
      </c>
      <c r="B102" s="1228" t="s">
        <v>152</v>
      </c>
      <c r="C102" s="1227"/>
      <c r="D102" s="1227"/>
      <c r="E102" s="1227"/>
      <c r="F102" s="1241">
        <v>361</v>
      </c>
      <c r="G102" s="1241">
        <v>274</v>
      </c>
      <c r="H102" s="1242">
        <v>16023</v>
      </c>
      <c r="I102" s="1276">
        <v>8075.5919999999996</v>
      </c>
      <c r="J102" s="1242">
        <v>0</v>
      </c>
      <c r="K102" s="1243">
        <v>24098.592000000001</v>
      </c>
    </row>
    <row r="103" spans="1:11" s="38" customFormat="1" ht="18" customHeight="1" x14ac:dyDescent="0.2">
      <c r="A103" s="1232" t="s">
        <v>132</v>
      </c>
      <c r="B103" s="3861" t="s">
        <v>62</v>
      </c>
      <c r="C103" s="3861"/>
      <c r="D103" s="1227"/>
      <c r="E103" s="1227"/>
      <c r="F103" s="1241">
        <v>0</v>
      </c>
      <c r="G103" s="1241">
        <v>0</v>
      </c>
      <c r="H103" s="1242">
        <v>57000</v>
      </c>
      <c r="I103" s="1276">
        <v>0</v>
      </c>
      <c r="J103" s="1242">
        <v>0</v>
      </c>
      <c r="K103" s="1243">
        <v>57000</v>
      </c>
    </row>
    <row r="104" spans="1:11" ht="18" customHeight="1" x14ac:dyDescent="0.2">
      <c r="A104" s="1232" t="s">
        <v>128</v>
      </c>
      <c r="B104" s="3877"/>
      <c r="C104" s="3878"/>
      <c r="D104" s="3879"/>
      <c r="E104" s="1227"/>
      <c r="F104" s="1241">
        <v>0</v>
      </c>
      <c r="G104" s="1241">
        <v>0</v>
      </c>
      <c r="H104" s="1242">
        <v>0</v>
      </c>
      <c r="I104" s="1276">
        <v>0</v>
      </c>
      <c r="J104" s="1242">
        <v>0</v>
      </c>
      <c r="K104" s="1243">
        <v>0</v>
      </c>
    </row>
    <row r="105" spans="1:11" ht="18" customHeight="1" x14ac:dyDescent="0.2">
      <c r="A105" s="1232" t="s">
        <v>127</v>
      </c>
      <c r="B105" s="3877"/>
      <c r="C105" s="3878"/>
      <c r="D105" s="3879"/>
      <c r="E105" s="1227"/>
      <c r="F105" s="1241"/>
      <c r="G105" s="1241"/>
      <c r="H105" s="1242"/>
      <c r="I105" s="1276">
        <v>0</v>
      </c>
      <c r="J105" s="1242"/>
      <c r="K105" s="1243">
        <v>0</v>
      </c>
    </row>
    <row r="106" spans="1:11" ht="18" customHeight="1" x14ac:dyDescent="0.2">
      <c r="A106" s="1232" t="s">
        <v>129</v>
      </c>
      <c r="B106" s="3877"/>
      <c r="C106" s="3878"/>
      <c r="D106" s="3879"/>
      <c r="E106" s="1227"/>
      <c r="F106" s="1241"/>
      <c r="G106" s="1241"/>
      <c r="H106" s="1242"/>
      <c r="I106" s="1276">
        <v>0</v>
      </c>
      <c r="J106" s="1242"/>
      <c r="K106" s="1243">
        <v>0</v>
      </c>
    </row>
    <row r="107" spans="1:11" ht="18" customHeight="1" x14ac:dyDescent="0.2">
      <c r="A107" s="1227"/>
      <c r="B107" s="1229"/>
      <c r="C107" s="1227"/>
      <c r="D107" s="1227"/>
      <c r="E107" s="1227"/>
      <c r="F107" s="1227"/>
      <c r="G107" s="1227"/>
      <c r="H107" s="1227"/>
      <c r="I107" s="1227"/>
      <c r="J107" s="1227"/>
      <c r="K107" s="1227"/>
    </row>
    <row r="108" spans="1:11" ht="18" customHeight="1" x14ac:dyDescent="0.2">
      <c r="A108" s="1233" t="s">
        <v>153</v>
      </c>
      <c r="B108" s="1289" t="s">
        <v>154</v>
      </c>
      <c r="C108" s="1227"/>
      <c r="D108" s="1227"/>
      <c r="E108" s="1229" t="s">
        <v>7</v>
      </c>
      <c r="F108" s="1245">
        <v>361</v>
      </c>
      <c r="G108" s="1245">
        <v>274</v>
      </c>
      <c r="H108" s="1243">
        <v>73023</v>
      </c>
      <c r="I108" s="1243">
        <v>8075.5919999999996</v>
      </c>
      <c r="J108" s="1243">
        <v>0</v>
      </c>
      <c r="K108" s="1243">
        <v>81098.592000000004</v>
      </c>
    </row>
    <row r="109" spans="1:11" ht="18" customHeight="1" thickBot="1" x14ac:dyDescent="0.25">
      <c r="A109" s="1238"/>
      <c r="B109" s="1239"/>
      <c r="C109" s="1240"/>
      <c r="D109" s="1240"/>
      <c r="E109" s="1240"/>
      <c r="F109" s="1251"/>
      <c r="G109" s="1251"/>
      <c r="H109" s="1251"/>
      <c r="I109" s="1251"/>
      <c r="J109" s="1251"/>
      <c r="K109" s="1251"/>
    </row>
    <row r="110" spans="1:11" ht="18" customHeight="1" x14ac:dyDescent="0.2">
      <c r="A110" s="1233" t="s">
        <v>156</v>
      </c>
      <c r="B110" s="1229" t="s">
        <v>39</v>
      </c>
      <c r="C110" s="1227"/>
      <c r="D110" s="1227"/>
      <c r="E110" s="1227"/>
      <c r="F110" s="1227"/>
      <c r="G110" s="1227"/>
      <c r="H110" s="1227"/>
      <c r="I110" s="1227"/>
      <c r="J110" s="1227"/>
      <c r="K110" s="1227"/>
    </row>
    <row r="111" spans="1:11" ht="18" customHeight="1" x14ac:dyDescent="0.2">
      <c r="A111" s="1233" t="s">
        <v>155</v>
      </c>
      <c r="B111" s="1229" t="s">
        <v>164</v>
      </c>
      <c r="C111" s="1227"/>
      <c r="D111" s="1227"/>
      <c r="E111" s="1229" t="s">
        <v>7</v>
      </c>
      <c r="F111" s="1242">
        <v>7836700</v>
      </c>
      <c r="G111" s="1227"/>
      <c r="H111" s="1227"/>
      <c r="I111" s="1227"/>
      <c r="J111" s="1227"/>
      <c r="K111" s="1227"/>
    </row>
    <row r="112" spans="1:11" ht="18" customHeight="1" x14ac:dyDescent="0.2">
      <c r="A112" s="1227"/>
      <c r="B112" s="1229"/>
      <c r="C112" s="1227"/>
      <c r="D112" s="1227"/>
      <c r="E112" s="1229"/>
      <c r="F112" s="1249"/>
      <c r="G112" s="1227"/>
      <c r="H112" s="1227"/>
      <c r="I112" s="1227"/>
      <c r="J112" s="1227"/>
      <c r="K112" s="1227"/>
    </row>
    <row r="113" spans="1:11" ht="18" customHeight="1" x14ac:dyDescent="0.2">
      <c r="A113" s="1233"/>
      <c r="B113" s="1229" t="s">
        <v>15</v>
      </c>
      <c r="C113" s="1227"/>
      <c r="D113" s="1227"/>
      <c r="E113" s="1227"/>
      <c r="F113" s="1227"/>
      <c r="G113" s="1227"/>
      <c r="H113" s="1227"/>
      <c r="I113" s="1227"/>
      <c r="J113" s="1227"/>
      <c r="K113" s="1227"/>
    </row>
    <row r="114" spans="1:11" ht="18" customHeight="1" x14ac:dyDescent="0.2">
      <c r="A114" s="1232" t="s">
        <v>171</v>
      </c>
      <c r="B114" s="1228" t="s">
        <v>35</v>
      </c>
      <c r="C114" s="1227"/>
      <c r="D114" s="1227"/>
      <c r="E114" s="1227"/>
      <c r="F114" s="1252">
        <v>0.504</v>
      </c>
      <c r="G114" s="1227"/>
      <c r="H114" s="1227"/>
      <c r="I114" s="1227"/>
      <c r="J114" s="1227"/>
      <c r="K114" s="1227"/>
    </row>
    <row r="115" spans="1:11" ht="18" customHeight="1" x14ac:dyDescent="0.2">
      <c r="A115" s="1232"/>
      <c r="B115" s="1229"/>
      <c r="C115" s="1227"/>
      <c r="D115" s="1227"/>
      <c r="E115" s="1227"/>
      <c r="F115" s="1227"/>
      <c r="G115" s="1227"/>
      <c r="H115" s="1227"/>
      <c r="I115" s="1227"/>
      <c r="J115" s="1227"/>
      <c r="K115" s="1227"/>
    </row>
    <row r="116" spans="1:11" ht="18" customHeight="1" x14ac:dyDescent="0.2">
      <c r="A116" s="1232" t="s">
        <v>170</v>
      </c>
      <c r="B116" s="1229" t="s">
        <v>16</v>
      </c>
      <c r="C116" s="1227"/>
      <c r="D116" s="1227"/>
      <c r="E116" s="1227"/>
      <c r="F116" s="1227"/>
      <c r="G116" s="1227"/>
      <c r="H116" s="1227"/>
      <c r="I116" s="1227"/>
      <c r="J116" s="1227"/>
      <c r="K116" s="1227"/>
    </row>
    <row r="117" spans="1:11" ht="18" customHeight="1" x14ac:dyDescent="0.2">
      <c r="A117" s="1232" t="s">
        <v>172</v>
      </c>
      <c r="B117" s="1228" t="s">
        <v>17</v>
      </c>
      <c r="C117" s="1227"/>
      <c r="D117" s="1227"/>
      <c r="E117" s="1227"/>
      <c r="F117" s="1242">
        <v>402082896</v>
      </c>
      <c r="G117" s="1227"/>
      <c r="H117" s="1227"/>
      <c r="I117" s="1227"/>
      <c r="J117" s="1227"/>
      <c r="K117" s="1227"/>
    </row>
    <row r="118" spans="1:11" ht="18" customHeight="1" x14ac:dyDescent="0.2">
      <c r="A118" s="1232" t="s">
        <v>173</v>
      </c>
      <c r="B118" s="1227" t="s">
        <v>18</v>
      </c>
      <c r="C118" s="1227"/>
      <c r="D118" s="1227"/>
      <c r="E118" s="1227"/>
      <c r="F118" s="1242">
        <v>2738969</v>
      </c>
      <c r="G118" s="1227"/>
      <c r="H118" s="1227"/>
      <c r="I118" s="1227"/>
      <c r="J118" s="1227"/>
      <c r="K118" s="1227"/>
    </row>
    <row r="119" spans="1:11" ht="18" customHeight="1" x14ac:dyDescent="0.2">
      <c r="A119" s="1232" t="s">
        <v>174</v>
      </c>
      <c r="B119" s="1229" t="s">
        <v>19</v>
      </c>
      <c r="C119" s="1227"/>
      <c r="D119" s="1227"/>
      <c r="E119" s="1227"/>
      <c r="F119" s="1244">
        <v>404821865</v>
      </c>
      <c r="G119" s="1227"/>
      <c r="H119" s="1227"/>
      <c r="I119" s="1227"/>
      <c r="J119" s="1227"/>
      <c r="K119" s="1227"/>
    </row>
    <row r="120" spans="1:11" ht="18" customHeight="1" x14ac:dyDescent="0.2">
      <c r="A120" s="1232"/>
      <c r="B120" s="1229"/>
      <c r="C120" s="1227"/>
      <c r="D120" s="1227"/>
      <c r="E120" s="1227"/>
      <c r="F120" s="1227"/>
      <c r="G120" s="1227"/>
      <c r="H120" s="1227"/>
      <c r="I120" s="1227"/>
      <c r="J120" s="1227"/>
      <c r="K120" s="1227"/>
    </row>
    <row r="121" spans="1:11" ht="18" customHeight="1" x14ac:dyDescent="0.2">
      <c r="A121" s="1232" t="s">
        <v>167</v>
      </c>
      <c r="B121" s="1229" t="s">
        <v>36</v>
      </c>
      <c r="C121" s="1227"/>
      <c r="D121" s="1227"/>
      <c r="E121" s="1227"/>
      <c r="F121" s="1242">
        <v>405639685</v>
      </c>
      <c r="G121" s="1227"/>
      <c r="H121" s="1227"/>
      <c r="I121" s="1227"/>
      <c r="J121" s="1227"/>
      <c r="K121" s="1227"/>
    </row>
    <row r="122" spans="1:11" ht="42.75" customHeight="1" x14ac:dyDescent="0.2">
      <c r="A122" s="1232"/>
      <c r="B122" s="1227"/>
      <c r="C122" s="1227"/>
      <c r="D122" s="1227"/>
      <c r="E122" s="1227"/>
      <c r="F122" s="1227"/>
      <c r="G122" s="1227"/>
      <c r="H122" s="1227"/>
      <c r="I122" s="1227"/>
      <c r="J122" s="1227"/>
      <c r="K122" s="1227"/>
    </row>
    <row r="123" spans="1:11" ht="18" customHeight="1" x14ac:dyDescent="0.2">
      <c r="A123" s="1232" t="s">
        <v>175</v>
      </c>
      <c r="B123" s="1229" t="s">
        <v>20</v>
      </c>
      <c r="C123" s="1227"/>
      <c r="D123" s="1227"/>
      <c r="E123" s="1227"/>
      <c r="F123" s="1242">
        <v>-817820</v>
      </c>
      <c r="G123" s="1227"/>
      <c r="H123" s="1227"/>
      <c r="I123" s="1227"/>
      <c r="J123" s="1227"/>
      <c r="K123" s="1227"/>
    </row>
    <row r="124" spans="1:11" ht="18" customHeight="1" x14ac:dyDescent="0.2">
      <c r="A124" s="1232"/>
      <c r="B124" s="1227"/>
      <c r="C124" s="1227"/>
      <c r="D124" s="1227"/>
      <c r="E124" s="1227"/>
      <c r="F124" s="1227"/>
      <c r="G124" s="1227"/>
      <c r="H124" s="1227"/>
      <c r="I124" s="1227"/>
      <c r="J124" s="1227"/>
      <c r="K124" s="1227"/>
    </row>
    <row r="125" spans="1:11" ht="18" customHeight="1" x14ac:dyDescent="0.2">
      <c r="A125" s="1232" t="s">
        <v>176</v>
      </c>
      <c r="B125" s="1229" t="s">
        <v>21</v>
      </c>
      <c r="C125" s="1227"/>
      <c r="D125" s="1227"/>
      <c r="E125" s="1227"/>
      <c r="F125" s="1242">
        <v>7654887</v>
      </c>
      <c r="G125" s="1227"/>
      <c r="H125" s="1227"/>
      <c r="I125" s="1227"/>
      <c r="J125" s="1227"/>
      <c r="K125" s="1227"/>
    </row>
    <row r="126" spans="1:11" ht="18" customHeight="1" x14ac:dyDescent="0.2">
      <c r="A126" s="1232"/>
      <c r="B126" s="1227"/>
      <c r="C126" s="1227"/>
      <c r="D126" s="1227"/>
      <c r="E126" s="1227"/>
      <c r="F126" s="1227"/>
      <c r="G126" s="1227"/>
      <c r="H126" s="1227"/>
      <c r="I126" s="1227"/>
      <c r="J126" s="1227"/>
      <c r="K126" s="1227"/>
    </row>
    <row r="127" spans="1:11" ht="18" customHeight="1" x14ac:dyDescent="0.2">
      <c r="A127" s="1232" t="s">
        <v>177</v>
      </c>
      <c r="B127" s="1229" t="s">
        <v>22</v>
      </c>
      <c r="C127" s="1227"/>
      <c r="D127" s="1227"/>
      <c r="E127" s="1227"/>
      <c r="F127" s="1242">
        <v>6837067</v>
      </c>
      <c r="G127" s="1227"/>
      <c r="H127" s="1227"/>
      <c r="I127" s="1227"/>
      <c r="J127" s="1227"/>
      <c r="K127" s="1227"/>
    </row>
    <row r="128" spans="1:11" ht="18" customHeight="1" x14ac:dyDescent="0.2">
      <c r="A128" s="1232"/>
      <c r="B128" s="1227"/>
      <c r="C128" s="1227"/>
      <c r="D128" s="1227"/>
      <c r="E128" s="1227"/>
      <c r="F128" s="1227"/>
      <c r="G128" s="1227"/>
      <c r="H128" s="1227"/>
      <c r="I128" s="1227"/>
      <c r="J128" s="1227"/>
      <c r="K128" s="1227"/>
    </row>
    <row r="129" spans="1:11" ht="18" customHeight="1" x14ac:dyDescent="0.2">
      <c r="A129" s="1227"/>
      <c r="B129" s="1227"/>
      <c r="C129" s="1227"/>
      <c r="D129" s="1227"/>
      <c r="E129" s="1227"/>
      <c r="F129" s="1236" t="s">
        <v>9</v>
      </c>
      <c r="G129" s="1236" t="s">
        <v>37</v>
      </c>
      <c r="H129" s="1236" t="s">
        <v>29</v>
      </c>
      <c r="I129" s="1236" t="s">
        <v>30</v>
      </c>
      <c r="J129" s="1236" t="s">
        <v>33</v>
      </c>
      <c r="K129" s="1236" t="s">
        <v>34</v>
      </c>
    </row>
    <row r="130" spans="1:11" ht="18" customHeight="1" x14ac:dyDescent="0.2">
      <c r="A130" s="1233" t="s">
        <v>157</v>
      </c>
      <c r="B130" s="1229" t="s">
        <v>23</v>
      </c>
      <c r="C130" s="1227"/>
      <c r="D130" s="1227"/>
      <c r="E130" s="1227"/>
      <c r="F130" s="1227"/>
      <c r="G130" s="1227"/>
      <c r="H130" s="1227"/>
      <c r="I130" s="1227"/>
      <c r="J130" s="1227"/>
      <c r="K130" s="1227"/>
    </row>
    <row r="131" spans="1:11" ht="18" customHeight="1" x14ac:dyDescent="0.2">
      <c r="A131" s="1232" t="s">
        <v>158</v>
      </c>
      <c r="B131" s="1227" t="s">
        <v>24</v>
      </c>
      <c r="C131" s="1227"/>
      <c r="D131" s="1227"/>
      <c r="E131" s="1227"/>
      <c r="F131" s="1241"/>
      <c r="G131" s="1241"/>
      <c r="H131" s="1242"/>
      <c r="I131" s="1276">
        <v>0</v>
      </c>
      <c r="J131" s="1242"/>
      <c r="K131" s="1243">
        <v>0</v>
      </c>
    </row>
    <row r="132" spans="1:11" ht="42.75" customHeight="1" x14ac:dyDescent="0.2">
      <c r="A132" s="1232" t="s">
        <v>159</v>
      </c>
      <c r="B132" s="1227" t="s">
        <v>25</v>
      </c>
      <c r="C132" s="1227"/>
      <c r="D132" s="1227"/>
      <c r="E132" s="1227"/>
      <c r="F132" s="1241"/>
      <c r="G132" s="1241"/>
      <c r="H132" s="1242"/>
      <c r="I132" s="1276">
        <v>0</v>
      </c>
      <c r="J132" s="1242"/>
      <c r="K132" s="1243">
        <v>0</v>
      </c>
    </row>
    <row r="133" spans="1:11" ht="18" customHeight="1" x14ac:dyDescent="0.2">
      <c r="A133" s="1232" t="s">
        <v>160</v>
      </c>
      <c r="B133" s="3852"/>
      <c r="C133" s="3853"/>
      <c r="D133" s="3854"/>
      <c r="E133" s="1227"/>
      <c r="F133" s="1241"/>
      <c r="G133" s="1241"/>
      <c r="H133" s="1242"/>
      <c r="I133" s="1276">
        <v>0</v>
      </c>
      <c r="J133" s="1242"/>
      <c r="K133" s="1243">
        <v>0</v>
      </c>
    </row>
    <row r="134" spans="1:11" ht="18" customHeight="1" x14ac:dyDescent="0.2">
      <c r="A134" s="1232" t="s">
        <v>161</v>
      </c>
      <c r="B134" s="3852"/>
      <c r="C134" s="3853"/>
      <c r="D134" s="3854"/>
      <c r="E134" s="1227"/>
      <c r="F134" s="1241"/>
      <c r="G134" s="1241"/>
      <c r="H134" s="1242"/>
      <c r="I134" s="1276">
        <v>0</v>
      </c>
      <c r="J134" s="1242"/>
      <c r="K134" s="1243">
        <v>0</v>
      </c>
    </row>
    <row r="135" spans="1:11" ht="18" customHeight="1" x14ac:dyDescent="0.2">
      <c r="A135" s="1232" t="s">
        <v>162</v>
      </c>
      <c r="B135" s="3852"/>
      <c r="C135" s="3853"/>
      <c r="D135" s="3854"/>
      <c r="E135" s="1227"/>
      <c r="F135" s="1241"/>
      <c r="G135" s="1241"/>
      <c r="H135" s="1242"/>
      <c r="I135" s="1276">
        <v>0</v>
      </c>
      <c r="J135" s="1242"/>
      <c r="K135" s="1243">
        <v>0</v>
      </c>
    </row>
    <row r="136" spans="1:11" ht="18" customHeight="1" x14ac:dyDescent="0.2">
      <c r="A136" s="1233"/>
      <c r="B136" s="1227"/>
      <c r="C136" s="1227"/>
      <c r="D136" s="1227"/>
      <c r="E136" s="1227"/>
      <c r="F136" s="1227"/>
      <c r="G136" s="1227"/>
      <c r="H136" s="1227"/>
      <c r="I136" s="1227"/>
      <c r="J136" s="1227"/>
      <c r="K136" s="1227"/>
    </row>
    <row r="137" spans="1:11" ht="18" customHeight="1" x14ac:dyDescent="0.2">
      <c r="A137" s="1233" t="s">
        <v>163</v>
      </c>
      <c r="B137" s="1229" t="s">
        <v>27</v>
      </c>
      <c r="C137" s="1227"/>
      <c r="D137" s="1227"/>
      <c r="E137" s="1227"/>
      <c r="F137" s="1245">
        <v>0</v>
      </c>
      <c r="G137" s="1245">
        <v>0</v>
      </c>
      <c r="H137" s="1243">
        <v>0</v>
      </c>
      <c r="I137" s="1243">
        <v>0</v>
      </c>
      <c r="J137" s="1243">
        <v>0</v>
      </c>
      <c r="K137" s="1243">
        <v>0</v>
      </c>
    </row>
    <row r="138" spans="1:11" ht="18" customHeight="1" x14ac:dyDescent="0.2">
      <c r="A138" s="1227"/>
      <c r="B138" s="1227"/>
      <c r="C138" s="1227"/>
      <c r="D138" s="1227"/>
      <c r="E138" s="1227"/>
      <c r="F138" s="1227"/>
      <c r="G138" s="1227"/>
      <c r="H138" s="1227"/>
      <c r="I138" s="1227"/>
      <c r="J138" s="1227"/>
      <c r="K138" s="1227"/>
    </row>
    <row r="139" spans="1:11" ht="18" customHeight="1" x14ac:dyDescent="0.2">
      <c r="A139" s="1227"/>
      <c r="B139" s="1227"/>
      <c r="C139" s="1227"/>
      <c r="D139" s="1227"/>
      <c r="E139" s="1227"/>
      <c r="F139" s="1236" t="s">
        <v>9</v>
      </c>
      <c r="G139" s="1236" t="s">
        <v>37</v>
      </c>
      <c r="H139" s="1236" t="s">
        <v>29</v>
      </c>
      <c r="I139" s="1236" t="s">
        <v>30</v>
      </c>
      <c r="J139" s="1236" t="s">
        <v>33</v>
      </c>
      <c r="K139" s="1236" t="s">
        <v>34</v>
      </c>
    </row>
    <row r="140" spans="1:11" ht="18" customHeight="1" x14ac:dyDescent="0.2">
      <c r="A140" s="1233" t="s">
        <v>166</v>
      </c>
      <c r="B140" s="1229" t="s">
        <v>26</v>
      </c>
      <c r="C140" s="1227"/>
      <c r="D140" s="1227"/>
      <c r="E140" s="1227"/>
      <c r="F140" s="1227"/>
      <c r="G140" s="1227"/>
      <c r="H140" s="1227"/>
      <c r="I140" s="1227"/>
      <c r="J140" s="1227"/>
      <c r="K140" s="1227"/>
    </row>
    <row r="141" spans="1:11" ht="18" customHeight="1" x14ac:dyDescent="0.2">
      <c r="A141" s="1232" t="s">
        <v>137</v>
      </c>
      <c r="B141" s="1229" t="s">
        <v>64</v>
      </c>
      <c r="C141" s="1227"/>
      <c r="D141" s="1227"/>
      <c r="E141" s="1227"/>
      <c r="F141" s="1268">
        <v>21675</v>
      </c>
      <c r="G141" s="1268">
        <v>47832</v>
      </c>
      <c r="H141" s="1268">
        <v>1404122</v>
      </c>
      <c r="I141" s="1268">
        <v>707677.48800000001</v>
      </c>
      <c r="J141" s="1268">
        <v>284847</v>
      </c>
      <c r="K141" s="1268">
        <v>1826952.4879999999</v>
      </c>
    </row>
    <row r="142" spans="1:11" ht="18" customHeight="1" x14ac:dyDescent="0.2">
      <c r="A142" s="1232" t="s">
        <v>142</v>
      </c>
      <c r="B142" s="1229" t="s">
        <v>65</v>
      </c>
      <c r="C142" s="1227"/>
      <c r="D142" s="1227"/>
      <c r="E142" s="1227"/>
      <c r="F142" s="1268">
        <v>16358</v>
      </c>
      <c r="G142" s="1268">
        <v>538</v>
      </c>
      <c r="H142" s="1268">
        <v>767122</v>
      </c>
      <c r="I142" s="1268">
        <v>386629.2</v>
      </c>
      <c r="J142" s="1268">
        <v>46914</v>
      </c>
      <c r="K142" s="1268">
        <v>1106837.2</v>
      </c>
    </row>
    <row r="143" spans="1:11" ht="18" customHeight="1" x14ac:dyDescent="0.2">
      <c r="A143" s="1232" t="s">
        <v>144</v>
      </c>
      <c r="B143" s="1229" t="s">
        <v>66</v>
      </c>
      <c r="C143" s="1227"/>
      <c r="D143" s="1227"/>
      <c r="E143" s="1227"/>
      <c r="F143" s="1268">
        <v>260174</v>
      </c>
      <c r="G143" s="1268">
        <v>112052</v>
      </c>
      <c r="H143" s="1268">
        <v>42823228</v>
      </c>
      <c r="I143" s="1268">
        <v>6572788</v>
      </c>
      <c r="J143" s="1268">
        <v>19217783</v>
      </c>
      <c r="K143" s="1268">
        <v>30178233</v>
      </c>
    </row>
    <row r="144" spans="1:11" ht="18" customHeight="1" x14ac:dyDescent="0.2">
      <c r="A144" s="1232" t="s">
        <v>146</v>
      </c>
      <c r="B144" s="1229" t="s">
        <v>67</v>
      </c>
      <c r="C144" s="1227"/>
      <c r="D144" s="1227"/>
      <c r="E144" s="1227"/>
      <c r="F144" s="1268">
        <v>0</v>
      </c>
      <c r="G144" s="1268">
        <v>0</v>
      </c>
      <c r="H144" s="1268">
        <v>0</v>
      </c>
      <c r="I144" s="1268">
        <v>0</v>
      </c>
      <c r="J144" s="1268">
        <v>0</v>
      </c>
      <c r="K144" s="1268">
        <v>0</v>
      </c>
    </row>
    <row r="145" spans="1:11" ht="18" customHeight="1" x14ac:dyDescent="0.2">
      <c r="A145" s="1232" t="s">
        <v>148</v>
      </c>
      <c r="B145" s="1229" t="s">
        <v>68</v>
      </c>
      <c r="C145" s="1227"/>
      <c r="D145" s="1227"/>
      <c r="E145" s="1227"/>
      <c r="F145" s="1268">
        <v>1719</v>
      </c>
      <c r="G145" s="1268">
        <v>1961</v>
      </c>
      <c r="H145" s="1268">
        <v>117157</v>
      </c>
      <c r="I145" s="1268">
        <v>0</v>
      </c>
      <c r="J145" s="1268">
        <v>0</v>
      </c>
      <c r="K145" s="1268">
        <v>117157</v>
      </c>
    </row>
    <row r="146" spans="1:11" ht="18" customHeight="1" x14ac:dyDescent="0.2">
      <c r="A146" s="1232" t="s">
        <v>150</v>
      </c>
      <c r="B146" s="1229" t="s">
        <v>69</v>
      </c>
      <c r="C146" s="1227"/>
      <c r="D146" s="1227"/>
      <c r="E146" s="1227"/>
      <c r="F146" s="1268">
        <v>1725</v>
      </c>
      <c r="G146" s="1268">
        <v>0</v>
      </c>
      <c r="H146" s="1268">
        <v>449230</v>
      </c>
      <c r="I146" s="1268">
        <v>101938.54399999999</v>
      </c>
      <c r="J146" s="1268">
        <v>0</v>
      </c>
      <c r="K146" s="1268">
        <v>551168.54399999999</v>
      </c>
    </row>
    <row r="147" spans="1:11" ht="18" customHeight="1" x14ac:dyDescent="0.2">
      <c r="A147" s="1232" t="s">
        <v>153</v>
      </c>
      <c r="B147" s="1229" t="s">
        <v>61</v>
      </c>
      <c r="C147" s="1227"/>
      <c r="D147" s="1227"/>
      <c r="E147" s="1227"/>
      <c r="F147" s="1245">
        <v>361</v>
      </c>
      <c r="G147" s="1245">
        <v>274</v>
      </c>
      <c r="H147" s="1245">
        <v>73023</v>
      </c>
      <c r="I147" s="1245">
        <v>8075.5919999999996</v>
      </c>
      <c r="J147" s="1245">
        <v>0</v>
      </c>
      <c r="K147" s="1245">
        <v>81098.592000000004</v>
      </c>
    </row>
    <row r="148" spans="1:11" ht="18" customHeight="1" x14ac:dyDescent="0.2">
      <c r="A148" s="1232" t="s">
        <v>155</v>
      </c>
      <c r="B148" s="1229" t="s">
        <v>70</v>
      </c>
      <c r="C148" s="1227"/>
      <c r="D148" s="1227"/>
      <c r="E148" s="1227"/>
      <c r="F148" s="1269" t="s">
        <v>73</v>
      </c>
      <c r="G148" s="1269" t="s">
        <v>73</v>
      </c>
      <c r="H148" s="1270" t="s">
        <v>73</v>
      </c>
      <c r="I148" s="1270" t="s">
        <v>73</v>
      </c>
      <c r="J148" s="1270" t="s">
        <v>73</v>
      </c>
      <c r="K148" s="1264">
        <v>7836700</v>
      </c>
    </row>
    <row r="149" spans="1:11" ht="18" customHeight="1" x14ac:dyDescent="0.2">
      <c r="A149" s="1232" t="s">
        <v>163</v>
      </c>
      <c r="B149" s="1229" t="s">
        <v>71</v>
      </c>
      <c r="C149" s="1227"/>
      <c r="D149" s="1227"/>
      <c r="E149" s="1227"/>
      <c r="F149" s="1245">
        <v>0</v>
      </c>
      <c r="G149" s="1245">
        <v>0</v>
      </c>
      <c r="H149" s="1245">
        <v>0</v>
      </c>
      <c r="I149" s="1245">
        <v>0</v>
      </c>
      <c r="J149" s="1245">
        <v>0</v>
      </c>
      <c r="K149" s="1245">
        <v>0</v>
      </c>
    </row>
    <row r="150" spans="1:11" ht="18" customHeight="1" x14ac:dyDescent="0.2">
      <c r="A150" s="1232" t="s">
        <v>185</v>
      </c>
      <c r="B150" s="1229" t="s">
        <v>186</v>
      </c>
      <c r="C150" s="1227"/>
      <c r="D150" s="1227"/>
      <c r="E150" s="1227"/>
      <c r="F150" s="1269" t="s">
        <v>73</v>
      </c>
      <c r="G150" s="1269" t="s">
        <v>73</v>
      </c>
      <c r="H150" s="1245">
        <v>10394630</v>
      </c>
      <c r="I150" s="1245">
        <v>0</v>
      </c>
      <c r="J150" s="1245">
        <v>8888708</v>
      </c>
      <c r="K150" s="1245">
        <v>1505922</v>
      </c>
    </row>
    <row r="151" spans="1:11" ht="18" customHeight="1" x14ac:dyDescent="0.2">
      <c r="A151" s="1227"/>
      <c r="B151" s="1229"/>
      <c r="C151" s="1227"/>
      <c r="D151" s="1227"/>
      <c r="E151" s="1227"/>
      <c r="F151" s="1274"/>
      <c r="G151" s="1274"/>
      <c r="H151" s="1274"/>
      <c r="I151" s="1274"/>
      <c r="J151" s="1274"/>
      <c r="K151" s="1274"/>
    </row>
    <row r="152" spans="1:11" ht="18" customHeight="1" x14ac:dyDescent="0.2">
      <c r="A152" s="1233" t="s">
        <v>165</v>
      </c>
      <c r="B152" s="1229" t="s">
        <v>26</v>
      </c>
      <c r="C152" s="1227"/>
      <c r="D152" s="1227"/>
      <c r="E152" s="1227"/>
      <c r="F152" s="1275">
        <v>302012</v>
      </c>
      <c r="G152" s="1275">
        <v>162657</v>
      </c>
      <c r="H152" s="1275">
        <v>56028512</v>
      </c>
      <c r="I152" s="1275">
        <v>7777108.824</v>
      </c>
      <c r="J152" s="1275">
        <v>28438252</v>
      </c>
      <c r="K152" s="1275">
        <v>43204068.824000001</v>
      </c>
    </row>
    <row r="153" spans="1:11" ht="18" customHeight="1" x14ac:dyDescent="0.2">
      <c r="A153" s="630"/>
      <c r="B153" s="688"/>
      <c r="C153" s="688"/>
      <c r="D153" s="688"/>
      <c r="E153" s="688"/>
      <c r="F153" s="688"/>
      <c r="G153" s="688"/>
      <c r="H153" s="688"/>
      <c r="I153" s="688"/>
      <c r="J153" s="688"/>
      <c r="K153" s="688"/>
    </row>
    <row r="154" spans="1:11" ht="18" customHeight="1" x14ac:dyDescent="0.2">
      <c r="A154" s="1233" t="s">
        <v>168</v>
      </c>
      <c r="B154" s="1229" t="s">
        <v>28</v>
      </c>
      <c r="C154" s="1227"/>
      <c r="D154" s="1227"/>
      <c r="E154" s="1227"/>
      <c r="F154" s="1290">
        <v>0.10650848627890044</v>
      </c>
      <c r="G154" s="1227"/>
      <c r="H154" s="688"/>
      <c r="I154" s="688"/>
      <c r="J154" s="688"/>
      <c r="K154" s="688"/>
    </row>
    <row r="155" spans="1:11" ht="18" customHeight="1" x14ac:dyDescent="0.2">
      <c r="A155" s="1233" t="s">
        <v>169</v>
      </c>
      <c r="B155" s="1229" t="s">
        <v>72</v>
      </c>
      <c r="C155" s="1227"/>
      <c r="D155" s="1227"/>
      <c r="E155" s="1227"/>
      <c r="F155" s="1290">
        <v>6.3190939658774736</v>
      </c>
      <c r="G155" s="1229"/>
      <c r="H155" s="688"/>
      <c r="I155" s="688"/>
      <c r="J155" s="688"/>
      <c r="K155" s="688"/>
    </row>
    <row r="156" spans="1:11" ht="18" customHeight="1" x14ac:dyDescent="0.2">
      <c r="A156" s="1227"/>
      <c r="B156" s="1227"/>
      <c r="C156" s="1227"/>
      <c r="D156" s="1227"/>
      <c r="E156" s="1227"/>
      <c r="F156" s="1227"/>
      <c r="G156" s="1229"/>
      <c r="H156" s="688"/>
      <c r="I156" s="688"/>
      <c r="J156" s="688"/>
      <c r="K156" s="688"/>
    </row>
  </sheetData>
  <mergeCells count="34">
    <mergeCell ref="B56:D56"/>
    <mergeCell ref="B49:C49"/>
    <mergeCell ref="B50:D50"/>
    <mergeCell ref="B54:D54"/>
    <mergeCell ref="B55:D55"/>
    <mergeCell ref="B58:D58"/>
    <mergeCell ref="B63:D63"/>
    <mergeCell ref="B134:D134"/>
    <mergeCell ref="B135:D135"/>
    <mergeCell ref="B133:D133"/>
    <mergeCell ref="B104:D104"/>
    <mergeCell ref="B105:D105"/>
    <mergeCell ref="B106:D106"/>
    <mergeCell ref="B103:C103"/>
    <mergeCell ref="B96:D96"/>
    <mergeCell ref="B95:D95"/>
    <mergeCell ref="B94:D94"/>
    <mergeCell ref="B90:C90"/>
    <mergeCell ref="D2:H2"/>
    <mergeCell ref="B45:D45"/>
    <mergeCell ref="B46:D46"/>
    <mergeCell ref="B47:D47"/>
    <mergeCell ref="B34:D34"/>
    <mergeCell ref="C11:G11"/>
    <mergeCell ref="B41:C41"/>
    <mergeCell ref="B44:D44"/>
    <mergeCell ref="B13:H13"/>
    <mergeCell ref="C5:G5"/>
    <mergeCell ref="C6:G6"/>
    <mergeCell ref="C7:G7"/>
    <mergeCell ref="B31:D31"/>
    <mergeCell ref="C9:G9"/>
    <mergeCell ref="C10:G10"/>
    <mergeCell ref="B30:D30"/>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67" max="16383" man="1"/>
    <brk id="102" max="16383" man="1"/>
    <brk id="131" max="16383" man="1"/>
  </row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0"/>
    <pageSetUpPr fitToPage="1"/>
  </sheetPr>
  <dimension ref="A1:R156"/>
  <sheetViews>
    <sheetView showGridLines="0" zoomScale="85" zoomScaleNormal="85" zoomScaleSheetLayoutView="85" workbookViewId="0">
      <selection activeCell="H1" sqref="H1:H1048576"/>
    </sheetView>
  </sheetViews>
  <sheetFormatPr defaultRowHeight="18" customHeight="1" x14ac:dyDescent="0.2"/>
  <cols>
    <col min="1" max="1" width="8.28515625" style="2" customWidth="1"/>
    <col min="2" max="2" width="55.42578125" bestFit="1" customWidth="1"/>
    <col min="3" max="3" width="9.5703125" customWidth="1"/>
    <col min="5" max="5" width="12.42578125" customWidth="1"/>
    <col min="6" max="6" width="18.5703125" customWidth="1"/>
    <col min="7" max="7" width="23.5703125" customWidth="1"/>
    <col min="8" max="8" width="17.28515625" customWidth="1"/>
    <col min="9" max="9" width="21.28515625" customWidth="1"/>
    <col min="10" max="10" width="19.7109375" customWidth="1"/>
    <col min="11" max="11" width="17.5703125" customWidth="1"/>
    <col min="12" max="12" width="2.5703125" customWidth="1"/>
    <col min="13" max="13" width="12.5703125" customWidth="1"/>
    <col min="14" max="14" width="11.28515625" style="148" bestFit="1" customWidth="1"/>
  </cols>
  <sheetData>
    <row r="1" spans="1:18" ht="18" customHeight="1" x14ac:dyDescent="0.2">
      <c r="A1" s="1291"/>
      <c r="B1" s="1291"/>
      <c r="C1" s="1295"/>
      <c r="D1" s="1294"/>
      <c r="E1" s="1295"/>
      <c r="F1" s="1295"/>
      <c r="G1" s="1295"/>
      <c r="H1" s="1295"/>
      <c r="I1" s="1295"/>
      <c r="J1" s="1295"/>
      <c r="K1" s="1295"/>
      <c r="L1" s="1291"/>
      <c r="M1" s="1291"/>
      <c r="N1" s="1291"/>
      <c r="O1" s="1227"/>
      <c r="P1" s="1227"/>
      <c r="Q1" s="1227"/>
      <c r="R1" s="1227"/>
    </row>
    <row r="2" spans="1:18" ht="18" customHeight="1" x14ac:dyDescent="0.25">
      <c r="A2" s="1291"/>
      <c r="B2" s="1291"/>
      <c r="C2" s="1291"/>
      <c r="D2" s="3857" t="s">
        <v>717</v>
      </c>
      <c r="E2" s="3858"/>
      <c r="F2" s="3858"/>
      <c r="G2" s="3858"/>
      <c r="H2" s="3858"/>
      <c r="I2" s="1291"/>
      <c r="J2" s="1291"/>
      <c r="K2" s="1291"/>
      <c r="L2" s="1291"/>
      <c r="M2" s="1291"/>
      <c r="N2" s="1291"/>
      <c r="O2" s="1227"/>
      <c r="P2" s="1227"/>
      <c r="Q2" s="1227"/>
      <c r="R2" s="1227"/>
    </row>
    <row r="3" spans="1:18" ht="18" customHeight="1" x14ac:dyDescent="0.2">
      <c r="A3" s="1291"/>
      <c r="B3" s="1293" t="s">
        <v>0</v>
      </c>
      <c r="C3" s="1291"/>
      <c r="D3" s="1291"/>
      <c r="E3" s="1291"/>
      <c r="F3" s="1291"/>
      <c r="G3" s="1291"/>
      <c r="H3" s="1291"/>
      <c r="I3" s="1291"/>
      <c r="J3" s="1291"/>
      <c r="K3" s="1291"/>
      <c r="L3" s="1291"/>
      <c r="M3" s="1291"/>
      <c r="N3" s="1291"/>
      <c r="O3" s="1227"/>
      <c r="P3" s="1227"/>
      <c r="Q3" s="1227"/>
      <c r="R3" s="1227"/>
    </row>
    <row r="4" spans="1:18" ht="18" customHeight="1" x14ac:dyDescent="0.2">
      <c r="A4" s="1235"/>
      <c r="B4" s="1227"/>
      <c r="C4" s="1227"/>
      <c r="D4" s="1227"/>
      <c r="E4" s="1227"/>
      <c r="F4" s="1227"/>
      <c r="G4" s="1227"/>
      <c r="H4" s="1227"/>
      <c r="I4" s="1227"/>
      <c r="J4" s="1227"/>
      <c r="K4" s="1227"/>
      <c r="L4" s="1227"/>
      <c r="M4" s="1227"/>
      <c r="O4" s="1227"/>
      <c r="P4" s="1227"/>
      <c r="Q4" s="1227"/>
      <c r="R4" s="1227"/>
    </row>
    <row r="5" spans="1:18" ht="18" customHeight="1" x14ac:dyDescent="0.2">
      <c r="A5" s="1291"/>
      <c r="B5" s="1323" t="s">
        <v>40</v>
      </c>
      <c r="C5" s="4012" t="s">
        <v>261</v>
      </c>
      <c r="D5" s="4013"/>
      <c r="E5" s="4013"/>
      <c r="F5" s="4013"/>
      <c r="G5" s="4014"/>
      <c r="H5" s="1310"/>
      <c r="I5" s="1310"/>
      <c r="J5" s="1310"/>
      <c r="K5" s="1310"/>
      <c r="L5" s="1291"/>
      <c r="M5" s="1291"/>
      <c r="N5" s="1291"/>
      <c r="O5" s="1227"/>
      <c r="P5" s="1227"/>
      <c r="Q5" s="1227"/>
      <c r="R5" s="1227"/>
    </row>
    <row r="6" spans="1:18" ht="18" customHeight="1" x14ac:dyDescent="0.2">
      <c r="A6" s="1291"/>
      <c r="B6" s="1323" t="s">
        <v>3</v>
      </c>
      <c r="C6" s="4015" t="s">
        <v>493</v>
      </c>
      <c r="D6" s="4016"/>
      <c r="E6" s="4016"/>
      <c r="F6" s="4016"/>
      <c r="G6" s="4017"/>
      <c r="H6" s="1310"/>
      <c r="I6" s="1310"/>
      <c r="J6" s="1310"/>
      <c r="K6" s="1310"/>
      <c r="L6" s="1291"/>
      <c r="M6" s="1291"/>
      <c r="N6" s="1291"/>
      <c r="O6" s="1227"/>
      <c r="P6" s="1227"/>
      <c r="Q6" s="1227"/>
      <c r="R6" s="1227"/>
    </row>
    <row r="7" spans="1:18" ht="18" customHeight="1" x14ac:dyDescent="0.2">
      <c r="A7" s="1291"/>
      <c r="B7" s="1323" t="s">
        <v>4</v>
      </c>
      <c r="C7" s="4018">
        <v>1755</v>
      </c>
      <c r="D7" s="4019"/>
      <c r="E7" s="4019"/>
      <c r="F7" s="4019"/>
      <c r="G7" s="4020"/>
      <c r="H7" s="1310"/>
      <c r="I7" s="1310"/>
      <c r="J7" s="1310"/>
      <c r="K7" s="1310"/>
      <c r="L7" s="1291"/>
      <c r="M7" s="1292"/>
      <c r="N7" s="1320"/>
      <c r="O7" s="1227"/>
      <c r="P7" s="1227"/>
      <c r="Q7" s="1227"/>
      <c r="R7" s="1227"/>
    </row>
    <row r="8" spans="1:18" ht="18" customHeight="1" x14ac:dyDescent="0.2">
      <c r="A8" s="1291"/>
      <c r="B8" s="1310"/>
      <c r="C8" s="1310"/>
      <c r="D8" s="1310"/>
      <c r="E8" s="1310"/>
      <c r="F8" s="1310"/>
      <c r="G8" s="1310"/>
      <c r="H8" s="1310"/>
      <c r="I8" s="1310"/>
      <c r="J8" s="1310"/>
      <c r="K8" s="1310"/>
      <c r="L8" s="1291"/>
      <c r="M8" s="1291"/>
      <c r="N8" s="1291"/>
      <c r="O8" s="1227"/>
      <c r="P8" s="1227"/>
      <c r="Q8" s="1227"/>
      <c r="R8" s="1227"/>
    </row>
    <row r="9" spans="1:18" ht="18" customHeight="1" x14ac:dyDescent="0.2">
      <c r="A9" s="1291"/>
      <c r="B9" s="1323" t="s">
        <v>1</v>
      </c>
      <c r="C9" s="4012" t="s">
        <v>494</v>
      </c>
      <c r="D9" s="4013"/>
      <c r="E9" s="4013"/>
      <c r="F9" s="4013"/>
      <c r="G9" s="4014"/>
      <c r="H9" s="1310"/>
      <c r="I9" s="1310"/>
      <c r="J9" s="1310"/>
      <c r="K9" s="1310"/>
      <c r="L9" s="1291"/>
      <c r="M9" s="1291"/>
      <c r="N9" s="1291"/>
      <c r="O9" s="1227"/>
      <c r="P9" s="1227"/>
      <c r="Q9" s="1227"/>
      <c r="R9" s="1227"/>
    </row>
    <row r="10" spans="1:18" ht="18" customHeight="1" x14ac:dyDescent="0.2">
      <c r="A10" s="1291"/>
      <c r="B10" s="1323" t="s">
        <v>2</v>
      </c>
      <c r="C10" s="4007" t="s">
        <v>495</v>
      </c>
      <c r="D10" s="4008"/>
      <c r="E10" s="4008"/>
      <c r="F10" s="4008"/>
      <c r="G10" s="4009"/>
      <c r="H10" s="1310"/>
      <c r="I10" s="1310"/>
      <c r="J10" s="1310"/>
      <c r="K10" s="1310"/>
      <c r="L10" s="1291"/>
      <c r="M10" s="1291"/>
      <c r="N10" s="1291"/>
      <c r="O10" s="1227"/>
      <c r="P10" s="1227"/>
      <c r="Q10" s="1227"/>
      <c r="R10" s="1227"/>
    </row>
    <row r="11" spans="1:18" ht="18" customHeight="1" x14ac:dyDescent="0.2">
      <c r="A11" s="1291"/>
      <c r="B11" s="1323" t="s">
        <v>32</v>
      </c>
      <c r="C11" s="4007" t="s">
        <v>748</v>
      </c>
      <c r="D11" s="4008"/>
      <c r="E11" s="4008"/>
      <c r="F11" s="4008"/>
      <c r="G11" s="4009"/>
      <c r="H11" s="1310"/>
      <c r="I11" s="1310"/>
      <c r="J11" s="1310"/>
      <c r="K11" s="1310"/>
      <c r="L11" s="1291"/>
      <c r="M11" s="1291"/>
      <c r="N11" s="1291"/>
      <c r="O11" s="1227"/>
      <c r="P11" s="1227"/>
      <c r="Q11" s="1227"/>
      <c r="R11" s="1227"/>
    </row>
    <row r="12" spans="1:18" ht="18" customHeight="1" x14ac:dyDescent="0.2">
      <c r="A12" s="1291"/>
      <c r="B12" s="1323"/>
      <c r="C12" s="1323"/>
      <c r="D12" s="1323"/>
      <c r="E12" s="1323"/>
      <c r="F12" s="1323"/>
      <c r="G12" s="1323"/>
      <c r="H12" s="1310"/>
      <c r="I12" s="1310"/>
      <c r="J12" s="1310"/>
      <c r="K12" s="1310"/>
      <c r="L12" s="1291"/>
      <c r="M12" s="1291"/>
      <c r="N12" s="1291"/>
      <c r="O12" s="1227"/>
      <c r="P12" s="1227"/>
      <c r="Q12" s="1227"/>
      <c r="R12" s="1227"/>
    </row>
    <row r="13" spans="1:18" ht="24.6" customHeight="1" x14ac:dyDescent="0.2">
      <c r="A13" s="1291"/>
      <c r="B13" s="3863"/>
      <c r="C13" s="4010"/>
      <c r="D13" s="4010"/>
      <c r="E13" s="4010"/>
      <c r="F13" s="4010"/>
      <c r="G13" s="4010"/>
      <c r="H13" s="4011"/>
      <c r="I13" s="1324"/>
      <c r="J13" s="1310"/>
      <c r="K13" s="1310"/>
      <c r="L13" s="1291"/>
      <c r="M13" s="1291"/>
      <c r="N13" s="1291"/>
      <c r="O13" s="1227"/>
      <c r="P13" s="1227"/>
      <c r="Q13" s="1227"/>
      <c r="R13" s="1227"/>
    </row>
    <row r="14" spans="1:18" ht="18" customHeight="1" x14ac:dyDescent="0.2">
      <c r="A14" s="1291"/>
      <c r="B14" s="1298"/>
      <c r="C14" s="1310"/>
      <c r="D14" s="1310"/>
      <c r="E14" s="1310"/>
      <c r="F14" s="1310"/>
      <c r="G14" s="1310"/>
      <c r="H14" s="1310"/>
      <c r="I14" s="1310"/>
      <c r="J14" s="1310"/>
      <c r="K14" s="1310"/>
      <c r="L14" s="1291"/>
      <c r="M14" s="1291"/>
      <c r="N14" s="1291"/>
      <c r="O14" s="1227"/>
      <c r="P14" s="1227"/>
      <c r="Q14" s="1227"/>
      <c r="R14" s="1227"/>
    </row>
    <row r="15" spans="1:18" ht="45" customHeight="1" x14ac:dyDescent="0.2">
      <c r="A15" s="1294"/>
      <c r="B15" s="1324"/>
      <c r="C15" s="1324"/>
      <c r="D15" s="1324"/>
      <c r="E15" s="1324"/>
      <c r="F15" s="1325" t="s">
        <v>9</v>
      </c>
      <c r="G15" s="1325" t="s">
        <v>37</v>
      </c>
      <c r="H15" s="1325" t="s">
        <v>29</v>
      </c>
      <c r="I15" s="1325" t="s">
        <v>30</v>
      </c>
      <c r="J15" s="1325" t="s">
        <v>33</v>
      </c>
      <c r="K15" s="1325" t="s">
        <v>34</v>
      </c>
      <c r="L15" s="1291"/>
      <c r="M15" s="1291"/>
      <c r="N15" s="1291"/>
      <c r="O15" s="1227"/>
      <c r="P15" s="1227"/>
      <c r="Q15" s="1227"/>
      <c r="R15" s="1227"/>
    </row>
    <row r="16" spans="1:18" ht="18" customHeight="1" x14ac:dyDescent="0.2">
      <c r="A16" s="1294" t="s">
        <v>181</v>
      </c>
      <c r="B16" s="1324"/>
      <c r="C16" s="1324"/>
      <c r="D16" s="1324"/>
      <c r="E16" s="1324"/>
      <c r="F16" s="1325"/>
      <c r="G16" s="1325"/>
      <c r="H16" s="1325"/>
      <c r="I16" s="1325"/>
      <c r="J16" s="1325"/>
      <c r="K16" s="1325"/>
      <c r="L16" s="1291"/>
      <c r="M16" s="1291"/>
      <c r="N16" s="1291"/>
      <c r="O16" s="1227"/>
      <c r="P16" s="1227"/>
      <c r="Q16" s="1227"/>
      <c r="R16" s="1227"/>
    </row>
    <row r="17" spans="1:18" ht="18" customHeight="1" x14ac:dyDescent="0.2">
      <c r="A17" s="1297" t="s">
        <v>184</v>
      </c>
      <c r="B17" s="1311" t="s">
        <v>182</v>
      </c>
      <c r="C17" s="1310"/>
      <c r="D17" s="1310"/>
      <c r="E17" s="1310"/>
      <c r="F17" s="1310"/>
      <c r="G17" s="1310"/>
      <c r="H17" s="1310"/>
      <c r="I17" s="1310"/>
      <c r="J17" s="1310"/>
      <c r="K17" s="1310"/>
      <c r="L17" s="1291"/>
      <c r="M17" s="1291"/>
      <c r="N17" s="1291"/>
      <c r="O17" s="1227"/>
      <c r="P17" s="1227"/>
      <c r="Q17" s="1227"/>
      <c r="R17" s="1227"/>
    </row>
    <row r="18" spans="1:18" ht="45" customHeight="1" x14ac:dyDescent="0.2">
      <c r="A18" s="1296" t="s">
        <v>185</v>
      </c>
      <c r="B18" s="1326" t="s">
        <v>183</v>
      </c>
      <c r="C18" s="1310"/>
      <c r="D18" s="1310"/>
      <c r="E18" s="1310"/>
      <c r="F18" s="1334" t="s">
        <v>73</v>
      </c>
      <c r="G18" s="1334" t="s">
        <v>73</v>
      </c>
      <c r="H18" s="1335">
        <v>7246015.2996120732</v>
      </c>
      <c r="I18" s="1336">
        <v>0</v>
      </c>
      <c r="J18" s="1335">
        <v>6196249.0723995632</v>
      </c>
      <c r="K18" s="1337">
        <v>1049766.2272125101</v>
      </c>
      <c r="L18" s="1291"/>
      <c r="M18" s="1291"/>
      <c r="N18" s="1291"/>
      <c r="O18" s="1227"/>
      <c r="P18" s="1227"/>
      <c r="Q18" s="1227"/>
      <c r="R18" s="1227"/>
    </row>
    <row r="19" spans="1:18" ht="18" customHeight="1" x14ac:dyDescent="0.2">
      <c r="A19" s="1294" t="s">
        <v>8</v>
      </c>
      <c r="B19" s="1324"/>
      <c r="C19" s="1324"/>
      <c r="D19" s="1324"/>
      <c r="E19" s="1324"/>
      <c r="F19" s="1325" t="s">
        <v>9</v>
      </c>
      <c r="G19" s="1325" t="s">
        <v>37</v>
      </c>
      <c r="H19" s="1325" t="s">
        <v>29</v>
      </c>
      <c r="I19" s="1325" t="s">
        <v>30</v>
      </c>
      <c r="J19" s="1325" t="s">
        <v>33</v>
      </c>
      <c r="K19" s="1325" t="s">
        <v>34</v>
      </c>
      <c r="L19" s="1291"/>
      <c r="M19" s="1291"/>
      <c r="N19" s="1291"/>
      <c r="O19" s="1227"/>
      <c r="P19" s="1227"/>
      <c r="Q19" s="1227"/>
      <c r="R19" s="1227"/>
    </row>
    <row r="20" spans="1:18" ht="18" customHeight="1" x14ac:dyDescent="0.2">
      <c r="A20" s="1297" t="s">
        <v>74</v>
      </c>
      <c r="B20" s="1311" t="s">
        <v>41</v>
      </c>
      <c r="C20" s="1310"/>
      <c r="D20" s="1310"/>
      <c r="E20" s="1310"/>
      <c r="F20" s="1310"/>
      <c r="G20" s="1310"/>
      <c r="H20" s="1310"/>
      <c r="I20" s="1310"/>
      <c r="J20" s="1310"/>
      <c r="K20" s="1310"/>
      <c r="L20" s="1291"/>
      <c r="M20" s="1291"/>
      <c r="N20" s="1291"/>
      <c r="O20" s="1227"/>
      <c r="P20" s="1227"/>
      <c r="Q20" s="1227"/>
      <c r="R20" s="1227"/>
    </row>
    <row r="21" spans="1:18" ht="18" customHeight="1" x14ac:dyDescent="0.2">
      <c r="A21" s="1296" t="s">
        <v>75</v>
      </c>
      <c r="B21" s="1326" t="s">
        <v>42</v>
      </c>
      <c r="C21" s="1310"/>
      <c r="D21" s="1310"/>
      <c r="E21" s="1310"/>
      <c r="F21" s="1334">
        <v>5661</v>
      </c>
      <c r="G21" s="1334">
        <v>34991</v>
      </c>
      <c r="H21" s="1335">
        <v>360528</v>
      </c>
      <c r="I21" s="1335">
        <v>189769.46338335099</v>
      </c>
      <c r="J21" s="1335">
        <v>83012</v>
      </c>
      <c r="K21" s="1337">
        <v>467285.46338335099</v>
      </c>
      <c r="L21" s="1304"/>
      <c r="M21" s="1306"/>
      <c r="N21" s="1291"/>
      <c r="O21" s="1227"/>
      <c r="P21" s="1227"/>
      <c r="Q21" s="1227"/>
      <c r="R21" s="1227"/>
    </row>
    <row r="22" spans="1:18" ht="18" customHeight="1" x14ac:dyDescent="0.2">
      <c r="A22" s="1296" t="s">
        <v>76</v>
      </c>
      <c r="B22" s="1310" t="s">
        <v>6</v>
      </c>
      <c r="C22" s="1310"/>
      <c r="D22" s="1310"/>
      <c r="E22" s="1310"/>
      <c r="F22" s="1334">
        <v>405</v>
      </c>
      <c r="G22" s="1334">
        <v>1526</v>
      </c>
      <c r="H22" s="1335">
        <v>24995</v>
      </c>
      <c r="I22" s="1335">
        <v>13156.503065689372</v>
      </c>
      <c r="J22" s="1335">
        <v>0</v>
      </c>
      <c r="K22" s="1337">
        <v>38151.503065689372</v>
      </c>
      <c r="L22" s="1304"/>
      <c r="M22" s="1304"/>
      <c r="N22" s="1291"/>
      <c r="O22" s="1227"/>
      <c r="P22" s="1227"/>
      <c r="Q22" s="1227"/>
      <c r="R22" s="1227"/>
    </row>
    <row r="23" spans="1:18" ht="18" customHeight="1" x14ac:dyDescent="0.2">
      <c r="A23" s="1296" t="s">
        <v>77</v>
      </c>
      <c r="B23" s="1310" t="s">
        <v>43</v>
      </c>
      <c r="C23" s="1310"/>
      <c r="D23" s="1310"/>
      <c r="E23" s="1310"/>
      <c r="F23" s="1334">
        <v>0</v>
      </c>
      <c r="G23" s="1334">
        <v>0</v>
      </c>
      <c r="H23" s="1335">
        <v>0</v>
      </c>
      <c r="I23" s="1335">
        <v>0</v>
      </c>
      <c r="J23" s="1335">
        <v>0</v>
      </c>
      <c r="K23" s="1337">
        <v>0</v>
      </c>
      <c r="L23" s="1304"/>
      <c r="M23" s="1304"/>
      <c r="N23" s="1291"/>
      <c r="O23" s="1227"/>
      <c r="P23" s="1227"/>
      <c r="Q23" s="1227"/>
      <c r="R23" s="1227"/>
    </row>
    <row r="24" spans="1:18" ht="18" customHeight="1" x14ac:dyDescent="0.2">
      <c r="A24" s="1296" t="s">
        <v>78</v>
      </c>
      <c r="B24" s="1310" t="s">
        <v>44</v>
      </c>
      <c r="C24" s="1310"/>
      <c r="D24" s="1310"/>
      <c r="E24" s="1310"/>
      <c r="F24" s="1334">
        <v>3911.3</v>
      </c>
      <c r="G24" s="1334">
        <v>1045</v>
      </c>
      <c r="H24" s="1335">
        <v>249995</v>
      </c>
      <c r="I24" s="1335">
        <v>131588.71709970053</v>
      </c>
      <c r="J24" s="1335">
        <v>83009</v>
      </c>
      <c r="K24" s="1337">
        <v>298574.71709970053</v>
      </c>
      <c r="L24" s="1304"/>
      <c r="M24" s="1304"/>
      <c r="N24" s="1291"/>
      <c r="O24" s="1227"/>
      <c r="P24" s="1227"/>
      <c r="Q24" s="1227"/>
      <c r="R24" s="1227"/>
    </row>
    <row r="25" spans="1:18" ht="18" customHeight="1" x14ac:dyDescent="0.2">
      <c r="A25" s="1296" t="s">
        <v>79</v>
      </c>
      <c r="B25" s="1310" t="s">
        <v>5</v>
      </c>
      <c r="C25" s="1310"/>
      <c r="D25" s="1310"/>
      <c r="E25" s="1310"/>
      <c r="F25" s="1334">
        <v>223.5</v>
      </c>
      <c r="G25" s="1334">
        <v>3098</v>
      </c>
      <c r="H25" s="1335">
        <v>2802</v>
      </c>
      <c r="I25" s="1335">
        <v>1474.8758387702189</v>
      </c>
      <c r="J25" s="1335">
        <v>0</v>
      </c>
      <c r="K25" s="1337">
        <v>4276.8758387702192</v>
      </c>
      <c r="L25" s="1304"/>
      <c r="M25" s="1304"/>
      <c r="N25" s="1291"/>
      <c r="O25" s="1227"/>
      <c r="P25" s="1227"/>
      <c r="Q25" s="1227"/>
      <c r="R25" s="1227"/>
    </row>
    <row r="26" spans="1:18" ht="18" customHeight="1" x14ac:dyDescent="0.2">
      <c r="A26" s="1296" t="s">
        <v>80</v>
      </c>
      <c r="B26" s="1310" t="s">
        <v>45</v>
      </c>
      <c r="C26" s="1310"/>
      <c r="D26" s="1310"/>
      <c r="E26" s="1310"/>
      <c r="F26" s="1334">
        <v>0</v>
      </c>
      <c r="G26" s="1334">
        <v>0</v>
      </c>
      <c r="H26" s="1335">
        <v>0</v>
      </c>
      <c r="I26" s="1335">
        <v>0</v>
      </c>
      <c r="J26" s="1335">
        <v>0</v>
      </c>
      <c r="K26" s="1337">
        <v>0</v>
      </c>
      <c r="L26" s="1304"/>
      <c r="M26" s="1304"/>
      <c r="N26" s="1291"/>
      <c r="O26" s="1227"/>
      <c r="P26" s="1227"/>
      <c r="Q26" s="1227"/>
      <c r="R26" s="1227"/>
    </row>
    <row r="27" spans="1:18" ht="18" customHeight="1" x14ac:dyDescent="0.2">
      <c r="A27" s="1296" t="s">
        <v>81</v>
      </c>
      <c r="B27" s="1310" t="s">
        <v>46</v>
      </c>
      <c r="C27" s="1310"/>
      <c r="D27" s="1310"/>
      <c r="E27" s="1310"/>
      <c r="F27" s="1334">
        <v>1084.5</v>
      </c>
      <c r="G27" s="1334">
        <v>3399</v>
      </c>
      <c r="H27" s="1335">
        <v>219944</v>
      </c>
      <c r="I27" s="1335">
        <v>115770.910593318</v>
      </c>
      <c r="J27" s="1335">
        <v>0</v>
      </c>
      <c r="K27" s="1337">
        <v>335714.910593318</v>
      </c>
      <c r="L27" s="1304"/>
      <c r="M27" s="1304"/>
      <c r="N27" s="1291"/>
      <c r="O27" s="1227"/>
      <c r="P27" s="1227"/>
      <c r="Q27" s="1227"/>
      <c r="R27" s="1227"/>
    </row>
    <row r="28" spans="1:18" ht="18" customHeight="1" x14ac:dyDescent="0.2">
      <c r="A28" s="1296" t="s">
        <v>82</v>
      </c>
      <c r="B28" s="1310" t="s">
        <v>47</v>
      </c>
      <c r="C28" s="1310"/>
      <c r="D28" s="1310"/>
      <c r="E28" s="1310"/>
      <c r="F28" s="1334">
        <v>0</v>
      </c>
      <c r="G28" s="1334">
        <v>0</v>
      </c>
      <c r="H28" s="1335">
        <v>0</v>
      </c>
      <c r="I28" s="1335">
        <v>0</v>
      </c>
      <c r="J28" s="1335">
        <v>0</v>
      </c>
      <c r="K28" s="1337">
        <v>0</v>
      </c>
      <c r="L28" s="1304"/>
      <c r="M28" s="1304"/>
      <c r="N28" s="1291"/>
      <c r="O28" s="1227"/>
      <c r="P28" s="1227"/>
      <c r="Q28" s="1227"/>
      <c r="R28" s="1227"/>
    </row>
    <row r="29" spans="1:18" ht="18" customHeight="1" x14ac:dyDescent="0.2">
      <c r="A29" s="1296" t="s">
        <v>83</v>
      </c>
      <c r="B29" s="1310" t="s">
        <v>48</v>
      </c>
      <c r="C29" s="1310"/>
      <c r="D29" s="1310"/>
      <c r="E29" s="1310"/>
      <c r="F29" s="1334">
        <v>19793.7</v>
      </c>
      <c r="G29" s="1334">
        <v>3060</v>
      </c>
      <c r="H29" s="1335">
        <v>731812</v>
      </c>
      <c r="I29" s="1335">
        <v>385200.51296292344</v>
      </c>
      <c r="J29" s="1335">
        <v>0</v>
      </c>
      <c r="K29" s="1337">
        <v>1117012.5129629234</v>
      </c>
      <c r="L29" s="1304"/>
      <c r="M29" s="1304"/>
      <c r="N29" s="1291"/>
      <c r="O29" s="1227"/>
      <c r="P29" s="1227"/>
      <c r="Q29" s="1227"/>
      <c r="R29" s="1227"/>
    </row>
    <row r="30" spans="1:18" ht="18" customHeight="1" x14ac:dyDescent="0.2">
      <c r="A30" s="1296" t="s">
        <v>84</v>
      </c>
      <c r="B30" s="4004" t="s">
        <v>496</v>
      </c>
      <c r="C30" s="4002"/>
      <c r="D30" s="4002"/>
      <c r="E30" s="1310"/>
      <c r="F30" s="1334">
        <v>0</v>
      </c>
      <c r="G30" s="1334">
        <v>0</v>
      </c>
      <c r="H30" s="1335">
        <v>4159</v>
      </c>
      <c r="I30" s="1335">
        <v>2189.153680744233</v>
      </c>
      <c r="J30" s="1335">
        <v>0</v>
      </c>
      <c r="K30" s="1337">
        <v>6348.1536807442335</v>
      </c>
      <c r="L30" s="1304"/>
      <c r="M30" s="1304"/>
      <c r="N30" s="1291"/>
      <c r="O30" s="1227"/>
      <c r="P30" s="1227"/>
      <c r="Q30" s="1227"/>
      <c r="R30" s="1227"/>
    </row>
    <row r="31" spans="1:18" ht="18" customHeight="1" x14ac:dyDescent="0.2">
      <c r="A31" s="1296" t="s">
        <v>133</v>
      </c>
      <c r="B31" s="4002"/>
      <c r="C31" s="4002"/>
      <c r="D31" s="4002"/>
      <c r="E31" s="1310"/>
      <c r="F31" s="1314"/>
      <c r="G31" s="1314"/>
      <c r="H31" s="1315"/>
      <c r="I31" s="1315"/>
      <c r="J31" s="1315"/>
      <c r="K31" s="1316"/>
      <c r="L31" s="1304"/>
      <c r="M31" s="1304"/>
      <c r="O31" s="1227"/>
      <c r="P31" s="1227"/>
      <c r="Q31" s="1227"/>
      <c r="R31" s="1227"/>
    </row>
    <row r="32" spans="1:18" ht="18" customHeight="1" x14ac:dyDescent="0.2">
      <c r="A32" s="1296" t="s">
        <v>134</v>
      </c>
      <c r="B32" s="1313"/>
      <c r="C32" s="1313"/>
      <c r="D32" s="1313"/>
      <c r="E32" s="1310"/>
      <c r="F32" s="1314"/>
      <c r="G32" s="1317" t="s">
        <v>85</v>
      </c>
      <c r="H32" s="1315"/>
      <c r="I32" s="1315"/>
      <c r="J32" s="1315"/>
      <c r="K32" s="1316"/>
      <c r="L32" s="1304"/>
      <c r="M32" s="1304"/>
      <c r="O32" s="1227"/>
      <c r="P32" s="1227"/>
      <c r="Q32" s="1227"/>
      <c r="R32" s="1227"/>
    </row>
    <row r="33" spans="1:18" ht="18" customHeight="1" x14ac:dyDescent="0.2">
      <c r="A33" s="1296" t="s">
        <v>135</v>
      </c>
      <c r="B33" s="1313"/>
      <c r="C33" s="1313"/>
      <c r="D33" s="1313"/>
      <c r="E33" s="1310"/>
      <c r="F33" s="1314"/>
      <c r="G33" s="1317" t="s">
        <v>85</v>
      </c>
      <c r="H33" s="1315"/>
      <c r="I33" s="1315"/>
      <c r="J33" s="1315"/>
      <c r="K33" s="1316"/>
      <c r="L33" s="1304"/>
      <c r="M33" s="1304"/>
      <c r="O33" s="1227"/>
      <c r="P33" s="1227"/>
      <c r="Q33" s="1227"/>
      <c r="R33" s="1227"/>
    </row>
    <row r="34" spans="1:18" ht="18" customHeight="1" x14ac:dyDescent="0.2">
      <c r="A34" s="1296" t="s">
        <v>136</v>
      </c>
      <c r="B34" s="4003"/>
      <c r="C34" s="4003"/>
      <c r="D34" s="4003"/>
      <c r="E34" s="1310"/>
      <c r="F34" s="1314"/>
      <c r="G34" s="1317" t="s">
        <v>85</v>
      </c>
      <c r="H34" s="1315"/>
      <c r="I34" s="1315"/>
      <c r="J34" s="1315"/>
      <c r="K34" s="1316"/>
      <c r="L34" s="1304"/>
      <c r="M34" s="1304"/>
      <c r="O34" s="1227"/>
      <c r="P34" s="1227"/>
      <c r="Q34" s="1227"/>
      <c r="R34" s="1227"/>
    </row>
    <row r="35" spans="1:18" s="3570" customFormat="1" ht="18" customHeight="1" x14ac:dyDescent="0.2">
      <c r="A35" s="3548"/>
      <c r="B35" s="3564"/>
      <c r="C35" s="3564"/>
      <c r="D35" s="3564"/>
      <c r="E35" s="3551"/>
      <c r="F35" s="3552"/>
      <c r="G35" s="1317"/>
      <c r="H35" s="3553"/>
      <c r="I35" s="3553"/>
      <c r="J35" s="3553"/>
      <c r="K35" s="3554"/>
      <c r="L35" s="3550"/>
      <c r="M35" s="3550"/>
      <c r="N35" s="1322"/>
    </row>
    <row r="36" spans="1:18" ht="42.75" customHeight="1" x14ac:dyDescent="0.2">
      <c r="A36" s="1297" t="s">
        <v>137</v>
      </c>
      <c r="B36" s="1311" t="s">
        <v>138</v>
      </c>
      <c r="C36" s="1310"/>
      <c r="D36" s="1310"/>
      <c r="E36" s="1311" t="s">
        <v>7</v>
      </c>
      <c r="F36" s="1338">
        <v>31079</v>
      </c>
      <c r="G36" s="1338">
        <v>47119</v>
      </c>
      <c r="H36" s="1338">
        <v>1594235</v>
      </c>
      <c r="I36" s="1337">
        <v>839150.13662449678</v>
      </c>
      <c r="J36" s="1337">
        <v>166021</v>
      </c>
      <c r="K36" s="1337">
        <v>2267364.1366244964</v>
      </c>
      <c r="L36" s="1291"/>
      <c r="M36" s="1291"/>
      <c r="O36" s="1227"/>
      <c r="P36" s="1227"/>
      <c r="Q36" s="1227"/>
      <c r="R36" s="1227"/>
    </row>
    <row r="37" spans="1:18" ht="18.75" customHeight="1" x14ac:dyDescent="0.2">
      <c r="A37" s="1291"/>
      <c r="B37" s="1311"/>
      <c r="C37" s="1310"/>
      <c r="D37" s="1310"/>
      <c r="E37" s="1310"/>
      <c r="F37" s="1307"/>
      <c r="G37" s="1307"/>
      <c r="H37" s="1308"/>
      <c r="I37" s="1308"/>
      <c r="J37" s="1308"/>
      <c r="K37" s="1308"/>
      <c r="L37" s="1299"/>
      <c r="M37" s="1291"/>
      <c r="O37" s="1227"/>
      <c r="P37" s="1227"/>
      <c r="Q37" s="1227"/>
      <c r="R37" s="1227"/>
    </row>
    <row r="38" spans="1:18" ht="18" customHeight="1" x14ac:dyDescent="0.2">
      <c r="A38" s="1291"/>
      <c r="B38" s="1310"/>
      <c r="C38" s="1310"/>
      <c r="D38" s="1310"/>
      <c r="E38" s="1310"/>
      <c r="F38" s="1327" t="s">
        <v>9</v>
      </c>
      <c r="G38" s="1327" t="s">
        <v>37</v>
      </c>
      <c r="H38" s="1327" t="s">
        <v>29</v>
      </c>
      <c r="I38" s="1327" t="s">
        <v>30</v>
      </c>
      <c r="J38" s="1327" t="s">
        <v>33</v>
      </c>
      <c r="K38" s="1327" t="s">
        <v>34</v>
      </c>
      <c r="L38" s="1291"/>
      <c r="M38" s="1291"/>
      <c r="O38" s="1227"/>
      <c r="P38" s="1227"/>
      <c r="Q38" s="1227"/>
      <c r="R38" s="1227"/>
    </row>
    <row r="39" spans="1:18" ht="18" customHeight="1" x14ac:dyDescent="0.2">
      <c r="A39" s="1297" t="s">
        <v>86</v>
      </c>
      <c r="B39" s="1311" t="s">
        <v>49</v>
      </c>
      <c r="C39" s="1310"/>
      <c r="D39" s="1310"/>
      <c r="E39" s="1310"/>
      <c r="F39" s="1310"/>
      <c r="G39" s="1310"/>
      <c r="H39" s="1331"/>
      <c r="I39" s="1310"/>
      <c r="J39" s="1310"/>
      <c r="K39" s="1310"/>
      <c r="L39" s="1291"/>
      <c r="M39" s="1291"/>
      <c r="O39" s="1227"/>
      <c r="P39" s="1227"/>
      <c r="Q39" s="1227"/>
      <c r="R39" s="1227"/>
    </row>
    <row r="40" spans="1:18" ht="18" customHeight="1" x14ac:dyDescent="0.2">
      <c r="A40" s="1296" t="s">
        <v>87</v>
      </c>
      <c r="B40" s="1310" t="s">
        <v>31</v>
      </c>
      <c r="C40" s="1310"/>
      <c r="D40" s="1310"/>
      <c r="E40" s="1310"/>
      <c r="F40" s="1334">
        <v>704</v>
      </c>
      <c r="G40" s="1334">
        <v>1902</v>
      </c>
      <c r="H40" s="1335">
        <v>95318</v>
      </c>
      <c r="I40" s="1335">
        <v>21715.479140116335</v>
      </c>
      <c r="J40" s="1335">
        <v>0</v>
      </c>
      <c r="K40" s="1337">
        <v>117033.47914011634</v>
      </c>
      <c r="L40" s="1304"/>
      <c r="M40" s="1304"/>
      <c r="O40" s="1227"/>
      <c r="P40" s="1227"/>
      <c r="Q40" s="1227"/>
      <c r="R40" s="1227"/>
    </row>
    <row r="41" spans="1:18" ht="18" customHeight="1" x14ac:dyDescent="0.2">
      <c r="A41" s="1296" t="s">
        <v>88</v>
      </c>
      <c r="B41" s="4005" t="s">
        <v>50</v>
      </c>
      <c r="C41" s="4006"/>
      <c r="D41" s="1310"/>
      <c r="E41" s="1310"/>
      <c r="F41" s="1334">
        <v>20977</v>
      </c>
      <c r="G41" s="1334">
        <v>292</v>
      </c>
      <c r="H41" s="1335">
        <v>2025435.4</v>
      </c>
      <c r="I41" s="1335">
        <v>461437.50580533774</v>
      </c>
      <c r="J41" s="1335">
        <v>0</v>
      </c>
      <c r="K41" s="1337">
        <v>2486872.9058053377</v>
      </c>
      <c r="L41" s="1304"/>
      <c r="M41" s="1304"/>
      <c r="O41" s="1227"/>
      <c r="P41" s="1227"/>
      <c r="Q41" s="1227"/>
      <c r="R41" s="1227"/>
    </row>
    <row r="42" spans="1:18" ht="18" customHeight="1" x14ac:dyDescent="0.2">
      <c r="A42" s="1296" t="s">
        <v>89</v>
      </c>
      <c r="B42" s="1326" t="s">
        <v>11</v>
      </c>
      <c r="C42" s="1310"/>
      <c r="D42" s="1310"/>
      <c r="E42" s="1310"/>
      <c r="F42" s="1334">
        <v>9604</v>
      </c>
      <c r="G42" s="1334">
        <v>128</v>
      </c>
      <c r="H42" s="1335">
        <v>531833</v>
      </c>
      <c r="I42" s="1335">
        <v>121162.9326834962</v>
      </c>
      <c r="J42" s="1335">
        <v>0</v>
      </c>
      <c r="K42" s="1337">
        <v>652995.93268349615</v>
      </c>
      <c r="L42" s="1304"/>
      <c r="M42" s="1304"/>
      <c r="O42" s="1227"/>
      <c r="P42" s="1227"/>
      <c r="Q42" s="1227"/>
      <c r="R42" s="1227"/>
    </row>
    <row r="43" spans="1:18" ht="18" customHeight="1" x14ac:dyDescent="0.2">
      <c r="A43" s="1296" t="s">
        <v>90</v>
      </c>
      <c r="B43" s="1303" t="s">
        <v>10</v>
      </c>
      <c r="C43" s="1300"/>
      <c r="D43" s="1300"/>
      <c r="E43" s="1310"/>
      <c r="F43" s="1334">
        <v>112</v>
      </c>
      <c r="G43" s="1334">
        <v>28</v>
      </c>
      <c r="H43" s="1335">
        <v>7871</v>
      </c>
      <c r="I43" s="1335">
        <v>0</v>
      </c>
      <c r="J43" s="1335">
        <v>0</v>
      </c>
      <c r="K43" s="1337">
        <v>7871</v>
      </c>
      <c r="L43" s="1304"/>
      <c r="M43" s="1304"/>
      <c r="O43" s="1227"/>
      <c r="P43" s="1227"/>
      <c r="Q43" s="1227"/>
      <c r="R43" s="1227"/>
    </row>
    <row r="44" spans="1:18" ht="18" customHeight="1" x14ac:dyDescent="0.2">
      <c r="A44" s="1296" t="s">
        <v>91</v>
      </c>
      <c r="B44" s="4002" t="s">
        <v>291</v>
      </c>
      <c r="C44" s="4002"/>
      <c r="D44" s="4002"/>
      <c r="E44" s="1310"/>
      <c r="F44" s="1334">
        <v>6558</v>
      </c>
      <c r="G44" s="1334">
        <v>721</v>
      </c>
      <c r="H44" s="1339">
        <v>268191</v>
      </c>
      <c r="I44" s="1335">
        <v>61099.646090632828</v>
      </c>
      <c r="J44" s="1335">
        <v>0</v>
      </c>
      <c r="K44" s="1339">
        <v>329290.64609063283</v>
      </c>
      <c r="L44" s="1304"/>
      <c r="M44" s="1304"/>
      <c r="O44" s="1227"/>
      <c r="P44" s="1227"/>
      <c r="Q44" s="1227"/>
      <c r="R44" s="1227"/>
    </row>
    <row r="45" spans="1:18" s="3570" customFormat="1" ht="18" customHeight="1" x14ac:dyDescent="0.2">
      <c r="A45" s="3548"/>
      <c r="B45" s="3563"/>
      <c r="C45" s="3563"/>
      <c r="D45" s="3563"/>
      <c r="E45" s="3551"/>
      <c r="F45" s="3480"/>
      <c r="G45" s="3480"/>
      <c r="H45" s="3482"/>
      <c r="I45" s="3641"/>
      <c r="J45" s="3641"/>
      <c r="K45" s="3482"/>
      <c r="L45" s="3550"/>
      <c r="M45" s="3550"/>
      <c r="N45" s="1322"/>
    </row>
    <row r="46" spans="1:18" s="3570" customFormat="1" ht="18" customHeight="1" x14ac:dyDescent="0.2">
      <c r="A46" s="3548"/>
      <c r="B46" s="3563"/>
      <c r="C46" s="3563"/>
      <c r="D46" s="3563"/>
      <c r="E46" s="3551"/>
      <c r="F46" s="3480"/>
      <c r="G46" s="3480"/>
      <c r="H46" s="3482"/>
      <c r="I46" s="3641"/>
      <c r="J46" s="3641"/>
      <c r="K46" s="3482"/>
      <c r="L46" s="3550"/>
      <c r="M46" s="3550"/>
      <c r="N46" s="1322"/>
    </row>
    <row r="47" spans="1:18" s="3570" customFormat="1" ht="18" customHeight="1" x14ac:dyDescent="0.2">
      <c r="A47" s="3548"/>
      <c r="B47" s="3563"/>
      <c r="C47" s="3563"/>
      <c r="D47" s="3563"/>
      <c r="E47" s="3551"/>
      <c r="F47" s="3480"/>
      <c r="G47" s="3480"/>
      <c r="H47" s="3482"/>
      <c r="I47" s="3641"/>
      <c r="J47" s="3641"/>
      <c r="K47" s="3482"/>
      <c r="L47" s="3550"/>
      <c r="M47" s="3550"/>
      <c r="N47" s="1322"/>
    </row>
    <row r="48" spans="1:18" s="3549" customFormat="1" ht="18" customHeight="1" x14ac:dyDescent="0.2">
      <c r="A48" s="3642"/>
      <c r="B48" s="3563"/>
      <c r="C48" s="3563"/>
      <c r="D48" s="3563"/>
      <c r="F48" s="3552"/>
      <c r="G48" s="3552"/>
      <c r="H48" s="1329"/>
      <c r="I48" s="3553"/>
      <c r="J48" s="3553"/>
      <c r="K48" s="1329"/>
      <c r="L48" s="3554"/>
      <c r="M48" s="3554"/>
      <c r="N48" s="3640"/>
    </row>
    <row r="49" spans="1:18" ht="26.45" customHeight="1" x14ac:dyDescent="0.2">
      <c r="A49" s="1297" t="s">
        <v>142</v>
      </c>
      <c r="B49" s="1311" t="s">
        <v>143</v>
      </c>
      <c r="C49" s="1310"/>
      <c r="D49" s="1310"/>
      <c r="E49" s="1311" t="s">
        <v>7</v>
      </c>
      <c r="F49" s="3643">
        <v>37955</v>
      </c>
      <c r="G49" s="3643">
        <v>3071</v>
      </c>
      <c r="H49" s="3644">
        <v>2928648.4</v>
      </c>
      <c r="I49" s="3644">
        <v>665415.56371958298</v>
      </c>
      <c r="J49" s="3644">
        <v>0</v>
      </c>
      <c r="K49" s="3644">
        <v>3594063.9637195831</v>
      </c>
      <c r="L49" s="1291"/>
      <c r="M49" s="1291"/>
      <c r="N49" s="1291"/>
      <c r="O49" s="1291"/>
      <c r="P49" s="1291"/>
      <c r="Q49" s="1291"/>
      <c r="R49" s="1291"/>
    </row>
    <row r="50" spans="1:18" s="3551" customFormat="1" ht="26.45" customHeight="1" x14ac:dyDescent="0.2">
      <c r="A50" s="3639"/>
      <c r="B50" s="1311"/>
      <c r="E50" s="1311"/>
      <c r="F50" s="3640"/>
      <c r="G50" s="3640"/>
      <c r="H50" s="3554"/>
      <c r="I50" s="3554"/>
      <c r="J50" s="3554"/>
      <c r="K50" s="3554"/>
    </row>
    <row r="51" spans="1:18" ht="18" customHeight="1" x14ac:dyDescent="0.2">
      <c r="A51" s="1291"/>
      <c r="B51" s="1310"/>
      <c r="C51" s="1310"/>
      <c r="D51" s="1310"/>
      <c r="E51" s="1310"/>
      <c r="F51" s="1325" t="s">
        <v>9</v>
      </c>
      <c r="G51" s="1325" t="s">
        <v>37</v>
      </c>
      <c r="H51" s="1325" t="s">
        <v>29</v>
      </c>
      <c r="I51" s="1325" t="s">
        <v>30</v>
      </c>
      <c r="J51" s="1325" t="s">
        <v>33</v>
      </c>
      <c r="K51" s="1325" t="s">
        <v>34</v>
      </c>
      <c r="L51" s="1291"/>
      <c r="M51" s="1291"/>
      <c r="N51" s="1291"/>
      <c r="O51" s="1291"/>
      <c r="P51" s="1291"/>
      <c r="Q51" s="1291"/>
      <c r="R51" s="1291"/>
    </row>
    <row r="52" spans="1:18" ht="18" customHeight="1" x14ac:dyDescent="0.2">
      <c r="A52" s="1297" t="s">
        <v>92</v>
      </c>
      <c r="B52" s="4000" t="s">
        <v>38</v>
      </c>
      <c r="C52" s="4001"/>
      <c r="D52" s="1310"/>
      <c r="E52" s="1310"/>
      <c r="F52" s="1310"/>
      <c r="G52" s="1310"/>
      <c r="H52" s="1310"/>
      <c r="I52" s="1310"/>
      <c r="J52" s="1310"/>
      <c r="K52" s="1310"/>
      <c r="L52" s="1291"/>
      <c r="M52" s="1291"/>
      <c r="N52" s="1291"/>
      <c r="O52" s="1291"/>
      <c r="P52" s="1291"/>
      <c r="Q52" s="1291"/>
      <c r="R52" s="1291"/>
    </row>
    <row r="53" spans="1:18" ht="18" customHeight="1" x14ac:dyDescent="0.2">
      <c r="A53" s="1296" t="s">
        <v>93</v>
      </c>
      <c r="B53" s="1318" t="s">
        <v>497</v>
      </c>
      <c r="C53" s="1318"/>
      <c r="D53" s="1318"/>
      <c r="E53" s="1310"/>
      <c r="F53" s="1334">
        <v>0</v>
      </c>
      <c r="G53" s="1334">
        <v>0</v>
      </c>
      <c r="H53" s="1335">
        <v>516077.14</v>
      </c>
      <c r="I53" s="1336">
        <v>0</v>
      </c>
      <c r="J53" s="1335">
        <v>45833.33</v>
      </c>
      <c r="K53" s="1337">
        <v>470243.81</v>
      </c>
      <c r="L53" s="1304"/>
      <c r="M53" s="1332"/>
      <c r="N53" s="1291"/>
      <c r="O53" s="1291"/>
      <c r="P53" s="1291"/>
      <c r="Q53" s="1291"/>
      <c r="R53" s="1291"/>
    </row>
    <row r="54" spans="1:18" ht="18" customHeight="1" x14ac:dyDescent="0.2">
      <c r="A54" s="1296" t="s">
        <v>94</v>
      </c>
      <c r="B54" s="4002" t="s">
        <v>498</v>
      </c>
      <c r="C54" s="4002"/>
      <c r="D54" s="4002"/>
      <c r="E54" s="1310"/>
      <c r="F54" s="1334">
        <v>2711.4</v>
      </c>
      <c r="G54" s="1334">
        <v>8852</v>
      </c>
      <c r="H54" s="1335">
        <v>135050.19</v>
      </c>
      <c r="I54" s="1336">
        <v>71085.746699617215</v>
      </c>
      <c r="J54" s="1335">
        <v>17089.900000000001</v>
      </c>
      <c r="K54" s="1337">
        <v>189046.03669961722</v>
      </c>
      <c r="L54" s="1304"/>
      <c r="M54" s="1332"/>
      <c r="N54" s="1291"/>
      <c r="O54" s="1291"/>
      <c r="P54" s="1291"/>
      <c r="Q54" s="1291"/>
      <c r="R54" s="1291"/>
    </row>
    <row r="55" spans="1:18" s="1322" customFormat="1" ht="18" customHeight="1" x14ac:dyDescent="0.2">
      <c r="A55" s="3548" t="s">
        <v>831</v>
      </c>
      <c r="B55" s="3563" t="s">
        <v>830</v>
      </c>
      <c r="C55" s="3563"/>
      <c r="D55" s="3563"/>
      <c r="E55" s="3551"/>
      <c r="F55" s="3480">
        <v>0</v>
      </c>
      <c r="G55" s="3480">
        <v>0</v>
      </c>
      <c r="H55" s="3641">
        <v>3586794.3</v>
      </c>
      <c r="I55" s="3645">
        <v>317630.85851509258</v>
      </c>
      <c r="J55" s="3645">
        <v>815266</v>
      </c>
      <c r="K55" s="3645">
        <v>3089159.1585150925</v>
      </c>
      <c r="L55" s="3550"/>
      <c r="M55" s="1332"/>
      <c r="O55" s="3570"/>
      <c r="P55" s="3570"/>
      <c r="Q55" s="3570"/>
      <c r="R55" s="3570"/>
    </row>
    <row r="56" spans="1:18" s="148" customFormat="1" ht="18" customHeight="1" x14ac:dyDescent="0.2">
      <c r="A56" s="1296" t="s">
        <v>667</v>
      </c>
      <c r="B56" s="1321" t="s">
        <v>668</v>
      </c>
      <c r="C56" s="1318"/>
      <c r="D56" s="1318"/>
      <c r="E56" s="1310"/>
      <c r="F56" s="1334">
        <v>0</v>
      </c>
      <c r="G56" s="1334">
        <v>0</v>
      </c>
      <c r="H56" s="1335">
        <v>4768616.6199999992</v>
      </c>
      <c r="I56" s="1336">
        <v>0</v>
      </c>
      <c r="J56" s="1335">
        <v>0</v>
      </c>
      <c r="K56" s="1337">
        <v>4768616.6199999992</v>
      </c>
      <c r="L56" s="1304"/>
      <c r="M56" s="1332"/>
      <c r="O56" s="1227"/>
      <c r="P56" s="1227"/>
      <c r="Q56" s="1227"/>
      <c r="R56" s="1227"/>
    </row>
    <row r="57" spans="1:18" s="148" customFormat="1" ht="18" customHeight="1" x14ac:dyDescent="0.2">
      <c r="A57" s="1323" t="s">
        <v>669</v>
      </c>
      <c r="B57" s="1321" t="s">
        <v>670</v>
      </c>
      <c r="C57" s="1318"/>
      <c r="D57" s="1318"/>
      <c r="E57" s="1310"/>
      <c r="F57" s="1334">
        <v>0</v>
      </c>
      <c r="G57" s="1334">
        <v>0</v>
      </c>
      <c r="H57" s="1335">
        <v>233539</v>
      </c>
      <c r="I57" s="1336">
        <v>0</v>
      </c>
      <c r="J57" s="1335">
        <v>0</v>
      </c>
      <c r="K57" s="1337">
        <v>233539</v>
      </c>
      <c r="L57" s="1304"/>
      <c r="M57" s="1332"/>
      <c r="O57" s="1227"/>
      <c r="P57" s="1227"/>
      <c r="Q57" s="1227"/>
      <c r="R57" s="1227"/>
    </row>
    <row r="58" spans="1:18" s="148" customFormat="1" ht="18" customHeight="1" x14ac:dyDescent="0.2">
      <c r="A58" s="1296" t="s">
        <v>671</v>
      </c>
      <c r="B58" s="4004" t="s">
        <v>749</v>
      </c>
      <c r="C58" s="4002"/>
      <c r="D58" s="4002"/>
      <c r="E58" s="1310"/>
      <c r="F58" s="1334">
        <v>0</v>
      </c>
      <c r="G58" s="1334">
        <v>0</v>
      </c>
      <c r="H58" s="1335">
        <v>354218</v>
      </c>
      <c r="I58" s="1336">
        <v>0</v>
      </c>
      <c r="J58" s="1335">
        <v>0</v>
      </c>
      <c r="K58" s="1337">
        <v>354218</v>
      </c>
      <c r="L58" s="1304"/>
      <c r="M58" s="1332"/>
      <c r="O58" s="1227"/>
      <c r="P58" s="1227"/>
      <c r="Q58" s="1227"/>
      <c r="R58" s="1227"/>
    </row>
    <row r="59" spans="1:18" s="1322" customFormat="1" ht="18" customHeight="1" x14ac:dyDescent="0.2">
      <c r="A59" s="3548"/>
      <c r="B59" s="3565"/>
      <c r="C59" s="3563"/>
      <c r="D59" s="3563"/>
      <c r="E59" s="3551"/>
      <c r="F59" s="3480"/>
      <c r="G59" s="3480"/>
      <c r="H59" s="3641"/>
      <c r="I59" s="3481"/>
      <c r="J59" s="3641"/>
      <c r="K59" s="3644"/>
      <c r="L59" s="3550"/>
      <c r="M59" s="1332"/>
      <c r="O59" s="3570"/>
      <c r="P59" s="3570"/>
      <c r="Q59" s="3570"/>
      <c r="R59" s="3570"/>
    </row>
    <row r="60" spans="1:18" s="1322" customFormat="1" ht="18" customHeight="1" x14ac:dyDescent="0.2">
      <c r="A60" s="3548"/>
      <c r="B60" s="3565"/>
      <c r="C60" s="3563"/>
      <c r="D60" s="3563"/>
      <c r="E60" s="3551"/>
      <c r="F60" s="3480"/>
      <c r="G60" s="3480"/>
      <c r="H60" s="3641"/>
      <c r="I60" s="3481"/>
      <c r="J60" s="3641"/>
      <c r="K60" s="3644"/>
      <c r="L60" s="3550"/>
      <c r="M60" s="1332"/>
      <c r="O60" s="3570"/>
      <c r="P60" s="3570"/>
      <c r="Q60" s="3570"/>
      <c r="R60" s="3570"/>
    </row>
    <row r="61" spans="1:18" s="1322" customFormat="1" ht="18" customHeight="1" x14ac:dyDescent="0.2">
      <c r="A61" s="3548"/>
      <c r="B61" s="3565"/>
      <c r="C61" s="3563"/>
      <c r="D61" s="3563"/>
      <c r="E61" s="3551"/>
      <c r="F61" s="3480"/>
      <c r="G61" s="3480"/>
      <c r="H61" s="3641"/>
      <c r="I61" s="3481"/>
      <c r="J61" s="3641"/>
      <c r="K61" s="3644"/>
      <c r="L61" s="3550"/>
      <c r="M61" s="1332"/>
      <c r="O61" s="3570"/>
      <c r="P61" s="3570"/>
      <c r="Q61" s="3570"/>
      <c r="R61" s="3570"/>
    </row>
    <row r="62" spans="1:18" s="1322" customFormat="1" ht="18" customHeight="1" x14ac:dyDescent="0.2">
      <c r="A62" s="3548"/>
      <c r="B62" s="3565"/>
      <c r="C62" s="3563"/>
      <c r="D62" s="3563"/>
      <c r="E62" s="3551"/>
      <c r="F62" s="3480"/>
      <c r="G62" s="3480"/>
      <c r="H62" s="3641"/>
      <c r="I62" s="3641"/>
      <c r="J62" s="3641"/>
      <c r="K62" s="3644"/>
      <c r="L62" s="3550"/>
      <c r="M62" s="1332"/>
      <c r="O62" s="3570"/>
      <c r="P62" s="3570"/>
      <c r="Q62" s="3570"/>
      <c r="R62" s="3570"/>
    </row>
    <row r="63" spans="1:18" s="3640" customFormat="1" ht="18" customHeight="1" x14ac:dyDescent="0.2">
      <c r="A63" s="3642"/>
      <c r="B63" s="3565"/>
      <c r="C63" s="3563"/>
      <c r="D63" s="3563"/>
      <c r="E63" s="3549"/>
      <c r="F63" s="3552"/>
      <c r="G63" s="3552"/>
      <c r="H63" s="3553"/>
      <c r="I63" s="3553"/>
      <c r="J63" s="3553"/>
      <c r="K63" s="3554"/>
      <c r="L63" s="3554"/>
      <c r="M63" s="3647"/>
      <c r="O63" s="3549"/>
      <c r="P63" s="3549"/>
      <c r="Q63" s="3549"/>
      <c r="R63" s="3549"/>
    </row>
    <row r="64" spans="1:18" s="148" customFormat="1" ht="18" customHeight="1" x14ac:dyDescent="0.2">
      <c r="A64" s="1296" t="s">
        <v>144</v>
      </c>
      <c r="B64" s="1311" t="s">
        <v>145</v>
      </c>
      <c r="C64" s="1310"/>
      <c r="D64" s="1310"/>
      <c r="E64" s="1311" t="s">
        <v>7</v>
      </c>
      <c r="F64" s="3646">
        <v>2711.4</v>
      </c>
      <c r="G64" s="3646">
        <v>8852</v>
      </c>
      <c r="H64" s="3644">
        <v>9594295.25</v>
      </c>
      <c r="I64" s="3644">
        <v>388716.60521470977</v>
      </c>
      <c r="J64" s="3644">
        <v>878189.23</v>
      </c>
      <c r="K64" s="3644">
        <v>9104822.625214709</v>
      </c>
      <c r="L64" s="1291"/>
      <c r="M64" s="1291"/>
      <c r="O64" s="1227"/>
      <c r="P64" s="1227"/>
      <c r="Q64" s="1227"/>
      <c r="R64" s="1227"/>
    </row>
    <row r="65" spans="1:18" s="1333" customFormat="1" ht="18" customHeight="1" x14ac:dyDescent="0.2">
      <c r="A65" s="1323"/>
      <c r="B65" s="1311"/>
      <c r="C65" s="3551"/>
      <c r="D65" s="3551"/>
      <c r="E65" s="1311"/>
      <c r="F65" s="3648"/>
      <c r="G65" s="3648"/>
      <c r="H65" s="3554"/>
      <c r="I65" s="3554"/>
      <c r="J65" s="3554"/>
      <c r="K65" s="3554"/>
      <c r="L65" s="3551"/>
      <c r="M65" s="3551"/>
      <c r="O65" s="3551"/>
      <c r="P65" s="3551"/>
      <c r="Q65" s="3551"/>
      <c r="R65" s="3551"/>
    </row>
    <row r="66" spans="1:18" s="148" customFormat="1" ht="42.75" customHeight="1" x14ac:dyDescent="0.2">
      <c r="A66" s="1291"/>
      <c r="B66" s="1310"/>
      <c r="C66" s="1310"/>
      <c r="D66" s="1310"/>
      <c r="E66" s="1310"/>
      <c r="F66" s="1327" t="s">
        <v>9</v>
      </c>
      <c r="G66" s="1327" t="s">
        <v>37</v>
      </c>
      <c r="H66" s="1327" t="s">
        <v>29</v>
      </c>
      <c r="I66" s="1327" t="s">
        <v>30</v>
      </c>
      <c r="J66" s="1327" t="s">
        <v>33</v>
      </c>
      <c r="K66" s="1327" t="s">
        <v>34</v>
      </c>
      <c r="L66" s="1291"/>
      <c r="M66" s="1291"/>
      <c r="O66" s="1227"/>
      <c r="P66" s="1227"/>
      <c r="Q66" s="1227"/>
      <c r="R66" s="1227"/>
    </row>
    <row r="67" spans="1:18" s="148" customFormat="1" ht="18" customHeight="1" x14ac:dyDescent="0.2">
      <c r="A67" s="1297" t="s">
        <v>102</v>
      </c>
      <c r="B67" s="1311" t="s">
        <v>12</v>
      </c>
      <c r="C67" s="1310"/>
      <c r="D67" s="1310"/>
      <c r="E67" s="1310"/>
      <c r="F67" s="1300"/>
      <c r="G67" s="1300"/>
      <c r="H67" s="1300"/>
      <c r="I67" s="1329"/>
      <c r="J67" s="1300"/>
      <c r="K67" s="1316"/>
      <c r="L67" s="1291"/>
      <c r="M67" s="1291"/>
      <c r="O67" s="1227"/>
      <c r="P67" s="1227"/>
      <c r="Q67" s="1227"/>
      <c r="R67" s="1227"/>
    </row>
    <row r="68" spans="1:18" s="148" customFormat="1" ht="18" customHeight="1" x14ac:dyDescent="0.2">
      <c r="A68" s="1296" t="s">
        <v>103</v>
      </c>
      <c r="B68" s="1310" t="s">
        <v>52</v>
      </c>
      <c r="C68" s="1310"/>
      <c r="D68" s="1310"/>
      <c r="E68" s="1310"/>
      <c r="F68" s="1341">
        <v>0</v>
      </c>
      <c r="G68" s="1342">
        <v>0</v>
      </c>
      <c r="H68" s="1339">
        <v>3094463.5102019142</v>
      </c>
      <c r="I68" s="1335">
        <v>0</v>
      </c>
      <c r="J68" s="1339">
        <v>3094463.5102019142</v>
      </c>
      <c r="K68" s="1337">
        <v>0</v>
      </c>
      <c r="L68" s="1291"/>
      <c r="M68" s="1312"/>
      <c r="O68" s="1227"/>
      <c r="P68" s="1227"/>
      <c r="Q68" s="1227"/>
      <c r="R68" s="1227"/>
    </row>
    <row r="69" spans="1:18" s="148" customFormat="1" ht="18" customHeight="1" x14ac:dyDescent="0.2">
      <c r="A69" s="1296" t="s">
        <v>104</v>
      </c>
      <c r="B69" s="1326" t="s">
        <v>53</v>
      </c>
      <c r="C69" s="1310"/>
      <c r="D69" s="1310"/>
      <c r="E69" s="1310"/>
      <c r="F69" s="1342">
        <v>0</v>
      </c>
      <c r="G69" s="1342">
        <v>0</v>
      </c>
      <c r="H69" s="1342">
        <v>0</v>
      </c>
      <c r="I69" s="1335">
        <v>0</v>
      </c>
      <c r="J69" s="1342">
        <v>0</v>
      </c>
      <c r="K69" s="1337">
        <v>0</v>
      </c>
      <c r="L69" s="1291"/>
      <c r="M69" s="1293"/>
      <c r="O69" s="1227"/>
      <c r="P69" s="1227"/>
      <c r="Q69" s="1227"/>
      <c r="R69" s="1227"/>
    </row>
    <row r="70" spans="1:18" s="148" customFormat="1" ht="18" customHeight="1" x14ac:dyDescent="0.2">
      <c r="A70" s="1296" t="s">
        <v>178</v>
      </c>
      <c r="B70" s="1321" t="s">
        <v>750</v>
      </c>
      <c r="C70" s="1318"/>
      <c r="D70" s="1318"/>
      <c r="E70" s="1319"/>
      <c r="F70" s="1342">
        <v>0</v>
      </c>
      <c r="G70" s="1342">
        <v>0</v>
      </c>
      <c r="H70" s="1343">
        <v>1505235.569798083</v>
      </c>
      <c r="I70" s="1335">
        <v>0</v>
      </c>
      <c r="J70" s="1335">
        <v>1505235.569798083</v>
      </c>
      <c r="K70" s="1337">
        <v>0</v>
      </c>
      <c r="L70" s="1291"/>
      <c r="M70" s="1291"/>
      <c r="O70" s="1227"/>
      <c r="P70" s="1227"/>
      <c r="Q70" s="1227"/>
      <c r="R70" s="1227"/>
    </row>
    <row r="71" spans="1:18" s="1333" customFormat="1" ht="18" customHeight="1" x14ac:dyDescent="0.2">
      <c r="A71" s="1323"/>
      <c r="B71" s="3565"/>
      <c r="C71" s="3563"/>
      <c r="D71" s="3563"/>
      <c r="E71" s="3555"/>
      <c r="F71" s="3649"/>
      <c r="G71" s="3649"/>
      <c r="H71" s="3650"/>
      <c r="I71" s="3641"/>
      <c r="J71" s="3641"/>
      <c r="K71" s="3644"/>
      <c r="L71" s="3551"/>
      <c r="M71" s="3551"/>
      <c r="O71" s="3551"/>
      <c r="P71" s="3551"/>
      <c r="Q71" s="3551"/>
      <c r="R71" s="3551"/>
    </row>
    <row r="72" spans="1:18" s="1333" customFormat="1" ht="18" customHeight="1" x14ac:dyDescent="0.2">
      <c r="A72" s="1323"/>
      <c r="B72" s="3565"/>
      <c r="C72" s="3563"/>
      <c r="D72" s="3563"/>
      <c r="E72" s="3555"/>
      <c r="F72" s="3649"/>
      <c r="G72" s="3649"/>
      <c r="H72" s="3650"/>
      <c r="I72" s="3641"/>
      <c r="J72" s="3641"/>
      <c r="K72" s="3644"/>
      <c r="L72" s="3551"/>
      <c r="M72" s="3551"/>
      <c r="O72" s="3551"/>
      <c r="P72" s="3551"/>
      <c r="Q72" s="3551"/>
      <c r="R72" s="3551"/>
    </row>
    <row r="73" spans="1:18" s="148" customFormat="1" ht="18" customHeight="1" x14ac:dyDescent="0.2">
      <c r="A73" s="1296"/>
      <c r="B73" s="1326"/>
      <c r="C73" s="1310"/>
      <c r="D73" s="1310"/>
      <c r="E73" s="1311"/>
      <c r="F73" s="1314"/>
      <c r="G73" s="1314"/>
      <c r="H73" s="1315"/>
      <c r="I73" s="1329"/>
      <c r="J73" s="1315"/>
      <c r="K73" s="1316"/>
      <c r="L73" s="1291"/>
      <c r="M73" s="1291"/>
      <c r="N73" s="1291"/>
      <c r="O73" s="1227"/>
      <c r="P73" s="1227"/>
      <c r="Q73" s="1227"/>
      <c r="R73" s="1227"/>
    </row>
    <row r="74" spans="1:18" s="148" customFormat="1" ht="18" customHeight="1" x14ac:dyDescent="0.2">
      <c r="A74" s="1297" t="s">
        <v>146</v>
      </c>
      <c r="B74" s="1311" t="s">
        <v>147</v>
      </c>
      <c r="C74" s="1310"/>
      <c r="D74" s="1310"/>
      <c r="E74" s="1311" t="s">
        <v>7</v>
      </c>
      <c r="F74" s="1344">
        <v>0</v>
      </c>
      <c r="G74" s="1344">
        <v>0</v>
      </c>
      <c r="H74" s="1337">
        <v>4599699.0799999973</v>
      </c>
      <c r="I74" s="1345">
        <v>0</v>
      </c>
      <c r="J74" s="1339">
        <v>4599699.0799999973</v>
      </c>
      <c r="K74" s="1339">
        <v>0</v>
      </c>
      <c r="L74" s="1291"/>
      <c r="M74" s="1291"/>
      <c r="N74" s="1291"/>
      <c r="O74" s="1227"/>
      <c r="P74" s="1227"/>
      <c r="Q74" s="1227"/>
      <c r="R74" s="1227"/>
    </row>
    <row r="75" spans="1:18" s="148" customFormat="1" ht="18" customHeight="1" x14ac:dyDescent="0.2">
      <c r="A75" s="1291"/>
      <c r="B75" s="1310"/>
      <c r="C75" s="1310"/>
      <c r="D75" s="1310"/>
      <c r="E75" s="1310"/>
      <c r="F75" s="1325" t="s">
        <v>9</v>
      </c>
      <c r="G75" s="1325" t="s">
        <v>37</v>
      </c>
      <c r="H75" s="1325" t="s">
        <v>29</v>
      </c>
      <c r="I75" s="1325" t="s">
        <v>30</v>
      </c>
      <c r="J75" s="1325" t="s">
        <v>33</v>
      </c>
      <c r="K75" s="1325" t="s">
        <v>34</v>
      </c>
      <c r="L75" s="1291"/>
      <c r="M75" s="1291"/>
      <c r="N75" s="1291"/>
      <c r="O75" s="1227"/>
      <c r="P75" s="1227"/>
      <c r="Q75" s="1227"/>
      <c r="R75" s="1227"/>
    </row>
    <row r="76" spans="1:18" s="148" customFormat="1" ht="18" customHeight="1" x14ac:dyDescent="0.2">
      <c r="A76" s="1297" t="s">
        <v>105</v>
      </c>
      <c r="B76" s="1311" t="s">
        <v>106</v>
      </c>
      <c r="C76" s="1310"/>
      <c r="D76" s="1310"/>
      <c r="E76" s="1310"/>
      <c r="F76" s="1310"/>
      <c r="G76" s="1310"/>
      <c r="H76" s="1310"/>
      <c r="I76" s="1310"/>
      <c r="J76" s="1310"/>
      <c r="K76" s="1310"/>
      <c r="L76" s="1291"/>
      <c r="M76" s="1291"/>
      <c r="N76" s="1291"/>
      <c r="O76" s="1227"/>
      <c r="P76" s="1227"/>
      <c r="Q76" s="1227"/>
      <c r="R76" s="1227"/>
    </row>
    <row r="77" spans="1:18" s="148" customFormat="1" ht="18" customHeight="1" x14ac:dyDescent="0.2">
      <c r="A77" s="1296" t="s">
        <v>107</v>
      </c>
      <c r="B77" s="1326" t="s">
        <v>54</v>
      </c>
      <c r="C77" s="1310"/>
      <c r="D77" s="1310"/>
      <c r="E77" s="1310"/>
      <c r="F77" s="1334">
        <v>0</v>
      </c>
      <c r="G77" s="1334">
        <v>1100</v>
      </c>
      <c r="H77" s="1340">
        <v>329635</v>
      </c>
      <c r="I77" s="1336">
        <v>0</v>
      </c>
      <c r="J77" s="1335">
        <v>0</v>
      </c>
      <c r="K77" s="1337">
        <v>329635</v>
      </c>
      <c r="L77" s="1291"/>
      <c r="M77" s="1332"/>
      <c r="N77" s="1291"/>
      <c r="O77" s="1227"/>
      <c r="P77" s="1227"/>
      <c r="Q77" s="1227"/>
      <c r="R77" s="1227"/>
    </row>
    <row r="78" spans="1:18" s="148" customFormat="1" ht="18" customHeight="1" x14ac:dyDescent="0.2">
      <c r="A78" s="1296" t="s">
        <v>108</v>
      </c>
      <c r="B78" s="1326" t="s">
        <v>55</v>
      </c>
      <c r="C78" s="1310"/>
      <c r="D78" s="1310"/>
      <c r="E78" s="1310"/>
      <c r="F78" s="1334">
        <v>0</v>
      </c>
      <c r="G78" s="1334">
        <v>0</v>
      </c>
      <c r="H78" s="1335">
        <v>0</v>
      </c>
      <c r="I78" s="1336">
        <v>0</v>
      </c>
      <c r="J78" s="1335">
        <v>0</v>
      </c>
      <c r="K78" s="1337">
        <v>0</v>
      </c>
      <c r="L78" s="1291"/>
      <c r="M78" s="1332"/>
      <c r="N78" s="1291"/>
      <c r="O78" s="1227"/>
      <c r="P78" s="1227"/>
      <c r="Q78" s="1227"/>
      <c r="R78" s="1227"/>
    </row>
    <row r="79" spans="1:18" s="148" customFormat="1" ht="18" customHeight="1" x14ac:dyDescent="0.2">
      <c r="A79" s="1296" t="s">
        <v>109</v>
      </c>
      <c r="B79" s="1326" t="s">
        <v>13</v>
      </c>
      <c r="C79" s="1310"/>
      <c r="D79" s="1310"/>
      <c r="E79" s="1310"/>
      <c r="F79" s="1334">
        <v>152.69999999999999</v>
      </c>
      <c r="G79" s="1334">
        <v>2160</v>
      </c>
      <c r="H79" s="1335">
        <v>582866</v>
      </c>
      <c r="I79" s="1336">
        <v>0</v>
      </c>
      <c r="J79" s="1335">
        <v>0</v>
      </c>
      <c r="K79" s="1337">
        <v>582866</v>
      </c>
      <c r="L79" s="1291"/>
      <c r="M79" s="1306"/>
      <c r="N79" s="1291"/>
      <c r="O79" s="1227"/>
      <c r="P79" s="1227"/>
      <c r="Q79" s="1227"/>
      <c r="R79" s="1227"/>
    </row>
    <row r="80" spans="1:18" s="148" customFormat="1" ht="18" customHeight="1" x14ac:dyDescent="0.2">
      <c r="A80" s="1296" t="s">
        <v>110</v>
      </c>
      <c r="B80" s="1326" t="s">
        <v>56</v>
      </c>
      <c r="C80" s="1310"/>
      <c r="D80" s="1310"/>
      <c r="E80" s="1310"/>
      <c r="F80" s="1334">
        <v>142</v>
      </c>
      <c r="G80" s="1334">
        <v>2757</v>
      </c>
      <c r="H80" s="1335">
        <v>6940</v>
      </c>
      <c r="I80" s="1336">
        <v>1581.0804384524158</v>
      </c>
      <c r="J80" s="1335">
        <v>0</v>
      </c>
      <c r="K80" s="1337">
        <v>8521.0804384524163</v>
      </c>
      <c r="L80" s="1304"/>
      <c r="M80" s="1332"/>
      <c r="N80" s="1291"/>
      <c r="O80" s="1227"/>
      <c r="P80" s="1227"/>
      <c r="Q80" s="1227"/>
      <c r="R80" s="1227"/>
    </row>
    <row r="81" spans="1:18" s="148" customFormat="1" ht="18" customHeight="1" x14ac:dyDescent="0.2">
      <c r="A81" s="1296"/>
      <c r="B81" s="1310"/>
      <c r="C81" s="1310"/>
      <c r="D81" s="1310"/>
      <c r="E81" s="1310"/>
      <c r="F81" s="1310"/>
      <c r="G81" s="1310"/>
      <c r="H81" s="1310"/>
      <c r="I81" s="1310"/>
      <c r="J81" s="1310"/>
      <c r="K81" s="1301"/>
      <c r="L81" s="1291"/>
      <c r="M81" s="1291"/>
      <c r="N81" s="1291"/>
      <c r="O81" s="1227"/>
      <c r="P81" s="1227"/>
      <c r="Q81" s="1227"/>
      <c r="R81" s="1227"/>
    </row>
    <row r="82" spans="1:18" s="148" customFormat="1" ht="18" customHeight="1" x14ac:dyDescent="0.2">
      <c r="A82" s="1296" t="s">
        <v>148</v>
      </c>
      <c r="B82" s="1311" t="s">
        <v>149</v>
      </c>
      <c r="C82" s="1310"/>
      <c r="D82" s="1310"/>
      <c r="E82" s="1311" t="s">
        <v>7</v>
      </c>
      <c r="F82" s="1346">
        <v>294.7</v>
      </c>
      <c r="G82" s="1344">
        <v>6017</v>
      </c>
      <c r="H82" s="1339">
        <v>919441</v>
      </c>
      <c r="I82" s="1339">
        <v>1581.0804384524158</v>
      </c>
      <c r="J82" s="1339">
        <v>0</v>
      </c>
      <c r="K82" s="1339">
        <v>921022.08043845242</v>
      </c>
      <c r="L82" s="1291"/>
      <c r="M82" s="1291"/>
      <c r="N82" s="1291"/>
      <c r="O82" s="1227"/>
      <c r="P82" s="1227"/>
      <c r="Q82" s="1227"/>
      <c r="R82" s="1227"/>
    </row>
    <row r="83" spans="1:18" s="148" customFormat="1" ht="18" customHeight="1" x14ac:dyDescent="0.2">
      <c r="A83" s="1296"/>
      <c r="B83" s="1310"/>
      <c r="C83" s="1310"/>
      <c r="D83" s="1310"/>
      <c r="E83" s="1310"/>
      <c r="F83" s="1328"/>
      <c r="G83" s="1328"/>
      <c r="H83" s="1328"/>
      <c r="I83" s="1328"/>
      <c r="J83" s="1328"/>
      <c r="K83" s="1328"/>
      <c r="L83" s="1291"/>
      <c r="M83" s="1291"/>
      <c r="N83" s="1291"/>
      <c r="O83" s="1227"/>
      <c r="P83" s="1227"/>
      <c r="Q83" s="1227"/>
      <c r="R83" s="1227"/>
    </row>
    <row r="84" spans="1:18" s="148" customFormat="1" ht="18" customHeight="1" x14ac:dyDescent="0.2">
      <c r="A84" s="1291"/>
      <c r="B84" s="1310"/>
      <c r="C84" s="1310"/>
      <c r="D84" s="1310"/>
      <c r="E84" s="1310"/>
      <c r="F84" s="1325" t="s">
        <v>9</v>
      </c>
      <c r="G84" s="1325" t="s">
        <v>37</v>
      </c>
      <c r="H84" s="1325" t="s">
        <v>29</v>
      </c>
      <c r="I84" s="1325" t="s">
        <v>30</v>
      </c>
      <c r="J84" s="1325" t="s">
        <v>33</v>
      </c>
      <c r="K84" s="1325" t="s">
        <v>34</v>
      </c>
      <c r="L84" s="1291"/>
      <c r="M84" s="1291"/>
      <c r="N84" s="1291"/>
      <c r="O84" s="1227"/>
      <c r="P84" s="1227"/>
      <c r="Q84" s="1227"/>
      <c r="R84" s="1227"/>
    </row>
    <row r="85" spans="1:18" s="148" customFormat="1" ht="18" customHeight="1" x14ac:dyDescent="0.2">
      <c r="A85" s="1297" t="s">
        <v>111</v>
      </c>
      <c r="B85" s="1311" t="s">
        <v>57</v>
      </c>
      <c r="C85" s="1310"/>
      <c r="D85" s="1310"/>
      <c r="E85" s="1310"/>
      <c r="F85" s="1310"/>
      <c r="G85" s="1310"/>
      <c r="H85" s="1310"/>
      <c r="I85" s="1310"/>
      <c r="J85" s="1310"/>
      <c r="K85" s="1310"/>
      <c r="L85" s="1291"/>
      <c r="M85" s="1291"/>
      <c r="N85" s="1291"/>
      <c r="O85" s="1227"/>
      <c r="P85" s="1227"/>
      <c r="Q85" s="1227"/>
      <c r="R85" s="1227"/>
    </row>
    <row r="86" spans="1:18" s="148" customFormat="1" ht="18" customHeight="1" x14ac:dyDescent="0.2">
      <c r="A86" s="1296" t="s">
        <v>112</v>
      </c>
      <c r="B86" s="1326" t="s">
        <v>113</v>
      </c>
      <c r="C86" s="1310"/>
      <c r="D86" s="1310"/>
      <c r="E86" s="1310"/>
      <c r="F86" s="1334">
        <v>0</v>
      </c>
      <c r="G86" s="1334">
        <v>0</v>
      </c>
      <c r="H86" s="1335">
        <v>0</v>
      </c>
      <c r="I86" s="1335">
        <v>0</v>
      </c>
      <c r="J86" s="1335">
        <v>0</v>
      </c>
      <c r="K86" s="1337">
        <v>0</v>
      </c>
      <c r="L86" s="1291"/>
      <c r="M86" s="1291"/>
      <c r="N86" s="1291"/>
      <c r="O86" s="1227"/>
      <c r="P86" s="1227"/>
      <c r="Q86" s="1227"/>
      <c r="R86" s="1227"/>
    </row>
    <row r="87" spans="1:18" s="148" customFormat="1" ht="18" customHeight="1" x14ac:dyDescent="0.2">
      <c r="A87" s="1296" t="s">
        <v>114</v>
      </c>
      <c r="B87" s="1326" t="s">
        <v>14</v>
      </c>
      <c r="C87" s="1310"/>
      <c r="D87" s="1310"/>
      <c r="E87" s="1310"/>
      <c r="F87" s="1334">
        <v>104</v>
      </c>
      <c r="G87" s="1334">
        <v>617</v>
      </c>
      <c r="H87" s="1335">
        <v>6445</v>
      </c>
      <c r="I87" s="1335">
        <v>0</v>
      </c>
      <c r="J87" s="1335">
        <v>0</v>
      </c>
      <c r="K87" s="1337">
        <v>6445</v>
      </c>
      <c r="L87" s="1291"/>
      <c r="M87" s="1291"/>
      <c r="O87" s="1227"/>
      <c r="P87" s="1227"/>
      <c r="Q87" s="1227"/>
      <c r="R87" s="1227"/>
    </row>
    <row r="88" spans="1:18" s="148" customFormat="1" ht="18" customHeight="1" x14ac:dyDescent="0.2">
      <c r="A88" s="1296" t="s">
        <v>115</v>
      </c>
      <c r="B88" s="1326" t="s">
        <v>116</v>
      </c>
      <c r="C88" s="1310"/>
      <c r="D88" s="1310"/>
      <c r="E88" s="1310"/>
      <c r="F88" s="1334">
        <v>1341</v>
      </c>
      <c r="G88" s="1334">
        <v>979</v>
      </c>
      <c r="H88" s="1335">
        <v>138562</v>
      </c>
      <c r="I88" s="1335">
        <v>72934.241959914012</v>
      </c>
      <c r="J88" s="1335">
        <v>11858</v>
      </c>
      <c r="K88" s="1337">
        <v>199638.24195991401</v>
      </c>
      <c r="L88" s="1304"/>
      <c r="M88" s="1306"/>
      <c r="O88" s="1227"/>
      <c r="P88" s="1227"/>
      <c r="Q88" s="1227"/>
      <c r="R88" s="1227"/>
    </row>
    <row r="89" spans="1:18" s="148" customFormat="1" ht="18" customHeight="1" x14ac:dyDescent="0.2">
      <c r="A89" s="1296" t="s">
        <v>117</v>
      </c>
      <c r="B89" s="1326" t="s">
        <v>58</v>
      </c>
      <c r="C89" s="1310"/>
      <c r="D89" s="1310"/>
      <c r="E89" s="1310"/>
      <c r="F89" s="1334">
        <v>0</v>
      </c>
      <c r="G89" s="1334">
        <v>0</v>
      </c>
      <c r="H89" s="1335">
        <v>38888</v>
      </c>
      <c r="I89" s="1335">
        <v>0</v>
      </c>
      <c r="J89" s="1335">
        <v>0</v>
      </c>
      <c r="K89" s="1337">
        <v>38888</v>
      </c>
      <c r="L89" s="1291"/>
      <c r="M89" s="1291"/>
      <c r="O89" s="1227"/>
      <c r="P89" s="1227"/>
      <c r="Q89" s="1227"/>
      <c r="R89" s="1227"/>
    </row>
    <row r="90" spans="1:18" s="148" customFormat="1" ht="42.75" customHeight="1" x14ac:dyDescent="0.2">
      <c r="A90" s="1296" t="s">
        <v>118</v>
      </c>
      <c r="B90" s="4005" t="s">
        <v>59</v>
      </c>
      <c r="C90" s="4006"/>
      <c r="D90" s="1310"/>
      <c r="E90" s="1310"/>
      <c r="F90" s="1334">
        <v>0</v>
      </c>
      <c r="G90" s="1334">
        <v>0</v>
      </c>
      <c r="H90" s="1335">
        <v>0</v>
      </c>
      <c r="I90" s="1335">
        <v>0</v>
      </c>
      <c r="J90" s="1335">
        <v>0</v>
      </c>
      <c r="K90" s="1337">
        <v>0</v>
      </c>
      <c r="L90" s="1304"/>
      <c r="M90" s="1306"/>
      <c r="O90" s="1227"/>
      <c r="P90" s="1227"/>
      <c r="Q90" s="1227"/>
      <c r="R90" s="1227"/>
    </row>
    <row r="91" spans="1:18" s="148" customFormat="1" ht="18" customHeight="1" x14ac:dyDescent="0.2">
      <c r="A91" s="1296" t="s">
        <v>119</v>
      </c>
      <c r="B91" s="1326" t="s">
        <v>60</v>
      </c>
      <c r="C91" s="1310"/>
      <c r="D91" s="1310"/>
      <c r="E91" s="1310"/>
      <c r="F91" s="1334">
        <v>1633</v>
      </c>
      <c r="G91" s="1334">
        <v>2406</v>
      </c>
      <c r="H91" s="1335">
        <v>89036</v>
      </c>
      <c r="I91" s="1335">
        <v>46865.46937214319</v>
      </c>
      <c r="J91" s="1335">
        <v>11858</v>
      </c>
      <c r="K91" s="1337">
        <v>124043.46937214318</v>
      </c>
      <c r="L91" s="1304"/>
      <c r="M91" s="1306"/>
      <c r="O91" s="1227"/>
      <c r="P91" s="1227"/>
      <c r="Q91" s="1227"/>
      <c r="R91" s="1227"/>
    </row>
    <row r="92" spans="1:18" s="148" customFormat="1" ht="18" customHeight="1" x14ac:dyDescent="0.2">
      <c r="A92" s="1296" t="s">
        <v>120</v>
      </c>
      <c r="B92" s="1326" t="s">
        <v>121</v>
      </c>
      <c r="C92" s="1310"/>
      <c r="D92" s="1310"/>
      <c r="E92" s="1310"/>
      <c r="F92" s="1334">
        <v>0</v>
      </c>
      <c r="G92" s="1334">
        <v>0</v>
      </c>
      <c r="H92" s="1335">
        <v>0</v>
      </c>
      <c r="I92" s="1335">
        <v>0</v>
      </c>
      <c r="J92" s="1335">
        <v>0</v>
      </c>
      <c r="K92" s="1337">
        <v>0</v>
      </c>
      <c r="L92" s="1304"/>
      <c r="M92" s="1304"/>
      <c r="O92" s="1227"/>
      <c r="P92" s="1227"/>
      <c r="Q92" s="1227"/>
      <c r="R92" s="1227"/>
    </row>
    <row r="93" spans="1:18" s="148" customFormat="1" ht="18" customHeight="1" x14ac:dyDescent="0.2">
      <c r="A93" s="1296" t="s">
        <v>122</v>
      </c>
      <c r="B93" s="1326" t="s">
        <v>123</v>
      </c>
      <c r="C93" s="1310"/>
      <c r="D93" s="1310"/>
      <c r="E93" s="1310"/>
      <c r="F93" s="1334">
        <v>1416</v>
      </c>
      <c r="G93" s="1334">
        <v>495</v>
      </c>
      <c r="H93" s="1335">
        <v>149484</v>
      </c>
      <c r="I93" s="1335">
        <v>78683.204811822769</v>
      </c>
      <c r="J93" s="1335">
        <v>0</v>
      </c>
      <c r="K93" s="1337">
        <v>228167.20481182277</v>
      </c>
      <c r="L93" s="1304"/>
      <c r="M93" s="1304"/>
      <c r="O93" s="1227"/>
      <c r="P93" s="1227"/>
      <c r="Q93" s="1227"/>
      <c r="R93" s="1227"/>
    </row>
    <row r="94" spans="1:18" s="1322" customFormat="1" ht="18" customHeight="1" x14ac:dyDescent="0.2">
      <c r="A94" s="3548"/>
      <c r="B94" s="3556"/>
      <c r="C94" s="3551"/>
      <c r="D94" s="3551"/>
      <c r="E94" s="3551"/>
      <c r="F94" s="3480"/>
      <c r="G94" s="3480"/>
      <c r="H94" s="3641"/>
      <c r="I94" s="3641"/>
      <c r="J94" s="3641"/>
      <c r="K94" s="3644"/>
      <c r="L94" s="3550"/>
      <c r="M94" s="3550"/>
      <c r="O94" s="3570"/>
      <c r="P94" s="3570"/>
      <c r="Q94" s="3570"/>
      <c r="R94" s="3570"/>
    </row>
    <row r="95" spans="1:18" s="1322" customFormat="1" ht="18" customHeight="1" x14ac:dyDescent="0.2">
      <c r="A95" s="3548"/>
      <c r="B95" s="3556"/>
      <c r="C95" s="3551"/>
      <c r="D95" s="3551"/>
      <c r="E95" s="3551"/>
      <c r="F95" s="3480"/>
      <c r="G95" s="3480"/>
      <c r="H95" s="3641"/>
      <c r="I95" s="3641"/>
      <c r="J95" s="3641"/>
      <c r="K95" s="3644"/>
      <c r="L95" s="3550"/>
      <c r="M95" s="3550"/>
      <c r="O95" s="3570"/>
      <c r="P95" s="3570"/>
      <c r="Q95" s="3570"/>
      <c r="R95" s="3570"/>
    </row>
    <row r="96" spans="1:18" s="1322" customFormat="1" ht="18" customHeight="1" x14ac:dyDescent="0.2">
      <c r="A96" s="3548"/>
      <c r="B96" s="3556"/>
      <c r="C96" s="3551"/>
      <c r="D96" s="3551"/>
      <c r="E96" s="3551"/>
      <c r="F96" s="3480"/>
      <c r="G96" s="3480"/>
      <c r="H96" s="3641"/>
      <c r="I96" s="3641"/>
      <c r="J96" s="3641"/>
      <c r="K96" s="3644"/>
      <c r="L96" s="3550"/>
      <c r="M96" s="3550"/>
      <c r="O96" s="3570"/>
      <c r="P96" s="3570"/>
      <c r="Q96" s="3570"/>
      <c r="R96" s="3570"/>
    </row>
    <row r="97" spans="1:18" ht="18" customHeight="1" x14ac:dyDescent="0.2">
      <c r="A97" s="1296"/>
      <c r="B97" s="1326"/>
      <c r="C97" s="1310"/>
      <c r="D97" s="1310"/>
      <c r="E97" s="1310"/>
      <c r="F97" s="1310"/>
      <c r="G97" s="1310"/>
      <c r="H97" s="1310"/>
      <c r="I97" s="1310"/>
      <c r="J97" s="1310"/>
      <c r="K97" s="1310"/>
      <c r="L97" s="1291"/>
      <c r="M97" s="1291"/>
      <c r="O97" s="1227"/>
      <c r="P97" s="1227"/>
      <c r="Q97" s="1227"/>
      <c r="R97" s="1227"/>
    </row>
    <row r="98" spans="1:18" s="3" customFormat="1" ht="18" customHeight="1" x14ac:dyDescent="0.2">
      <c r="A98" s="1297" t="s">
        <v>150</v>
      </c>
      <c r="B98" s="1311" t="s">
        <v>151</v>
      </c>
      <c r="C98" s="1310"/>
      <c r="D98" s="1310"/>
      <c r="E98" s="1311" t="s">
        <v>7</v>
      </c>
      <c r="F98" s="1338">
        <v>4494</v>
      </c>
      <c r="G98" s="1338">
        <v>4497</v>
      </c>
      <c r="H98" s="1339">
        <v>422415</v>
      </c>
      <c r="I98" s="1339">
        <v>198482.91614387996</v>
      </c>
      <c r="J98" s="1339">
        <v>23716</v>
      </c>
      <c r="K98" s="1339">
        <v>597181.91614387999</v>
      </c>
      <c r="L98" s="1291"/>
      <c r="M98" s="1291"/>
      <c r="N98" s="148"/>
      <c r="O98" s="1237"/>
      <c r="P98" s="1237"/>
      <c r="Q98" s="1237"/>
      <c r="R98" s="1237"/>
    </row>
    <row r="99" spans="1:18" s="3" customFormat="1" ht="18" customHeight="1" x14ac:dyDescent="0.2">
      <c r="A99" s="1291"/>
      <c r="B99" s="1311"/>
      <c r="C99" s="1310"/>
      <c r="D99" s="1310"/>
      <c r="E99" s="1310"/>
      <c r="F99" s="1328"/>
      <c r="G99" s="1328"/>
      <c r="H99" s="1328"/>
      <c r="I99" s="1328"/>
      <c r="J99" s="1328"/>
      <c r="K99" s="1328"/>
      <c r="L99" s="1291"/>
      <c r="M99" s="1291"/>
      <c r="N99" s="148"/>
      <c r="O99" s="1237"/>
      <c r="P99" s="1237"/>
      <c r="Q99" s="1237"/>
      <c r="R99" s="1237"/>
    </row>
    <row r="100" spans="1:18" s="3" customFormat="1" ht="18" customHeight="1" x14ac:dyDescent="0.2">
      <c r="A100" s="1291"/>
      <c r="B100" s="1310"/>
      <c r="C100" s="1310"/>
      <c r="D100" s="1310"/>
      <c r="E100" s="1310"/>
      <c r="F100" s="1325" t="s">
        <v>9</v>
      </c>
      <c r="G100" s="1325" t="s">
        <v>37</v>
      </c>
      <c r="H100" s="1325" t="s">
        <v>29</v>
      </c>
      <c r="I100" s="1325" t="s">
        <v>30</v>
      </c>
      <c r="J100" s="1325" t="s">
        <v>33</v>
      </c>
      <c r="K100" s="1325" t="s">
        <v>34</v>
      </c>
      <c r="L100" s="1291"/>
      <c r="M100" s="1291"/>
      <c r="N100" s="148"/>
      <c r="O100" s="1237"/>
      <c r="P100" s="1237"/>
      <c r="Q100" s="1237"/>
      <c r="R100" s="1237"/>
    </row>
    <row r="101" spans="1:18" ht="18" customHeight="1" x14ac:dyDescent="0.2">
      <c r="A101" s="1297" t="s">
        <v>130</v>
      </c>
      <c r="B101" s="1311" t="s">
        <v>63</v>
      </c>
      <c r="C101" s="1310"/>
      <c r="D101" s="1310"/>
      <c r="E101" s="1310"/>
      <c r="F101" s="1310"/>
      <c r="G101" s="1310"/>
      <c r="H101" s="1310"/>
      <c r="I101" s="1310"/>
      <c r="J101" s="1310"/>
      <c r="K101" s="1310"/>
      <c r="L101" s="1291"/>
      <c r="M101" s="1291"/>
      <c r="O101" s="1227"/>
      <c r="P101" s="1227"/>
      <c r="Q101" s="1227"/>
      <c r="R101" s="1227"/>
    </row>
    <row r="102" spans="1:18" ht="18" customHeight="1" x14ac:dyDescent="0.2">
      <c r="A102" s="1296" t="s">
        <v>131</v>
      </c>
      <c r="B102" s="1326" t="s">
        <v>152</v>
      </c>
      <c r="C102" s="1310"/>
      <c r="D102" s="1310"/>
      <c r="E102" s="1310"/>
      <c r="F102" s="1334">
        <v>1303.5999999999999</v>
      </c>
      <c r="G102" s="1334">
        <v>0</v>
      </c>
      <c r="H102" s="1340">
        <v>86830.028571428556</v>
      </c>
      <c r="I102" s="1335">
        <v>45704.322348225469</v>
      </c>
      <c r="J102" s="1335">
        <v>23717</v>
      </c>
      <c r="K102" s="1337">
        <v>108817.35091965401</v>
      </c>
      <c r="L102" s="1304"/>
      <c r="M102" s="1305"/>
      <c r="O102" s="1227"/>
      <c r="P102" s="1227"/>
      <c r="Q102" s="1227"/>
      <c r="R102" s="1227"/>
    </row>
    <row r="103" spans="1:18" ht="18" customHeight="1" x14ac:dyDescent="0.2">
      <c r="A103" s="1296" t="s">
        <v>132</v>
      </c>
      <c r="B103" s="4005" t="s">
        <v>499</v>
      </c>
      <c r="C103" s="4005"/>
      <c r="D103" s="1310"/>
      <c r="E103" s="1310"/>
      <c r="F103" s="1334">
        <v>1043</v>
      </c>
      <c r="G103" s="1334">
        <v>0</v>
      </c>
      <c r="H103" s="1335">
        <v>61534</v>
      </c>
      <c r="I103" s="1335">
        <v>32389.368259417079</v>
      </c>
      <c r="J103" s="1335">
        <v>23717</v>
      </c>
      <c r="K103" s="1337">
        <v>70206.368259417082</v>
      </c>
      <c r="L103" s="1304"/>
      <c r="M103" s="1304"/>
      <c r="N103" s="1291"/>
      <c r="O103" s="1227"/>
      <c r="P103" s="1227"/>
      <c r="Q103" s="1227"/>
      <c r="R103" s="1227"/>
    </row>
    <row r="104" spans="1:18" ht="18" customHeight="1" x14ac:dyDescent="0.2">
      <c r="A104" s="1296" t="s">
        <v>128</v>
      </c>
      <c r="B104" s="4004" t="s">
        <v>417</v>
      </c>
      <c r="C104" s="4004"/>
      <c r="D104" s="4004"/>
      <c r="E104" s="1300"/>
      <c r="F104" s="1334">
        <v>4</v>
      </c>
      <c r="G104" s="1334">
        <v>0</v>
      </c>
      <c r="H104" s="1335">
        <v>11677</v>
      </c>
      <c r="I104" s="1335">
        <v>6146.3687256673256</v>
      </c>
      <c r="J104" s="1335">
        <v>0</v>
      </c>
      <c r="K104" s="1337">
        <v>17823.368725667326</v>
      </c>
      <c r="L104" s="1291"/>
      <c r="M104" s="1291"/>
      <c r="N104" s="1291"/>
      <c r="O104" s="1227"/>
      <c r="P104" s="1227"/>
      <c r="Q104" s="1227"/>
      <c r="R104" s="1227"/>
    </row>
    <row r="105" spans="1:18" s="3570" customFormat="1" ht="18" customHeight="1" x14ac:dyDescent="0.2">
      <c r="A105" s="3548"/>
      <c r="B105" s="3560"/>
      <c r="C105" s="3560"/>
      <c r="D105" s="3560"/>
      <c r="E105" s="3549"/>
      <c r="F105" s="3633"/>
      <c r="G105" s="3633"/>
      <c r="H105" s="3634"/>
      <c r="I105" s="3634"/>
      <c r="J105" s="3634"/>
      <c r="K105" s="3635"/>
    </row>
    <row r="106" spans="1:18" s="3570" customFormat="1" ht="18" customHeight="1" x14ac:dyDescent="0.2">
      <c r="A106" s="3548"/>
      <c r="B106" s="3560"/>
      <c r="C106" s="3560"/>
      <c r="D106" s="3560"/>
      <c r="E106" s="3549"/>
      <c r="F106" s="3633"/>
      <c r="G106" s="3633"/>
      <c r="H106" s="3634"/>
      <c r="I106" s="3634"/>
      <c r="J106" s="3634"/>
      <c r="K106" s="3635"/>
    </row>
    <row r="107" spans="1:18" ht="18" customHeight="1" x14ac:dyDescent="0.2">
      <c r="A107" s="1291"/>
      <c r="B107" s="1311"/>
      <c r="C107" s="1310"/>
      <c r="D107" s="1310"/>
      <c r="E107" s="1310"/>
      <c r="F107" s="1310"/>
      <c r="G107" s="1310"/>
      <c r="H107" s="1310"/>
      <c r="I107" s="1310"/>
      <c r="J107" s="1310"/>
      <c r="K107" s="1310"/>
      <c r="L107" s="1291"/>
      <c r="M107" s="1291"/>
      <c r="N107" s="1291"/>
      <c r="O107" s="1227"/>
      <c r="P107" s="1227"/>
      <c r="Q107" s="1227"/>
      <c r="R107" s="1227"/>
    </row>
    <row r="108" spans="1:18" ht="18" customHeight="1" x14ac:dyDescent="0.2">
      <c r="A108" s="1297" t="s">
        <v>153</v>
      </c>
      <c r="B108" s="1319" t="s">
        <v>154</v>
      </c>
      <c r="C108" s="1310"/>
      <c r="D108" s="1310"/>
      <c r="E108" s="1311" t="s">
        <v>7</v>
      </c>
      <c r="F108" s="1338">
        <v>2350.6</v>
      </c>
      <c r="G108" s="1338">
        <v>0</v>
      </c>
      <c r="H108" s="1337">
        <v>160041.02857142856</v>
      </c>
      <c r="I108" s="1337">
        <v>84240.05933330988</v>
      </c>
      <c r="J108" s="1337">
        <v>47434</v>
      </c>
      <c r="K108" s="1337">
        <v>196847.08790473841</v>
      </c>
      <c r="L108" s="1299"/>
      <c r="M108" s="1299"/>
      <c r="N108" s="1322"/>
      <c r="O108" s="1227"/>
      <c r="P108" s="1227"/>
      <c r="Q108" s="1227"/>
      <c r="R108" s="1227"/>
    </row>
    <row r="109" spans="1:18" ht="18" customHeight="1" x14ac:dyDescent="0.2">
      <c r="A109" s="1309"/>
      <c r="B109" s="1319"/>
      <c r="C109" s="1300"/>
      <c r="D109" s="1300"/>
      <c r="E109" s="1300"/>
      <c r="F109" s="1328"/>
      <c r="G109" s="1328"/>
      <c r="H109" s="1328"/>
      <c r="I109" s="1328"/>
      <c r="J109" s="1328"/>
      <c r="K109" s="1328"/>
      <c r="L109" s="1299"/>
      <c r="M109" s="1299"/>
      <c r="N109" s="1322"/>
      <c r="O109" s="1227"/>
      <c r="P109" s="1227"/>
      <c r="Q109" s="1227"/>
      <c r="R109" s="1227"/>
    </row>
    <row r="110" spans="1:18" ht="18" customHeight="1" x14ac:dyDescent="0.2">
      <c r="A110" s="1297" t="s">
        <v>156</v>
      </c>
      <c r="B110" s="1311" t="s">
        <v>39</v>
      </c>
      <c r="C110" s="1310"/>
      <c r="D110" s="1310"/>
      <c r="E110" s="1310"/>
      <c r="F110" s="1310"/>
      <c r="G110" s="1310"/>
      <c r="H110" s="1310"/>
      <c r="I110" s="1310"/>
      <c r="J110" s="1310"/>
      <c r="K110" s="1310"/>
      <c r="L110" s="1299"/>
      <c r="M110" s="1299"/>
      <c r="N110" s="1322"/>
      <c r="O110" s="1227"/>
      <c r="P110" s="1227"/>
      <c r="Q110" s="1227"/>
      <c r="R110" s="1227"/>
    </row>
    <row r="111" spans="1:18" ht="18" customHeight="1" x14ac:dyDescent="0.2">
      <c r="A111" s="1297" t="s">
        <v>155</v>
      </c>
      <c r="B111" s="1311" t="s">
        <v>164</v>
      </c>
      <c r="C111" s="1310"/>
      <c r="D111" s="1310"/>
      <c r="E111" s="1311" t="s">
        <v>7</v>
      </c>
      <c r="F111" s="1335">
        <v>3294000</v>
      </c>
      <c r="G111" s="1310"/>
      <c r="H111" s="1310"/>
      <c r="I111" s="1310"/>
      <c r="J111" s="1310"/>
      <c r="K111" s="1310"/>
      <c r="L111" s="1291"/>
      <c r="M111" s="1291"/>
      <c r="N111" s="1291"/>
      <c r="O111" s="1227"/>
      <c r="P111" s="1227"/>
      <c r="Q111" s="1227"/>
      <c r="R111" s="1227"/>
    </row>
    <row r="112" spans="1:18" s="148" customFormat="1" ht="18" customHeight="1" x14ac:dyDescent="0.2">
      <c r="A112" s="1291"/>
      <c r="B112" s="1311"/>
      <c r="C112" s="1310"/>
      <c r="D112" s="1310"/>
      <c r="E112" s="1311"/>
      <c r="F112" s="1300"/>
      <c r="G112" s="1310"/>
      <c r="H112" s="1310"/>
      <c r="I112" s="1310"/>
      <c r="J112" s="1310"/>
      <c r="K112" s="1310"/>
      <c r="L112" s="1291"/>
      <c r="M112" s="1291"/>
      <c r="N112" s="1291"/>
      <c r="O112" s="1227"/>
      <c r="P112" s="1227"/>
      <c r="Q112" s="1227"/>
      <c r="R112" s="1227"/>
    </row>
    <row r="113" spans="1:18" s="148" customFormat="1" ht="18" customHeight="1" x14ac:dyDescent="0.2">
      <c r="A113" s="1297"/>
      <c r="B113" s="1311" t="s">
        <v>15</v>
      </c>
      <c r="C113" s="1310"/>
      <c r="D113" s="1310"/>
      <c r="E113" s="1310"/>
      <c r="F113" s="1310"/>
      <c r="G113" s="1310"/>
      <c r="H113" s="1310"/>
      <c r="I113" s="1310"/>
      <c r="J113" s="1310"/>
      <c r="K113" s="1310"/>
      <c r="L113" s="1291"/>
      <c r="M113" s="1291"/>
      <c r="N113" s="1291"/>
      <c r="O113" s="1227"/>
      <c r="P113" s="1227"/>
      <c r="Q113" s="1227"/>
      <c r="R113" s="1227"/>
    </row>
    <row r="114" spans="1:18" s="148" customFormat="1" ht="18" customHeight="1" x14ac:dyDescent="0.2">
      <c r="A114" s="1296" t="s">
        <v>171</v>
      </c>
      <c r="B114" s="1326" t="s">
        <v>35</v>
      </c>
      <c r="C114" s="1310"/>
      <c r="D114" s="1310"/>
      <c r="E114" s="1310"/>
      <c r="F114" s="1347">
        <v>0.52636539570671625</v>
      </c>
      <c r="G114" s="1310"/>
      <c r="H114" s="1310"/>
      <c r="I114" s="1310"/>
      <c r="J114" s="1310"/>
      <c r="K114" s="1310"/>
      <c r="L114" s="1291"/>
      <c r="M114" s="1291"/>
      <c r="N114" s="1291"/>
      <c r="O114" s="1227"/>
      <c r="P114" s="1227"/>
      <c r="Q114" s="1227"/>
      <c r="R114" s="1227"/>
    </row>
    <row r="115" spans="1:18" s="148" customFormat="1" ht="18" customHeight="1" x14ac:dyDescent="0.2">
      <c r="A115" s="1296"/>
      <c r="B115" s="1311"/>
      <c r="C115" s="1310"/>
      <c r="D115" s="1310"/>
      <c r="E115" s="1310"/>
      <c r="F115" s="1310"/>
      <c r="G115" s="1310"/>
      <c r="H115" s="1310"/>
      <c r="I115" s="1310"/>
      <c r="J115" s="1310"/>
      <c r="K115" s="1310"/>
      <c r="L115" s="1291"/>
      <c r="M115" s="1291"/>
      <c r="N115" s="1291"/>
      <c r="O115" s="1227"/>
      <c r="P115" s="1227"/>
      <c r="Q115" s="1227"/>
      <c r="R115" s="1227"/>
    </row>
    <row r="116" spans="1:18" s="148" customFormat="1" ht="18" customHeight="1" x14ac:dyDescent="0.2">
      <c r="A116" s="1296" t="s">
        <v>170</v>
      </c>
      <c r="B116" s="1311" t="s">
        <v>16</v>
      </c>
      <c r="C116" s="1310"/>
      <c r="D116" s="1310"/>
      <c r="E116" s="1310"/>
      <c r="F116" s="1310"/>
      <c r="G116" s="1310"/>
      <c r="H116" s="1310"/>
      <c r="I116" s="1310"/>
      <c r="J116" s="1310"/>
      <c r="K116" s="1310"/>
      <c r="L116" s="1291"/>
      <c r="M116" s="1291"/>
      <c r="N116" s="1291"/>
      <c r="O116" s="1227"/>
      <c r="P116" s="1227"/>
      <c r="Q116" s="1227"/>
      <c r="R116" s="1227"/>
    </row>
    <row r="117" spans="1:18" s="148" customFormat="1" ht="18" customHeight="1" x14ac:dyDescent="0.2">
      <c r="A117" s="1296" t="s">
        <v>172</v>
      </c>
      <c r="B117" s="1326" t="s">
        <v>17</v>
      </c>
      <c r="C117" s="1310"/>
      <c r="D117" s="1310"/>
      <c r="E117" s="1310"/>
      <c r="F117" s="1335">
        <v>263035000</v>
      </c>
      <c r="G117" s="1310"/>
      <c r="H117" s="1310"/>
      <c r="I117" s="1310"/>
      <c r="J117" s="1310"/>
      <c r="K117" s="1310"/>
      <c r="L117" s="1291"/>
      <c r="M117" s="1291"/>
      <c r="N117" s="1291"/>
      <c r="O117" s="1227"/>
      <c r="P117" s="1227"/>
      <c r="Q117" s="1227"/>
      <c r="R117" s="1227"/>
    </row>
    <row r="118" spans="1:18" s="148" customFormat="1" ht="18" customHeight="1" x14ac:dyDescent="0.2">
      <c r="A118" s="1296" t="s">
        <v>173</v>
      </c>
      <c r="B118" s="1310" t="s">
        <v>18</v>
      </c>
      <c r="C118" s="1310"/>
      <c r="D118" s="1310"/>
      <c r="E118" s="1310"/>
      <c r="F118" s="1335">
        <v>24353000</v>
      </c>
      <c r="G118" s="1310"/>
      <c r="H118" s="1310"/>
      <c r="I118" s="1310"/>
      <c r="J118" s="1310"/>
      <c r="K118" s="1310"/>
      <c r="L118" s="1291"/>
      <c r="M118" s="1291"/>
      <c r="N118" s="1291"/>
      <c r="O118" s="1227"/>
      <c r="P118" s="1227"/>
      <c r="Q118" s="1227"/>
      <c r="R118" s="1227"/>
    </row>
    <row r="119" spans="1:18" s="148" customFormat="1" ht="16.149999999999999" customHeight="1" x14ac:dyDescent="0.2">
      <c r="A119" s="1296" t="s">
        <v>174</v>
      </c>
      <c r="B119" s="1311" t="s">
        <v>19</v>
      </c>
      <c r="C119" s="1310"/>
      <c r="D119" s="1310"/>
      <c r="E119" s="1310"/>
      <c r="F119" s="1339">
        <v>287388000</v>
      </c>
      <c r="G119" s="1326"/>
      <c r="H119" s="1310"/>
      <c r="I119" s="1310"/>
      <c r="J119" s="1310"/>
      <c r="K119" s="1310"/>
      <c r="L119" s="1291"/>
      <c r="M119" s="1291"/>
      <c r="O119" s="1227"/>
      <c r="P119" s="1227"/>
      <c r="Q119" s="1227"/>
      <c r="R119" s="1227"/>
    </row>
    <row r="120" spans="1:18" s="148" customFormat="1" ht="18" customHeight="1" x14ac:dyDescent="0.2">
      <c r="A120" s="1296"/>
      <c r="B120" s="1311"/>
      <c r="C120" s="1310"/>
      <c r="D120" s="1310"/>
      <c r="E120" s="1310"/>
      <c r="F120" s="1310"/>
      <c r="G120" s="1310"/>
      <c r="H120" s="1310"/>
      <c r="I120" s="1310"/>
      <c r="J120" s="1310"/>
      <c r="K120" s="1310"/>
      <c r="L120" s="1291"/>
      <c r="M120" s="1291"/>
      <c r="O120" s="1227"/>
      <c r="P120" s="1227"/>
      <c r="Q120" s="1227"/>
      <c r="R120" s="1227"/>
    </row>
    <row r="121" spans="1:18" s="148" customFormat="1" ht="18" customHeight="1" x14ac:dyDescent="0.2">
      <c r="A121" s="1296" t="s">
        <v>167</v>
      </c>
      <c r="B121" s="1311" t="s">
        <v>36</v>
      </c>
      <c r="C121" s="1310"/>
      <c r="D121" s="1310"/>
      <c r="E121" s="1310"/>
      <c r="F121" s="1335">
        <v>271382000</v>
      </c>
      <c r="G121" s="1330"/>
      <c r="H121" s="1310"/>
      <c r="I121" s="1310"/>
      <c r="J121" s="1310"/>
      <c r="K121" s="1310"/>
      <c r="L121" s="1291"/>
      <c r="M121" s="1291"/>
      <c r="O121" s="1227"/>
      <c r="P121" s="1227"/>
      <c r="Q121" s="1227"/>
      <c r="R121" s="1227"/>
    </row>
    <row r="122" spans="1:18" s="148" customFormat="1" ht="18" customHeight="1" x14ac:dyDescent="0.2">
      <c r="A122" s="1296"/>
      <c r="B122" s="1310"/>
      <c r="C122" s="1310"/>
      <c r="D122" s="1310"/>
      <c r="E122" s="1310"/>
      <c r="F122" s="1310"/>
      <c r="G122" s="1310"/>
      <c r="H122" s="1310"/>
      <c r="I122" s="1310"/>
      <c r="J122" s="1310"/>
      <c r="K122" s="1310"/>
      <c r="L122" s="1291"/>
      <c r="M122" s="1291"/>
      <c r="O122" s="1227"/>
      <c r="P122" s="1227"/>
      <c r="Q122" s="1227"/>
      <c r="R122" s="1227"/>
    </row>
    <row r="123" spans="1:18" s="148" customFormat="1" ht="18" customHeight="1" x14ac:dyDescent="0.2">
      <c r="A123" s="1296" t="s">
        <v>175</v>
      </c>
      <c r="B123" s="1311" t="s">
        <v>20</v>
      </c>
      <c r="C123" s="1310"/>
      <c r="D123" s="1310"/>
      <c r="E123" s="1310"/>
      <c r="F123" s="1335">
        <v>16006000</v>
      </c>
      <c r="G123" s="1310"/>
      <c r="H123" s="1310"/>
      <c r="I123" s="1310"/>
      <c r="J123" s="1310"/>
      <c r="K123" s="1310"/>
      <c r="L123" s="1291"/>
      <c r="M123" s="1291"/>
      <c r="O123" s="1227"/>
      <c r="P123" s="1227"/>
      <c r="Q123" s="1227"/>
      <c r="R123" s="1227"/>
    </row>
    <row r="124" spans="1:18" s="148" customFormat="1" ht="18" customHeight="1" x14ac:dyDescent="0.2">
      <c r="A124" s="1296"/>
      <c r="B124" s="1310"/>
      <c r="C124" s="1310"/>
      <c r="D124" s="1310"/>
      <c r="E124" s="1310"/>
      <c r="F124" s="1310"/>
      <c r="G124" s="1310"/>
      <c r="H124" s="1310"/>
      <c r="I124" s="1310"/>
      <c r="J124" s="1310"/>
      <c r="K124" s="1310"/>
      <c r="L124" s="1291"/>
      <c r="M124" s="1291"/>
      <c r="O124" s="1227"/>
      <c r="P124" s="1227"/>
      <c r="Q124" s="1227"/>
      <c r="R124" s="1227"/>
    </row>
    <row r="125" spans="1:18" s="148" customFormat="1" ht="18" customHeight="1" x14ac:dyDescent="0.2">
      <c r="A125" s="1296" t="s">
        <v>176</v>
      </c>
      <c r="B125" s="1311" t="s">
        <v>21</v>
      </c>
      <c r="C125" s="1310"/>
      <c r="D125" s="1310"/>
      <c r="E125" s="1310"/>
      <c r="F125" s="1335">
        <v>-5774000</v>
      </c>
      <c r="G125" s="1310"/>
      <c r="H125" s="1310"/>
      <c r="I125" s="1310"/>
      <c r="J125" s="1310"/>
      <c r="K125" s="1310"/>
      <c r="L125" s="1291"/>
      <c r="M125" s="1291"/>
      <c r="O125" s="1227"/>
      <c r="P125" s="1227"/>
      <c r="Q125" s="1227"/>
      <c r="R125" s="1227"/>
    </row>
    <row r="126" spans="1:18" s="148" customFormat="1" ht="18" customHeight="1" x14ac:dyDescent="0.2">
      <c r="A126" s="1296"/>
      <c r="B126" s="1310"/>
      <c r="C126" s="1310"/>
      <c r="D126" s="1310"/>
      <c r="E126" s="1310"/>
      <c r="F126" s="1310"/>
      <c r="G126" s="1310"/>
      <c r="H126" s="1310"/>
      <c r="I126" s="1310"/>
      <c r="J126" s="1310"/>
      <c r="K126" s="1310"/>
      <c r="L126" s="1291"/>
      <c r="M126" s="1291"/>
      <c r="O126" s="1227"/>
      <c r="P126" s="1227"/>
      <c r="Q126" s="1227"/>
      <c r="R126" s="1227"/>
    </row>
    <row r="127" spans="1:18" s="148" customFormat="1" ht="18" customHeight="1" x14ac:dyDescent="0.2">
      <c r="A127" s="1296" t="s">
        <v>177</v>
      </c>
      <c r="B127" s="1311" t="s">
        <v>22</v>
      </c>
      <c r="C127" s="1310"/>
      <c r="D127" s="1310"/>
      <c r="E127" s="1310"/>
      <c r="F127" s="1335">
        <v>10232000</v>
      </c>
      <c r="G127" s="1310"/>
      <c r="H127" s="1310"/>
      <c r="I127" s="1310"/>
      <c r="J127" s="1310"/>
      <c r="K127" s="1310"/>
      <c r="L127" s="1291"/>
      <c r="M127" s="1291"/>
      <c r="O127" s="1227"/>
      <c r="P127" s="1227"/>
      <c r="Q127" s="1227"/>
      <c r="R127" s="1227"/>
    </row>
    <row r="128" spans="1:18" s="148" customFormat="1" ht="18" customHeight="1" x14ac:dyDescent="0.2">
      <c r="A128" s="1296"/>
      <c r="B128" s="1310"/>
      <c r="C128" s="1310"/>
      <c r="D128" s="1310"/>
      <c r="E128" s="1310"/>
      <c r="F128" s="1310"/>
      <c r="G128" s="1310"/>
      <c r="H128" s="1310"/>
      <c r="I128" s="1310"/>
      <c r="J128" s="1310"/>
      <c r="K128" s="1310"/>
      <c r="L128" s="1291"/>
      <c r="M128" s="1291"/>
      <c r="O128" s="1227"/>
      <c r="P128" s="1227"/>
      <c r="Q128" s="1227"/>
      <c r="R128" s="1227"/>
    </row>
    <row r="129" spans="1:18" s="148" customFormat="1" ht="42.75" customHeight="1" x14ac:dyDescent="0.2">
      <c r="A129" s="1291"/>
      <c r="B129" s="1310"/>
      <c r="C129" s="1310"/>
      <c r="D129" s="1310"/>
      <c r="E129" s="1310"/>
      <c r="F129" s="1325" t="s">
        <v>9</v>
      </c>
      <c r="G129" s="1325" t="s">
        <v>37</v>
      </c>
      <c r="H129" s="1325" t="s">
        <v>29</v>
      </c>
      <c r="I129" s="1325" t="s">
        <v>30</v>
      </c>
      <c r="J129" s="1325" t="s">
        <v>33</v>
      </c>
      <c r="K129" s="1325" t="s">
        <v>34</v>
      </c>
      <c r="L129" s="1291"/>
      <c r="M129" s="1291"/>
      <c r="O129" s="1227"/>
      <c r="P129" s="1227"/>
      <c r="Q129" s="1227"/>
      <c r="R129" s="1227"/>
    </row>
    <row r="130" spans="1:18" s="148" customFormat="1" ht="18" customHeight="1" x14ac:dyDescent="0.2">
      <c r="A130" s="1297" t="s">
        <v>157</v>
      </c>
      <c r="B130" s="1311" t="s">
        <v>23</v>
      </c>
      <c r="C130" s="1310"/>
      <c r="D130" s="1310"/>
      <c r="E130" s="1310"/>
      <c r="F130" s="1310"/>
      <c r="G130" s="1310"/>
      <c r="H130" s="1310"/>
      <c r="I130" s="1310"/>
      <c r="J130" s="1310"/>
      <c r="K130" s="1310"/>
      <c r="L130" s="1291"/>
      <c r="M130" s="1291"/>
      <c r="O130" s="1227"/>
      <c r="P130" s="1227"/>
      <c r="Q130" s="1227"/>
      <c r="R130" s="1227"/>
    </row>
    <row r="131" spans="1:18" s="148" customFormat="1" ht="18" customHeight="1" x14ac:dyDescent="0.2">
      <c r="A131" s="1296" t="s">
        <v>158</v>
      </c>
      <c r="B131" s="1310" t="s">
        <v>24</v>
      </c>
      <c r="C131" s="1310"/>
      <c r="D131" s="1310"/>
      <c r="E131" s="1310"/>
      <c r="F131" s="1334">
        <v>116</v>
      </c>
      <c r="G131" s="1334">
        <v>34854</v>
      </c>
      <c r="H131" s="1335">
        <v>175947</v>
      </c>
      <c r="I131" s="1335">
        <v>92612.412278409611</v>
      </c>
      <c r="J131" s="1335">
        <v>0</v>
      </c>
      <c r="K131" s="1337">
        <v>268559.41227840958</v>
      </c>
      <c r="L131" s="1304"/>
      <c r="M131" s="1305"/>
      <c r="O131" s="1227"/>
      <c r="P131" s="1227"/>
      <c r="Q131" s="1227"/>
      <c r="R131" s="1227"/>
    </row>
    <row r="132" spans="1:18" s="148" customFormat="1" ht="18" customHeight="1" x14ac:dyDescent="0.2">
      <c r="A132" s="1296" t="s">
        <v>159</v>
      </c>
      <c r="B132" s="1310" t="s">
        <v>25</v>
      </c>
      <c r="C132" s="1310"/>
      <c r="D132" s="1310"/>
      <c r="E132" s="1310"/>
      <c r="F132" s="1334">
        <v>0</v>
      </c>
      <c r="G132" s="1334">
        <v>0</v>
      </c>
      <c r="H132" s="1335">
        <v>103252</v>
      </c>
      <c r="I132" s="1335">
        <v>54348.279837509865</v>
      </c>
      <c r="J132" s="1335">
        <v>0</v>
      </c>
      <c r="K132" s="1337">
        <v>157600.27983750985</v>
      </c>
      <c r="L132" s="1304"/>
      <c r="M132" s="1304"/>
      <c r="O132" s="1227"/>
      <c r="P132" s="1227"/>
      <c r="Q132" s="1227"/>
      <c r="R132" s="1227"/>
    </row>
    <row r="133" spans="1:18" s="148" customFormat="1" ht="18" customHeight="1" x14ac:dyDescent="0.2">
      <c r="A133" s="1296" t="s">
        <v>160</v>
      </c>
      <c r="B133" s="4004" t="s">
        <v>500</v>
      </c>
      <c r="C133" s="4004"/>
      <c r="D133" s="4004"/>
      <c r="E133" s="1310"/>
      <c r="F133" s="1334">
        <v>0</v>
      </c>
      <c r="G133" s="1334">
        <v>0</v>
      </c>
      <c r="H133" s="1335">
        <v>0</v>
      </c>
      <c r="I133" s="1335">
        <v>0</v>
      </c>
      <c r="J133" s="1335">
        <v>0</v>
      </c>
      <c r="K133" s="1337">
        <v>0</v>
      </c>
      <c r="L133" s="1291"/>
      <c r="M133" s="1305"/>
      <c r="O133" s="1227"/>
      <c r="P133" s="1227"/>
      <c r="Q133" s="1227"/>
      <c r="R133" s="1227"/>
    </row>
    <row r="134" spans="1:18" s="148" customFormat="1" ht="18" customHeight="1" x14ac:dyDescent="0.2">
      <c r="A134" s="1296" t="s">
        <v>161</v>
      </c>
      <c r="B134" s="4003"/>
      <c r="C134" s="4003"/>
      <c r="D134" s="4003"/>
      <c r="E134" s="1300"/>
      <c r="F134" s="1314"/>
      <c r="G134" s="1314"/>
      <c r="H134" s="1315"/>
      <c r="I134" s="1315"/>
      <c r="J134" s="1315"/>
      <c r="K134" s="1316"/>
      <c r="L134" s="1291"/>
      <c r="M134" s="1291"/>
      <c r="O134" s="1227"/>
      <c r="P134" s="1227"/>
      <c r="Q134" s="1227"/>
      <c r="R134" s="1227"/>
    </row>
    <row r="135" spans="1:18" s="148" customFormat="1" ht="18" customHeight="1" x14ac:dyDescent="0.2">
      <c r="A135" s="1296" t="s">
        <v>162</v>
      </c>
      <c r="B135" s="4003"/>
      <c r="C135" s="4003"/>
      <c r="D135" s="4003"/>
      <c r="E135" s="1300"/>
      <c r="F135" s="1314"/>
      <c r="G135" s="1314"/>
      <c r="H135" s="1315"/>
      <c r="I135" s="1315"/>
      <c r="J135" s="1315"/>
      <c r="K135" s="1316"/>
      <c r="L135" s="1291"/>
      <c r="M135" s="1291"/>
      <c r="O135" s="1227"/>
      <c r="P135" s="1227"/>
      <c r="Q135" s="1227"/>
      <c r="R135" s="1227"/>
    </row>
    <row r="136" spans="1:18" s="148" customFormat="1" ht="18" customHeight="1" x14ac:dyDescent="0.2">
      <c r="A136" s="1297"/>
      <c r="B136" s="1310"/>
      <c r="C136" s="1310"/>
      <c r="D136" s="1310"/>
      <c r="E136" s="1310"/>
      <c r="F136" s="1310"/>
      <c r="G136" s="1310"/>
      <c r="H136" s="1331"/>
      <c r="I136" s="1310"/>
      <c r="J136" s="1310"/>
      <c r="K136" s="1310"/>
      <c r="L136" s="1291"/>
      <c r="M136" s="1291"/>
      <c r="O136" s="1227"/>
      <c r="P136" s="1227"/>
      <c r="Q136" s="1227"/>
      <c r="R136" s="1227"/>
    </row>
    <row r="137" spans="1:18" s="148" customFormat="1" ht="18" customHeight="1" x14ac:dyDescent="0.2">
      <c r="A137" s="1297" t="s">
        <v>163</v>
      </c>
      <c r="B137" s="1311" t="s">
        <v>27</v>
      </c>
      <c r="C137" s="1310"/>
      <c r="D137" s="1310"/>
      <c r="E137" s="1310"/>
      <c r="F137" s="1338">
        <v>116</v>
      </c>
      <c r="G137" s="1338">
        <v>34854</v>
      </c>
      <c r="H137" s="1337">
        <v>279199</v>
      </c>
      <c r="I137" s="1337">
        <v>146960.69211591949</v>
      </c>
      <c r="J137" s="1337">
        <v>0</v>
      </c>
      <c r="K137" s="1337">
        <v>426159.69211591943</v>
      </c>
      <c r="L137" s="1291"/>
      <c r="M137" s="1291"/>
      <c r="O137" s="1227"/>
      <c r="P137" s="1227"/>
      <c r="Q137" s="1227"/>
      <c r="R137" s="1227"/>
    </row>
    <row r="138" spans="1:18" s="148" customFormat="1" ht="18" customHeight="1" x14ac:dyDescent="0.2">
      <c r="A138" s="1291"/>
      <c r="B138" s="1310"/>
      <c r="C138" s="1310"/>
      <c r="D138" s="1310"/>
      <c r="E138" s="1310"/>
      <c r="F138" s="1310"/>
      <c r="G138" s="1310"/>
      <c r="H138" s="1310"/>
      <c r="I138" s="1310"/>
      <c r="J138" s="1310"/>
      <c r="K138" s="1310"/>
      <c r="L138" s="1291"/>
      <c r="M138" s="1291"/>
      <c r="O138" s="1227"/>
      <c r="P138" s="1227"/>
      <c r="Q138" s="1227"/>
      <c r="R138" s="1227"/>
    </row>
    <row r="139" spans="1:18" s="148" customFormat="1" ht="18" customHeight="1" x14ac:dyDescent="0.2">
      <c r="A139" s="1291"/>
      <c r="B139" s="1310"/>
      <c r="C139" s="1310"/>
      <c r="D139" s="1310"/>
      <c r="E139" s="1310"/>
      <c r="F139" s="1325" t="s">
        <v>9</v>
      </c>
      <c r="G139" s="1325" t="s">
        <v>37</v>
      </c>
      <c r="H139" s="1325" t="s">
        <v>29</v>
      </c>
      <c r="I139" s="1325" t="s">
        <v>30</v>
      </c>
      <c r="J139" s="1325" t="s">
        <v>33</v>
      </c>
      <c r="K139" s="1325" t="s">
        <v>34</v>
      </c>
      <c r="L139" s="1291"/>
      <c r="M139" s="1291"/>
      <c r="O139" s="1227"/>
      <c r="P139" s="1227"/>
      <c r="Q139" s="1227"/>
      <c r="R139" s="1227"/>
    </row>
    <row r="140" spans="1:18" s="148" customFormat="1" ht="18" customHeight="1" x14ac:dyDescent="0.2">
      <c r="A140" s="1297" t="s">
        <v>166</v>
      </c>
      <c r="B140" s="1311" t="s">
        <v>26</v>
      </c>
      <c r="C140" s="1310"/>
      <c r="D140" s="1310"/>
      <c r="E140" s="1310"/>
      <c r="F140" s="1310"/>
      <c r="G140" s="1310"/>
      <c r="H140" s="1310"/>
      <c r="I140" s="1310"/>
      <c r="J140" s="1310"/>
      <c r="K140" s="1310"/>
      <c r="L140" s="1291"/>
      <c r="M140" s="1291"/>
      <c r="O140" s="1227"/>
      <c r="P140" s="1227"/>
      <c r="Q140" s="1227"/>
      <c r="R140" s="1227"/>
    </row>
    <row r="141" spans="1:18" s="148" customFormat="1" ht="18" customHeight="1" x14ac:dyDescent="0.2">
      <c r="A141" s="1296" t="s">
        <v>137</v>
      </c>
      <c r="B141" s="1311" t="s">
        <v>64</v>
      </c>
      <c r="C141" s="1310"/>
      <c r="D141" s="1310"/>
      <c r="E141" s="1310"/>
      <c r="F141" s="1348">
        <v>31079</v>
      </c>
      <c r="G141" s="1348">
        <v>47119</v>
      </c>
      <c r="H141" s="1348">
        <v>1594235</v>
      </c>
      <c r="I141" s="1348">
        <v>839150.13662449678</v>
      </c>
      <c r="J141" s="1348">
        <v>166021</v>
      </c>
      <c r="K141" s="1348">
        <v>2267364.1366244964</v>
      </c>
      <c r="L141" s="1304"/>
      <c r="M141" s="1304"/>
      <c r="O141" s="1227"/>
      <c r="P141" s="1227"/>
      <c r="Q141" s="1227"/>
      <c r="R141" s="1227"/>
    </row>
    <row r="142" spans="1:18" s="148" customFormat="1" ht="18" customHeight="1" x14ac:dyDescent="0.2">
      <c r="A142" s="1296" t="s">
        <v>142</v>
      </c>
      <c r="B142" s="1311" t="s">
        <v>65</v>
      </c>
      <c r="C142" s="1310"/>
      <c r="D142" s="1310"/>
      <c r="E142" s="1310"/>
      <c r="F142" s="1348">
        <v>37955</v>
      </c>
      <c r="G142" s="1348">
        <v>3071</v>
      </c>
      <c r="H142" s="1348">
        <v>2928648.4</v>
      </c>
      <c r="I142" s="1348">
        <v>665415.56371958298</v>
      </c>
      <c r="J142" s="1348">
        <v>0</v>
      </c>
      <c r="K142" s="1348">
        <v>3594063.9637195831</v>
      </c>
      <c r="L142" s="1291"/>
      <c r="M142" s="1291"/>
      <c r="O142" s="1227"/>
      <c r="P142" s="1227"/>
      <c r="Q142" s="1227"/>
      <c r="R142" s="1227"/>
    </row>
    <row r="143" spans="1:18" s="148" customFormat="1" ht="18" customHeight="1" x14ac:dyDescent="0.2">
      <c r="A143" s="1296" t="s">
        <v>144</v>
      </c>
      <c r="B143" s="1311" t="s">
        <v>66</v>
      </c>
      <c r="C143" s="1310"/>
      <c r="D143" s="1310"/>
      <c r="E143" s="1310"/>
      <c r="F143" s="1348">
        <v>2711.4</v>
      </c>
      <c r="G143" s="1348">
        <v>8852</v>
      </c>
      <c r="H143" s="1348">
        <v>9594295.25</v>
      </c>
      <c r="I143" s="1348">
        <v>388716.60521470977</v>
      </c>
      <c r="J143" s="1348">
        <v>878189.23</v>
      </c>
      <c r="K143" s="1348">
        <v>9104822.625214709</v>
      </c>
      <c r="L143" s="1291"/>
      <c r="M143" s="1291"/>
      <c r="O143" s="1227"/>
      <c r="P143" s="1227"/>
      <c r="Q143" s="1227"/>
      <c r="R143" s="1227"/>
    </row>
    <row r="144" spans="1:18" ht="18" customHeight="1" x14ac:dyDescent="0.2">
      <c r="A144" s="1296" t="s">
        <v>146</v>
      </c>
      <c r="B144" s="1311" t="s">
        <v>67</v>
      </c>
      <c r="C144" s="1310"/>
      <c r="D144" s="1310"/>
      <c r="E144" s="1310"/>
      <c r="F144" s="1348">
        <v>0</v>
      </c>
      <c r="G144" s="1348">
        <v>0</v>
      </c>
      <c r="H144" s="1348">
        <v>4599699.0799999973</v>
      </c>
      <c r="I144" s="1348">
        <v>0</v>
      </c>
      <c r="J144" s="1348">
        <v>4599699.0799999973</v>
      </c>
      <c r="K144" s="1348">
        <v>0</v>
      </c>
      <c r="L144" s="1291"/>
      <c r="M144" s="1291"/>
      <c r="O144" s="1227"/>
      <c r="P144" s="1227"/>
      <c r="Q144" s="1227"/>
      <c r="R144" s="1227"/>
    </row>
    <row r="145" spans="1:18" ht="18" customHeight="1" x14ac:dyDescent="0.2">
      <c r="A145" s="1296" t="s">
        <v>148</v>
      </c>
      <c r="B145" s="1311" t="s">
        <v>68</v>
      </c>
      <c r="C145" s="1310"/>
      <c r="D145" s="1310"/>
      <c r="E145" s="1310"/>
      <c r="F145" s="1348">
        <v>294.7</v>
      </c>
      <c r="G145" s="1348">
        <v>6017</v>
      </c>
      <c r="H145" s="1348">
        <v>919441</v>
      </c>
      <c r="I145" s="1348">
        <v>1581.0804384524158</v>
      </c>
      <c r="J145" s="1348">
        <v>0</v>
      </c>
      <c r="K145" s="1348">
        <v>921022.08043845242</v>
      </c>
      <c r="L145" s="1291"/>
      <c r="M145" s="1291"/>
      <c r="O145" s="1227"/>
      <c r="P145" s="1227"/>
      <c r="Q145" s="1227"/>
      <c r="R145" s="1227"/>
    </row>
    <row r="146" spans="1:18" ht="18" customHeight="1" x14ac:dyDescent="0.2">
      <c r="A146" s="1296" t="s">
        <v>150</v>
      </c>
      <c r="B146" s="1311" t="s">
        <v>69</v>
      </c>
      <c r="C146" s="1310"/>
      <c r="D146" s="1310"/>
      <c r="E146" s="1310"/>
      <c r="F146" s="1348">
        <v>4494</v>
      </c>
      <c r="G146" s="1348">
        <v>4497</v>
      </c>
      <c r="H146" s="1348">
        <v>422415</v>
      </c>
      <c r="I146" s="1348">
        <v>198482.91614387996</v>
      </c>
      <c r="J146" s="1348">
        <v>23716</v>
      </c>
      <c r="K146" s="1348">
        <v>597181.91614387999</v>
      </c>
      <c r="L146" s="1291"/>
      <c r="M146" s="1291"/>
      <c r="O146" s="1227"/>
      <c r="P146" s="1227"/>
      <c r="Q146" s="1227"/>
      <c r="R146" s="1227"/>
    </row>
    <row r="147" spans="1:18" ht="18" customHeight="1" x14ac:dyDescent="0.2">
      <c r="A147" s="1296" t="s">
        <v>153</v>
      </c>
      <c r="B147" s="1311" t="s">
        <v>61</v>
      </c>
      <c r="C147" s="1310"/>
      <c r="D147" s="1310"/>
      <c r="E147" s="1310"/>
      <c r="F147" s="1338">
        <v>2350.6</v>
      </c>
      <c r="G147" s="1338">
        <v>0</v>
      </c>
      <c r="H147" s="1338">
        <v>160041.02857142856</v>
      </c>
      <c r="I147" s="1338">
        <v>84240.05933330988</v>
      </c>
      <c r="J147" s="1338">
        <v>47434</v>
      </c>
      <c r="K147" s="1338">
        <v>196847.08790473841</v>
      </c>
      <c r="L147" s="1291"/>
      <c r="M147" s="1291"/>
      <c r="O147" s="1227"/>
      <c r="P147" s="1227"/>
      <c r="Q147" s="1227"/>
      <c r="R147" s="1227"/>
    </row>
    <row r="148" spans="1:18" ht="18" customHeight="1" x14ac:dyDescent="0.2">
      <c r="A148" s="1296" t="s">
        <v>155</v>
      </c>
      <c r="B148" s="1311" t="s">
        <v>70</v>
      </c>
      <c r="C148" s="1310"/>
      <c r="D148" s="1310"/>
      <c r="E148" s="1310"/>
      <c r="F148" s="1348" t="s">
        <v>73</v>
      </c>
      <c r="G148" s="1348" t="s">
        <v>73</v>
      </c>
      <c r="H148" s="1349" t="s">
        <v>73</v>
      </c>
      <c r="I148" s="1349" t="s">
        <v>73</v>
      </c>
      <c r="J148" s="1349" t="s">
        <v>73</v>
      </c>
      <c r="K148" s="1350">
        <v>3294000</v>
      </c>
      <c r="L148" s="1291"/>
      <c r="M148" s="1291"/>
      <c r="O148" s="1227"/>
      <c r="P148" s="1227"/>
      <c r="Q148" s="1227"/>
      <c r="R148" s="1227"/>
    </row>
    <row r="149" spans="1:18" ht="18" customHeight="1" x14ac:dyDescent="0.2">
      <c r="A149" s="1296" t="s">
        <v>163</v>
      </c>
      <c r="B149" s="1311" t="s">
        <v>71</v>
      </c>
      <c r="C149" s="1310"/>
      <c r="D149" s="1310"/>
      <c r="E149" s="1310"/>
      <c r="F149" s="1338">
        <v>116</v>
      </c>
      <c r="G149" s="1338">
        <v>34854</v>
      </c>
      <c r="H149" s="1338">
        <v>279199</v>
      </c>
      <c r="I149" s="1338">
        <v>146960.69211591949</v>
      </c>
      <c r="J149" s="1338">
        <v>0</v>
      </c>
      <c r="K149" s="1338">
        <v>426159.69211591943</v>
      </c>
      <c r="L149" s="1291"/>
      <c r="M149" s="1291"/>
      <c r="O149" s="1227"/>
      <c r="P149" s="1227"/>
      <c r="Q149" s="1227"/>
      <c r="R149" s="1227"/>
    </row>
    <row r="150" spans="1:18" ht="18" customHeight="1" x14ac:dyDescent="0.2">
      <c r="A150" s="1296" t="s">
        <v>185</v>
      </c>
      <c r="B150" s="1311" t="s">
        <v>183</v>
      </c>
      <c r="C150" s="1310"/>
      <c r="D150" s="1310"/>
      <c r="E150" s="1310"/>
      <c r="F150" s="1348" t="s">
        <v>73</v>
      </c>
      <c r="G150" s="1348" t="s">
        <v>73</v>
      </c>
      <c r="H150" s="1338">
        <v>7246015.2996120732</v>
      </c>
      <c r="I150" s="1338">
        <v>0</v>
      </c>
      <c r="J150" s="1338">
        <v>6196249.0723995632</v>
      </c>
      <c r="K150" s="1338">
        <v>1049766.2272125101</v>
      </c>
      <c r="L150" s="1291"/>
      <c r="M150" s="1291"/>
      <c r="O150" s="1227"/>
      <c r="P150" s="1227"/>
      <c r="Q150" s="1227"/>
      <c r="R150" s="1227"/>
    </row>
    <row r="151" spans="1:18" ht="18" customHeight="1" x14ac:dyDescent="0.2">
      <c r="A151" s="1291"/>
      <c r="B151" s="1311"/>
      <c r="C151" s="1310"/>
      <c r="D151" s="1310"/>
      <c r="E151" s="1310"/>
      <c r="F151" s="1328"/>
      <c r="G151" s="1328"/>
      <c r="H151" s="1328"/>
      <c r="I151" s="1328"/>
      <c r="J151" s="1328"/>
      <c r="K151" s="1328"/>
      <c r="L151" s="1227"/>
      <c r="M151" s="1227"/>
      <c r="O151" s="1227"/>
      <c r="P151" s="1227"/>
      <c r="Q151" s="1227"/>
      <c r="R151" s="1227"/>
    </row>
    <row r="152" spans="1:18" ht="18" customHeight="1" x14ac:dyDescent="0.2">
      <c r="A152" s="1297" t="s">
        <v>165</v>
      </c>
      <c r="B152" s="1311" t="s">
        <v>26</v>
      </c>
      <c r="C152" s="1310"/>
      <c r="D152" s="1310"/>
      <c r="E152" s="1310"/>
      <c r="F152" s="1351">
        <v>79000.7</v>
      </c>
      <c r="G152" s="1351">
        <v>104410</v>
      </c>
      <c r="H152" s="1351">
        <v>27743989.058183499</v>
      </c>
      <c r="I152" s="1351">
        <v>2324547.0535903513</v>
      </c>
      <c r="J152" s="1351">
        <v>11911308.382399559</v>
      </c>
      <c r="K152" s="1351">
        <v>21451227.729374286</v>
      </c>
      <c r="L152" s="1227"/>
      <c r="M152" s="1227"/>
      <c r="O152" s="1227"/>
      <c r="P152" s="1227"/>
      <c r="Q152" s="1227"/>
      <c r="R152" s="1227"/>
    </row>
    <row r="153" spans="1:18" ht="18" customHeight="1" x14ac:dyDescent="0.2">
      <c r="A153" s="1291"/>
      <c r="B153" s="1310"/>
      <c r="C153" s="1310"/>
      <c r="D153" s="1310"/>
      <c r="E153" s="1310"/>
      <c r="F153" s="1310"/>
      <c r="G153" s="1310"/>
      <c r="H153" s="1310"/>
      <c r="I153" s="1310"/>
      <c r="J153" s="1310"/>
      <c r="K153" s="1310"/>
      <c r="L153" s="1227"/>
      <c r="M153" s="1227"/>
      <c r="O153" s="1227"/>
      <c r="P153" s="1227"/>
      <c r="Q153" s="1227"/>
      <c r="R153" s="1227"/>
    </row>
    <row r="154" spans="1:18" ht="18" customHeight="1" x14ac:dyDescent="0.2">
      <c r="A154" s="1297" t="s">
        <v>168</v>
      </c>
      <c r="B154" s="1311" t="s">
        <v>28</v>
      </c>
      <c r="C154" s="1310"/>
      <c r="D154" s="1310"/>
      <c r="E154" s="1310"/>
      <c r="F154" s="1352">
        <v>7.9044401358138297E-2</v>
      </c>
      <c r="G154" s="1310"/>
      <c r="H154" s="1331"/>
      <c r="I154" s="1310"/>
      <c r="J154" s="1310"/>
      <c r="K154" s="1310"/>
      <c r="L154" s="1227"/>
      <c r="M154" s="1227"/>
      <c r="O154" s="1227"/>
      <c r="P154" s="1227"/>
      <c r="Q154" s="1227"/>
      <c r="R154" s="1227"/>
    </row>
    <row r="155" spans="1:18" ht="18" customHeight="1" x14ac:dyDescent="0.2">
      <c r="A155" s="1297" t="s">
        <v>169</v>
      </c>
      <c r="B155" s="1311" t="s">
        <v>72</v>
      </c>
      <c r="C155" s="1310"/>
      <c r="D155" s="1310"/>
      <c r="E155" s="1310"/>
      <c r="F155" s="1352">
        <v>2.096484336334469</v>
      </c>
      <c r="G155" s="1311"/>
      <c r="H155" s="1310"/>
      <c r="I155" s="1310"/>
      <c r="J155" s="1310"/>
      <c r="K155" s="1310"/>
      <c r="L155" s="1227"/>
      <c r="M155" s="1227"/>
      <c r="O155" s="1227"/>
      <c r="P155" s="1227"/>
      <c r="Q155" s="1227"/>
      <c r="R155" s="1227"/>
    </row>
    <row r="156" spans="1:18" ht="18" customHeight="1" x14ac:dyDescent="0.2">
      <c r="A156" s="1291"/>
      <c r="B156" s="1291"/>
      <c r="C156" s="1291"/>
      <c r="D156" s="1291"/>
      <c r="E156" s="1291"/>
      <c r="F156" s="1291"/>
      <c r="G156" s="1293"/>
      <c r="H156" s="1291"/>
      <c r="I156" s="1291"/>
      <c r="J156" s="1291"/>
      <c r="K156" s="1291"/>
      <c r="L156" s="1227"/>
      <c r="M156" s="1227"/>
      <c r="O156" s="1227"/>
      <c r="P156" s="1227"/>
      <c r="Q156" s="1227"/>
      <c r="R156" s="1227"/>
    </row>
  </sheetData>
  <mergeCells count="22">
    <mergeCell ref="D2:H2"/>
    <mergeCell ref="B34:D34"/>
    <mergeCell ref="C11:G11"/>
    <mergeCell ref="B41:C41"/>
    <mergeCell ref="B44:D44"/>
    <mergeCell ref="B13:H13"/>
    <mergeCell ref="C5:G5"/>
    <mergeCell ref="C6:G6"/>
    <mergeCell ref="C7:G7"/>
    <mergeCell ref="C9:G9"/>
    <mergeCell ref="C10:G10"/>
    <mergeCell ref="B30:D30"/>
    <mergeCell ref="B31:D31"/>
    <mergeCell ref="B52:C52"/>
    <mergeCell ref="B54:D54"/>
    <mergeCell ref="B134:D134"/>
    <mergeCell ref="B135:D135"/>
    <mergeCell ref="B133:D133"/>
    <mergeCell ref="B58:D58"/>
    <mergeCell ref="B103:C103"/>
    <mergeCell ref="B90:C90"/>
    <mergeCell ref="B104:D104"/>
  </mergeCells>
  <printOptions headings="1" gridLines="1"/>
  <pageMargins left="0.17" right="0.16" top="0.35" bottom="0.32" header="0.17" footer="0.17"/>
  <pageSetup scale="64" fitToHeight="4" orientation="landscape" r:id="rId1"/>
  <headerFooter alignWithMargins="0">
    <oddFooter>&amp;L&amp;Z&amp;F.xls&amp;C&amp;P of &amp;N&amp;R&amp;D</oddFooter>
  </headerFooter>
  <rowBreaks count="2" manualBreakCount="2">
    <brk id="35" max="10" man="1"/>
    <brk id="118" max="10" man="1"/>
  </row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K156"/>
  <sheetViews>
    <sheetView showGridLines="0" zoomScale="85" zoomScaleNormal="85" zoomScaleSheetLayoutView="80" workbookViewId="0">
      <selection activeCell="H1" sqref="H1:H1048576"/>
    </sheetView>
  </sheetViews>
  <sheetFormatPr defaultColWidth="8.7109375" defaultRowHeight="18" customHeight="1" x14ac:dyDescent="0.2"/>
  <cols>
    <col min="1" max="1" width="8.7109375" style="39"/>
    <col min="2" max="2" width="26" style="40" bestFit="1" customWidth="1"/>
    <col min="3" max="5" width="8.7109375" style="40"/>
    <col min="6" max="6" width="18.7109375" style="40" customWidth="1"/>
    <col min="7" max="7" width="16.42578125" style="40" customWidth="1"/>
    <col min="8" max="8" width="20.140625" style="40" bestFit="1" customWidth="1"/>
    <col min="9" max="11" width="16.42578125" style="40" customWidth="1"/>
    <col min="12" max="16384" width="8.7109375" style="40"/>
  </cols>
  <sheetData>
    <row r="1" spans="2:11" ht="18" customHeight="1" x14ac:dyDescent="0.25">
      <c r="B1" s="3570"/>
      <c r="C1" s="3570"/>
      <c r="D1" s="3572"/>
      <c r="E1" s="3573"/>
      <c r="F1" s="3572"/>
      <c r="G1" s="3572"/>
      <c r="H1" s="3572"/>
      <c r="I1" s="3572"/>
      <c r="J1" s="3572"/>
      <c r="K1" s="3572"/>
    </row>
    <row r="2" spans="2:11" ht="18" customHeight="1" x14ac:dyDescent="0.25">
      <c r="B2" s="3570"/>
      <c r="C2" s="3570"/>
      <c r="D2" s="3570"/>
      <c r="E2" s="3626" t="s">
        <v>717</v>
      </c>
      <c r="F2" s="3627"/>
      <c r="G2" s="3627"/>
      <c r="H2" s="3627"/>
      <c r="I2" s="3570"/>
      <c r="J2" s="3570"/>
      <c r="K2" s="3570"/>
    </row>
    <row r="3" spans="2:11" ht="18" customHeight="1" x14ac:dyDescent="0.25">
      <c r="B3" s="3570"/>
      <c r="C3" s="3574" t="s">
        <v>0</v>
      </c>
      <c r="D3" s="3570"/>
      <c r="E3" s="3570"/>
      <c r="F3" s="3570"/>
      <c r="G3" s="3570"/>
      <c r="H3" s="3570"/>
      <c r="I3" s="3570"/>
      <c r="J3" s="3570"/>
      <c r="K3" s="3570"/>
    </row>
    <row r="5" spans="2:11" ht="18" customHeight="1" x14ac:dyDescent="0.25">
      <c r="B5" s="3575" t="s">
        <v>40</v>
      </c>
      <c r="C5" s="4029" t="s">
        <v>262</v>
      </c>
      <c r="D5" s="3862"/>
      <c r="E5" s="3862"/>
      <c r="F5" s="3862"/>
      <c r="G5" s="4030"/>
      <c r="H5" s="3570"/>
      <c r="I5" s="3570"/>
      <c r="J5" s="3570"/>
      <c r="K5" s="3570"/>
    </row>
    <row r="6" spans="2:11" ht="18" customHeight="1" x14ac:dyDescent="0.25">
      <c r="B6" s="3575" t="s">
        <v>3</v>
      </c>
      <c r="C6" s="4031">
        <v>23</v>
      </c>
      <c r="D6" s="3862"/>
      <c r="E6" s="3862"/>
      <c r="F6" s="3862"/>
      <c r="G6" s="4030"/>
      <c r="H6" s="3570"/>
      <c r="I6" s="3570"/>
      <c r="J6" s="3570"/>
      <c r="K6" s="3570"/>
    </row>
    <row r="7" spans="2:11" ht="18" customHeight="1" x14ac:dyDescent="0.25">
      <c r="B7" s="3575" t="s">
        <v>4</v>
      </c>
      <c r="C7" s="4034">
        <v>4746</v>
      </c>
      <c r="D7" s="3862"/>
      <c r="E7" s="3862"/>
      <c r="F7" s="3862"/>
      <c r="G7" s="4030"/>
      <c r="H7" s="3570"/>
      <c r="I7" s="3570"/>
      <c r="J7" s="3570"/>
      <c r="K7" s="3570"/>
    </row>
    <row r="9" spans="2:11" ht="18" customHeight="1" x14ac:dyDescent="0.25">
      <c r="B9" s="3575" t="s">
        <v>1</v>
      </c>
      <c r="C9" s="4029" t="s">
        <v>293</v>
      </c>
      <c r="D9" s="3862"/>
      <c r="E9" s="3862"/>
      <c r="F9" s="3862"/>
      <c r="G9" s="4030"/>
      <c r="H9" s="3570"/>
      <c r="I9" s="3570"/>
      <c r="J9" s="3570"/>
      <c r="K9" s="3570"/>
    </row>
    <row r="10" spans="2:11" ht="18" customHeight="1" x14ac:dyDescent="0.25">
      <c r="B10" s="3575" t="s">
        <v>2</v>
      </c>
      <c r="C10" s="4032" t="s">
        <v>294</v>
      </c>
      <c r="D10" s="3862"/>
      <c r="E10" s="3862"/>
      <c r="F10" s="3862"/>
      <c r="G10" s="4030"/>
      <c r="H10" s="3570"/>
      <c r="I10" s="3570"/>
      <c r="J10" s="3570"/>
      <c r="K10" s="3570"/>
    </row>
    <row r="11" spans="2:11" ht="18" customHeight="1" x14ac:dyDescent="0.25">
      <c r="B11" s="3575" t="s">
        <v>32</v>
      </c>
      <c r="C11" s="4033" t="s">
        <v>295</v>
      </c>
      <c r="D11" s="3862"/>
      <c r="E11" s="3862"/>
      <c r="F11" s="3862"/>
      <c r="G11" s="3862"/>
      <c r="H11" s="3570"/>
      <c r="I11" s="3570"/>
      <c r="J11" s="3570"/>
      <c r="K11" s="3570"/>
    </row>
    <row r="12" spans="2:11" ht="18" customHeight="1" x14ac:dyDescent="0.25">
      <c r="B12" s="3570"/>
      <c r="C12" s="3575"/>
      <c r="D12" s="3575"/>
      <c r="E12" s="3575"/>
      <c r="F12" s="3575"/>
      <c r="G12" s="3575"/>
      <c r="H12" s="3570"/>
      <c r="I12" s="3570"/>
      <c r="J12" s="3570"/>
      <c r="K12" s="3570"/>
    </row>
    <row r="13" spans="2:11" ht="18" customHeight="1" x14ac:dyDescent="0.2">
      <c r="B13" s="3570"/>
      <c r="C13" s="4025"/>
      <c r="D13" s="4026"/>
      <c r="E13" s="4026"/>
      <c r="F13" s="4026"/>
      <c r="G13" s="4026"/>
      <c r="H13" s="4024"/>
      <c r="I13" s="3572"/>
      <c r="J13" s="3570"/>
      <c r="K13" s="3570"/>
    </row>
    <row r="14" spans="2:11" ht="18" customHeight="1" x14ac:dyDescent="0.2">
      <c r="B14" s="3570"/>
      <c r="C14" s="3576"/>
      <c r="D14" s="3570"/>
      <c r="E14" s="3570"/>
      <c r="F14" s="3570"/>
      <c r="G14" s="3570"/>
      <c r="H14" s="3570"/>
      <c r="I14" s="3570"/>
      <c r="J14" s="3570"/>
      <c r="K14" s="3570"/>
    </row>
    <row r="15" spans="2:11" ht="18" customHeight="1" x14ac:dyDescent="0.2">
      <c r="B15" s="3570"/>
      <c r="C15" s="3576"/>
      <c r="D15" s="3570"/>
      <c r="E15" s="3570"/>
      <c r="F15" s="3570"/>
      <c r="G15" s="3570"/>
      <c r="H15" s="3570"/>
      <c r="I15" s="3570"/>
      <c r="J15" s="3570"/>
      <c r="K15" s="3570"/>
    </row>
    <row r="16" spans="2:11" ht="18" customHeight="1" x14ac:dyDescent="0.25">
      <c r="B16" s="3573" t="s">
        <v>181</v>
      </c>
      <c r="C16" s="3572"/>
      <c r="D16" s="3572"/>
      <c r="E16" s="3572"/>
      <c r="F16" s="3577" t="s">
        <v>9</v>
      </c>
      <c r="G16" s="3577" t="s">
        <v>37</v>
      </c>
      <c r="H16" s="3577" t="s">
        <v>29</v>
      </c>
      <c r="I16" s="3577" t="s">
        <v>30</v>
      </c>
      <c r="J16" s="3577" t="s">
        <v>33</v>
      </c>
      <c r="K16" s="3577" t="s">
        <v>34</v>
      </c>
    </row>
    <row r="17" spans="2:11" ht="18" customHeight="1" x14ac:dyDescent="0.25">
      <c r="B17" s="3578" t="s">
        <v>184</v>
      </c>
      <c r="C17" s="3574" t="s">
        <v>182</v>
      </c>
      <c r="D17" s="3570"/>
      <c r="E17" s="3570"/>
      <c r="F17" s="3570"/>
      <c r="G17" s="3570"/>
      <c r="H17" s="3570"/>
      <c r="I17" s="3570"/>
      <c r="J17" s="3570"/>
      <c r="K17" s="3570"/>
    </row>
    <row r="18" spans="2:11" ht="18" customHeight="1" x14ac:dyDescent="0.25">
      <c r="B18" s="3575" t="s">
        <v>185</v>
      </c>
      <c r="C18" s="3571" t="s">
        <v>183</v>
      </c>
      <c r="D18" s="3570"/>
      <c r="E18" s="3570"/>
      <c r="F18" s="3579" t="s">
        <v>73</v>
      </c>
      <c r="G18" s="3579" t="s">
        <v>73</v>
      </c>
      <c r="H18" s="3580">
        <v>13724646</v>
      </c>
      <c r="I18" s="3581">
        <v>0</v>
      </c>
      <c r="J18" s="3580">
        <v>11736288</v>
      </c>
      <c r="K18" s="3582">
        <v>1988358</v>
      </c>
    </row>
    <row r="19" spans="2:11" ht="18" customHeight="1" x14ac:dyDescent="0.25">
      <c r="B19" s="3573" t="s">
        <v>8</v>
      </c>
      <c r="C19" s="3572"/>
      <c r="D19" s="3572"/>
      <c r="E19" s="3572"/>
      <c r="F19" s="3577" t="s">
        <v>9</v>
      </c>
      <c r="G19" s="3577" t="s">
        <v>37</v>
      </c>
      <c r="H19" s="3577" t="s">
        <v>29</v>
      </c>
      <c r="I19" s="3577" t="s">
        <v>30</v>
      </c>
      <c r="J19" s="3577" t="s">
        <v>33</v>
      </c>
      <c r="K19" s="3577" t="s">
        <v>34</v>
      </c>
    </row>
    <row r="20" spans="2:11" ht="18" customHeight="1" x14ac:dyDescent="0.25">
      <c r="B20" s="3578" t="s">
        <v>74</v>
      </c>
      <c r="C20" s="3574" t="s">
        <v>41</v>
      </c>
      <c r="D20" s="3570"/>
      <c r="E20" s="3570"/>
      <c r="F20" s="3570"/>
      <c r="G20" s="3570"/>
      <c r="H20" s="3570"/>
      <c r="I20" s="3570"/>
      <c r="J20" s="3570"/>
      <c r="K20" s="3570"/>
    </row>
    <row r="21" spans="2:11" ht="18" customHeight="1" x14ac:dyDescent="0.25">
      <c r="B21" s="3575" t="s">
        <v>75</v>
      </c>
      <c r="C21" s="3571" t="s">
        <v>42</v>
      </c>
      <c r="D21" s="3570"/>
      <c r="E21" s="3570"/>
      <c r="F21" s="3579">
        <v>4255</v>
      </c>
      <c r="G21" s="3579">
        <v>18025</v>
      </c>
      <c r="H21" s="3580">
        <v>732919</v>
      </c>
      <c r="I21" s="3581">
        <v>356638.38539999997</v>
      </c>
      <c r="J21" s="3580"/>
      <c r="K21" s="3582">
        <v>1089557.3854</v>
      </c>
    </row>
    <row r="22" spans="2:11" ht="18" customHeight="1" x14ac:dyDescent="0.25">
      <c r="B22" s="3575" t="s">
        <v>76</v>
      </c>
      <c r="C22" s="3571" t="s">
        <v>6</v>
      </c>
      <c r="D22" s="3570"/>
      <c r="E22" s="3570"/>
      <c r="F22" s="3579">
        <v>2041</v>
      </c>
      <c r="G22" s="3579">
        <v>3105</v>
      </c>
      <c r="H22" s="3580">
        <v>94633</v>
      </c>
      <c r="I22" s="3581">
        <v>46048.417799999996</v>
      </c>
      <c r="J22" s="3580"/>
      <c r="K22" s="3582">
        <v>140681.4178</v>
      </c>
    </row>
    <row r="23" spans="2:11" ht="18" customHeight="1" x14ac:dyDescent="0.25">
      <c r="B23" s="3575" t="s">
        <v>77</v>
      </c>
      <c r="C23" s="3571" t="s">
        <v>43</v>
      </c>
      <c r="D23" s="3570"/>
      <c r="E23" s="3570"/>
      <c r="F23" s="3579">
        <v>4368</v>
      </c>
      <c r="G23" s="3579">
        <v>6323</v>
      </c>
      <c r="H23" s="3580">
        <v>173418</v>
      </c>
      <c r="I23" s="3581">
        <v>84385.198799999998</v>
      </c>
      <c r="J23" s="3580">
        <v>43710</v>
      </c>
      <c r="K23" s="3582">
        <v>214093.19880000001</v>
      </c>
    </row>
    <row r="24" spans="2:11" ht="18" customHeight="1" x14ac:dyDescent="0.25">
      <c r="B24" s="3575" t="s">
        <v>78</v>
      </c>
      <c r="C24" s="3571" t="s">
        <v>44</v>
      </c>
      <c r="D24" s="3570"/>
      <c r="E24" s="3570"/>
      <c r="F24" s="3579">
        <v>670</v>
      </c>
      <c r="G24" s="3579">
        <v>2450</v>
      </c>
      <c r="H24" s="3580">
        <v>47541</v>
      </c>
      <c r="I24" s="3581">
        <v>23133.4506</v>
      </c>
      <c r="J24" s="3580"/>
      <c r="K24" s="3582">
        <v>70674.450599999996</v>
      </c>
    </row>
    <row r="25" spans="2:11" ht="18" customHeight="1" x14ac:dyDescent="0.25">
      <c r="B25" s="3575" t="s">
        <v>79</v>
      </c>
      <c r="C25" s="3571" t="s">
        <v>5</v>
      </c>
      <c r="D25" s="3570"/>
      <c r="E25" s="3570"/>
      <c r="F25" s="3579">
        <v>8149</v>
      </c>
      <c r="G25" s="3579">
        <v>37046</v>
      </c>
      <c r="H25" s="3580">
        <v>237433</v>
      </c>
      <c r="I25" s="3581">
        <v>115534.89779999999</v>
      </c>
      <c r="J25" s="3580"/>
      <c r="K25" s="3582">
        <v>352967.89779999998</v>
      </c>
    </row>
    <row r="26" spans="2:11" ht="18" customHeight="1" x14ac:dyDescent="0.25">
      <c r="B26" s="3575" t="s">
        <v>80</v>
      </c>
      <c r="C26" s="3571" t="s">
        <v>45</v>
      </c>
      <c r="D26" s="3570"/>
      <c r="E26" s="3570"/>
      <c r="F26" s="3579">
        <v>840</v>
      </c>
      <c r="G26" s="3579">
        <v>615</v>
      </c>
      <c r="H26" s="3580">
        <v>51126</v>
      </c>
      <c r="I26" s="3581">
        <v>24877.911599999999</v>
      </c>
      <c r="J26" s="3580"/>
      <c r="K26" s="3582">
        <v>76003.911599999992</v>
      </c>
    </row>
    <row r="27" spans="2:11" ht="18" customHeight="1" x14ac:dyDescent="0.25">
      <c r="B27" s="3575" t="s">
        <v>83</v>
      </c>
      <c r="C27" s="3571" t="s">
        <v>48</v>
      </c>
      <c r="D27" s="3570"/>
      <c r="E27" s="3570"/>
      <c r="F27" s="3579">
        <v>31890</v>
      </c>
      <c r="G27" s="3579">
        <v>28634</v>
      </c>
      <c r="H27" s="3580">
        <v>1559060</v>
      </c>
      <c r="I27" s="3581">
        <v>758638.59600000002</v>
      </c>
      <c r="J27" s="3580">
        <v>142396</v>
      </c>
      <c r="K27" s="3582">
        <v>2175302.5959999999</v>
      </c>
    </row>
    <row r="28" spans="2:11" ht="18" customHeight="1" x14ac:dyDescent="0.25">
      <c r="B28" s="3575" t="s">
        <v>84</v>
      </c>
      <c r="C28" s="4021" t="s">
        <v>296</v>
      </c>
      <c r="D28" s="4022"/>
      <c r="E28" s="4023"/>
      <c r="F28" s="3579"/>
      <c r="G28" s="3579">
        <v>535</v>
      </c>
      <c r="H28" s="3580">
        <v>30732</v>
      </c>
      <c r="I28" s="3581">
        <v>14954.191199999999</v>
      </c>
      <c r="J28" s="3580"/>
      <c r="K28" s="3582">
        <v>45686.191200000001</v>
      </c>
    </row>
    <row r="29" spans="2:11" ht="18" customHeight="1" x14ac:dyDescent="0.25">
      <c r="B29" s="3575" t="s">
        <v>133</v>
      </c>
      <c r="C29" s="4021" t="s">
        <v>297</v>
      </c>
      <c r="D29" s="4022"/>
      <c r="E29" s="4023"/>
      <c r="F29" s="3579"/>
      <c r="G29" s="3579"/>
      <c r="H29" s="3580">
        <v>44756</v>
      </c>
      <c r="I29" s="3581">
        <v>21778.2696</v>
      </c>
      <c r="J29" s="3580"/>
      <c r="K29" s="3582">
        <v>66534.2696</v>
      </c>
    </row>
    <row r="30" spans="2:11" ht="18" customHeight="1" x14ac:dyDescent="0.25">
      <c r="B30" s="3575" t="s">
        <v>134</v>
      </c>
      <c r="C30" s="3629" t="s">
        <v>751</v>
      </c>
      <c r="D30" s="3630"/>
      <c r="E30" s="3631"/>
      <c r="F30" s="3579"/>
      <c r="G30" s="3579"/>
      <c r="H30" s="3580">
        <v>7526</v>
      </c>
      <c r="I30" s="3580">
        <v>3662.1515999999997</v>
      </c>
      <c r="J30" s="3580"/>
      <c r="K30" s="3582">
        <v>11188.151599999999</v>
      </c>
    </row>
    <row r="31" spans="2:11" ht="18" customHeight="1" x14ac:dyDescent="0.25">
      <c r="B31" s="3575"/>
      <c r="C31" s="3658"/>
      <c r="D31" s="3658"/>
      <c r="E31" s="3658"/>
      <c r="F31" s="3579"/>
      <c r="G31" s="3579"/>
      <c r="H31" s="3580"/>
      <c r="I31" s="3580"/>
      <c r="J31" s="3580"/>
      <c r="K31" s="3582"/>
    </row>
    <row r="32" spans="2:11" ht="18" customHeight="1" x14ac:dyDescent="0.25">
      <c r="B32" s="3575"/>
      <c r="C32" s="3658"/>
      <c r="D32" s="3658"/>
      <c r="E32" s="3658"/>
      <c r="F32" s="3579"/>
      <c r="G32" s="3579"/>
      <c r="H32" s="3580"/>
      <c r="I32" s="3580"/>
      <c r="J32" s="3580"/>
      <c r="K32" s="3582"/>
    </row>
    <row r="33" spans="1:11" ht="18" customHeight="1" x14ac:dyDescent="0.25">
      <c r="B33" s="3575"/>
      <c r="C33" s="3658"/>
      <c r="D33" s="3658"/>
      <c r="E33" s="3658"/>
      <c r="F33" s="3579"/>
      <c r="G33" s="3579"/>
      <c r="H33" s="3580"/>
      <c r="I33" s="3580"/>
      <c r="J33" s="3580"/>
      <c r="K33" s="3582"/>
    </row>
    <row r="34" spans="1:11" ht="18" customHeight="1" x14ac:dyDescent="0.25">
      <c r="B34" s="3575"/>
      <c r="C34" s="3658"/>
      <c r="D34" s="3658"/>
      <c r="E34" s="3658"/>
      <c r="F34" s="3579"/>
      <c r="G34" s="3579"/>
      <c r="H34" s="3580"/>
      <c r="I34" s="3580"/>
      <c r="J34" s="3580"/>
      <c r="K34" s="3582"/>
    </row>
    <row r="35" spans="1:11" s="3657" customFormat="1" ht="18" customHeight="1" x14ac:dyDescent="0.25">
      <c r="A35" s="3651"/>
      <c r="B35" s="3652"/>
      <c r="C35" s="3653"/>
      <c r="D35" s="3653"/>
      <c r="E35" s="3653"/>
      <c r="F35" s="3654"/>
      <c r="G35" s="3654"/>
      <c r="H35" s="3655"/>
      <c r="I35" s="3655"/>
      <c r="J35" s="3655"/>
      <c r="K35" s="3656"/>
    </row>
    <row r="36" spans="1:11" ht="18" customHeight="1" x14ac:dyDescent="0.25">
      <c r="B36" s="3578" t="s">
        <v>137</v>
      </c>
      <c r="C36" s="3574" t="s">
        <v>138</v>
      </c>
      <c r="D36" s="3570"/>
      <c r="E36" s="3570"/>
      <c r="F36" s="3583">
        <v>52213</v>
      </c>
      <c r="G36" s="3583">
        <v>96733</v>
      </c>
      <c r="H36" s="3583">
        <v>2979144</v>
      </c>
      <c r="I36" s="3582">
        <v>1449651.4704</v>
      </c>
      <c r="J36" s="3582">
        <v>186106</v>
      </c>
      <c r="K36" s="3582">
        <v>4242689.4704000009</v>
      </c>
    </row>
    <row r="37" spans="1:11" ht="18" customHeight="1" thickBot="1" x14ac:dyDescent="0.3">
      <c r="B37" s="3570"/>
      <c r="C37" s="3574"/>
      <c r="D37" s="3570"/>
      <c r="E37" s="3570"/>
      <c r="F37" s="3584"/>
      <c r="G37" s="3584"/>
      <c r="H37" s="3585"/>
      <c r="I37" s="3585"/>
      <c r="J37" s="3585"/>
      <c r="K37" s="3586"/>
    </row>
    <row r="38" spans="1:11" ht="18" customHeight="1" x14ac:dyDescent="0.25">
      <c r="B38" s="3570"/>
      <c r="C38" s="3570"/>
      <c r="D38" s="3570"/>
      <c r="E38" s="3570"/>
      <c r="F38" s="3577" t="s">
        <v>9</v>
      </c>
      <c r="G38" s="3577" t="s">
        <v>37</v>
      </c>
      <c r="H38" s="3577" t="s">
        <v>29</v>
      </c>
      <c r="I38" s="3577" t="s">
        <v>30</v>
      </c>
      <c r="J38" s="3577" t="s">
        <v>33</v>
      </c>
      <c r="K38" s="3577" t="s">
        <v>34</v>
      </c>
    </row>
    <row r="39" spans="1:11" ht="18" customHeight="1" x14ac:dyDescent="0.25">
      <c r="B39" s="3578" t="s">
        <v>86</v>
      </c>
      <c r="C39" s="3574" t="s">
        <v>49</v>
      </c>
      <c r="D39" s="3570"/>
      <c r="E39" s="3570"/>
      <c r="F39" s="3570"/>
      <c r="G39" s="3570"/>
      <c r="H39" s="3570"/>
      <c r="I39" s="3570"/>
      <c r="J39" s="3570"/>
      <c r="K39" s="3570"/>
    </row>
    <row r="40" spans="1:11" ht="18" customHeight="1" x14ac:dyDescent="0.25">
      <c r="B40" s="3575" t="s">
        <v>87</v>
      </c>
      <c r="C40" s="3571" t="s">
        <v>31</v>
      </c>
      <c r="D40" s="3570"/>
      <c r="E40" s="3570"/>
      <c r="F40" s="3579">
        <v>15504</v>
      </c>
      <c r="G40" s="3579">
        <v>4560</v>
      </c>
      <c r="H40" s="3580">
        <v>1520326</v>
      </c>
      <c r="I40" s="3581">
        <v>0</v>
      </c>
      <c r="J40" s="3580"/>
      <c r="K40" s="3582">
        <v>1520326</v>
      </c>
    </row>
    <row r="41" spans="1:11" ht="18" customHeight="1" x14ac:dyDescent="0.25">
      <c r="B41" s="3575" t="s">
        <v>88</v>
      </c>
      <c r="C41" s="4024" t="s">
        <v>50</v>
      </c>
      <c r="D41" s="4024"/>
      <c r="E41" s="3570"/>
      <c r="F41" s="3579">
        <v>117445</v>
      </c>
      <c r="G41" s="3579">
        <v>889</v>
      </c>
      <c r="H41" s="3580">
        <v>4110575</v>
      </c>
      <c r="I41" s="3581">
        <v>0</v>
      </c>
      <c r="J41" s="3580"/>
      <c r="K41" s="3582">
        <v>4110575</v>
      </c>
    </row>
    <row r="42" spans="1:11" ht="18" customHeight="1" x14ac:dyDescent="0.25">
      <c r="B42" s="3575" t="s">
        <v>89</v>
      </c>
      <c r="C42" s="3571" t="s">
        <v>11</v>
      </c>
      <c r="D42" s="3570"/>
      <c r="E42" s="3570"/>
      <c r="F42" s="3579">
        <v>4837</v>
      </c>
      <c r="G42" s="3579">
        <v>272</v>
      </c>
      <c r="H42" s="3580">
        <v>127373</v>
      </c>
      <c r="I42" s="3581">
        <v>0</v>
      </c>
      <c r="J42" s="3580"/>
      <c r="K42" s="3582">
        <v>127373</v>
      </c>
    </row>
    <row r="43" spans="1:11" ht="18" customHeight="1" x14ac:dyDescent="0.25">
      <c r="B43" s="3575" t="s">
        <v>90</v>
      </c>
      <c r="C43" s="3587" t="s">
        <v>10</v>
      </c>
      <c r="D43" s="3587"/>
      <c r="E43" s="3587"/>
      <c r="F43" s="3579">
        <v>305</v>
      </c>
      <c r="G43" s="3579">
        <v>1025</v>
      </c>
      <c r="H43" s="3580">
        <v>10675</v>
      </c>
      <c r="I43" s="3581">
        <v>0</v>
      </c>
      <c r="J43" s="3580"/>
      <c r="K43" s="3582">
        <v>10675</v>
      </c>
    </row>
    <row r="44" spans="1:11" ht="18" customHeight="1" x14ac:dyDescent="0.25">
      <c r="B44" s="3575"/>
      <c r="C44" s="3587"/>
      <c r="D44" s="3587"/>
      <c r="E44" s="3587"/>
      <c r="F44" s="3579"/>
      <c r="G44" s="3579"/>
      <c r="H44" s="3580"/>
      <c r="I44" s="3580"/>
      <c r="J44" s="3580"/>
      <c r="K44" s="3582"/>
    </row>
    <row r="45" spans="1:11" ht="18" customHeight="1" x14ac:dyDescent="0.25">
      <c r="B45" s="3575"/>
      <c r="C45" s="3587"/>
      <c r="D45" s="3587"/>
      <c r="E45" s="3587"/>
      <c r="F45" s="3579"/>
      <c r="G45" s="3579"/>
      <c r="H45" s="3580"/>
      <c r="I45" s="3580"/>
      <c r="J45" s="3580"/>
      <c r="K45" s="3582"/>
    </row>
    <row r="46" spans="1:11" ht="18" customHeight="1" x14ac:dyDescent="0.25">
      <c r="B46" s="3575"/>
      <c r="C46" s="3587"/>
      <c r="D46" s="3587"/>
      <c r="E46" s="3587"/>
      <c r="F46" s="3579"/>
      <c r="G46" s="3579"/>
      <c r="H46" s="3580"/>
      <c r="I46" s="3580"/>
      <c r="J46" s="3580"/>
      <c r="K46" s="3582"/>
    </row>
    <row r="47" spans="1:11" ht="18" customHeight="1" x14ac:dyDescent="0.25">
      <c r="B47" s="3575"/>
      <c r="C47" s="3587"/>
      <c r="D47" s="3587"/>
      <c r="E47" s="3587"/>
      <c r="F47" s="3579"/>
      <c r="G47" s="3579"/>
      <c r="H47" s="3580"/>
      <c r="I47" s="3580"/>
      <c r="J47" s="3580"/>
      <c r="K47" s="3582"/>
    </row>
    <row r="48" spans="1:11" s="3661" customFormat="1" ht="18" customHeight="1" x14ac:dyDescent="0.25">
      <c r="A48" s="3659"/>
      <c r="B48" s="3660"/>
      <c r="C48" s="3618"/>
      <c r="D48" s="3618"/>
      <c r="E48" s="3618"/>
      <c r="F48" s="3654"/>
      <c r="G48" s="3654"/>
      <c r="H48" s="3655"/>
      <c r="I48" s="3655"/>
      <c r="J48" s="3655"/>
      <c r="K48" s="3656"/>
    </row>
    <row r="49" spans="2:11" ht="18" customHeight="1" x14ac:dyDescent="0.25">
      <c r="B49" s="3578" t="s">
        <v>142</v>
      </c>
      <c r="C49" s="3574" t="s">
        <v>143</v>
      </c>
      <c r="D49" s="3570"/>
      <c r="E49" s="3570"/>
      <c r="F49" s="3589">
        <v>138091</v>
      </c>
      <c r="G49" s="3589">
        <v>6746</v>
      </c>
      <c r="H49" s="3582">
        <v>5768949</v>
      </c>
      <c r="I49" s="3582">
        <v>0</v>
      </c>
      <c r="J49" s="3582">
        <v>0</v>
      </c>
      <c r="K49" s="3582">
        <v>5768949</v>
      </c>
    </row>
    <row r="50" spans="2:11" ht="18" customHeight="1" x14ac:dyDescent="0.25">
      <c r="B50" s="3570"/>
      <c r="C50" s="3570"/>
      <c r="D50" s="3570"/>
      <c r="E50" s="3570"/>
      <c r="F50" s="3577" t="s">
        <v>9</v>
      </c>
      <c r="G50" s="3577" t="s">
        <v>37</v>
      </c>
      <c r="H50" s="3577" t="s">
        <v>29</v>
      </c>
      <c r="I50" s="3577" t="s">
        <v>30</v>
      </c>
      <c r="J50" s="3577" t="s">
        <v>33</v>
      </c>
      <c r="K50" s="3577" t="s">
        <v>34</v>
      </c>
    </row>
    <row r="51" spans="2:11" ht="18" customHeight="1" x14ac:dyDescent="0.25">
      <c r="B51" s="3578" t="s">
        <v>92</v>
      </c>
      <c r="C51" s="4027" t="s">
        <v>38</v>
      </c>
      <c r="D51" s="4028"/>
      <c r="E51" s="3570"/>
      <c r="F51" s="3570"/>
      <c r="G51" s="3570"/>
      <c r="H51" s="3570"/>
      <c r="I51" s="3570"/>
      <c r="J51" s="3570"/>
      <c r="K51" s="3570"/>
    </row>
    <row r="52" spans="2:11" ht="18" customHeight="1" x14ac:dyDescent="0.25">
      <c r="B52" s="3575" t="s">
        <v>51</v>
      </c>
      <c r="C52" s="4021" t="s">
        <v>752</v>
      </c>
      <c r="D52" s="4022"/>
      <c r="E52" s="4023"/>
      <c r="F52" s="3579"/>
      <c r="G52" s="3579"/>
      <c r="H52" s="3580">
        <v>1369040</v>
      </c>
      <c r="I52" s="3581">
        <v>0</v>
      </c>
      <c r="J52" s="3580"/>
      <c r="K52" s="3582">
        <v>1369040</v>
      </c>
    </row>
    <row r="53" spans="2:11" ht="18" customHeight="1" x14ac:dyDescent="0.25">
      <c r="B53" s="3575" t="s">
        <v>93</v>
      </c>
      <c r="C53" s="4021" t="s">
        <v>753</v>
      </c>
      <c r="D53" s="4022"/>
      <c r="E53" s="4023"/>
      <c r="F53" s="3579"/>
      <c r="G53" s="3579">
        <v>3379</v>
      </c>
      <c r="H53" s="3580">
        <v>264716</v>
      </c>
      <c r="I53" s="3581">
        <v>0</v>
      </c>
      <c r="J53" s="3580"/>
      <c r="K53" s="3582">
        <v>264716</v>
      </c>
    </row>
    <row r="54" spans="2:11" ht="18" customHeight="1" x14ac:dyDescent="0.25">
      <c r="B54" s="3575" t="s">
        <v>94</v>
      </c>
      <c r="C54" s="3629" t="s">
        <v>298</v>
      </c>
      <c r="D54" s="3630"/>
      <c r="E54" s="3631"/>
      <c r="F54" s="3579"/>
      <c r="G54" s="3579">
        <v>7208</v>
      </c>
      <c r="H54" s="3580">
        <v>580132</v>
      </c>
      <c r="I54" s="3581">
        <v>0</v>
      </c>
      <c r="J54" s="3580"/>
      <c r="K54" s="3582">
        <v>580132</v>
      </c>
    </row>
    <row r="55" spans="2:11" ht="18" customHeight="1" x14ac:dyDescent="0.25">
      <c r="B55" s="3575" t="s">
        <v>95</v>
      </c>
      <c r="C55" s="4021" t="s">
        <v>299</v>
      </c>
      <c r="D55" s="4022"/>
      <c r="E55" s="4023"/>
      <c r="F55" s="3579"/>
      <c r="G55" s="3579"/>
      <c r="H55" s="3580">
        <v>453807</v>
      </c>
      <c r="I55" s="3581">
        <v>0</v>
      </c>
      <c r="J55" s="3580"/>
      <c r="K55" s="3582">
        <v>453807</v>
      </c>
    </row>
    <row r="56" spans="2:11" ht="18" customHeight="1" x14ac:dyDescent="0.25">
      <c r="B56" s="3575" t="s">
        <v>96</v>
      </c>
      <c r="C56" s="4021" t="s">
        <v>300</v>
      </c>
      <c r="D56" s="4022"/>
      <c r="E56" s="4023"/>
      <c r="F56" s="3579">
        <v>2680</v>
      </c>
      <c r="G56" s="3579"/>
      <c r="H56" s="3580">
        <v>158484</v>
      </c>
      <c r="I56" s="3581">
        <v>0</v>
      </c>
      <c r="J56" s="3580"/>
      <c r="K56" s="3582">
        <v>158484</v>
      </c>
    </row>
    <row r="57" spans="2:11" ht="18" customHeight="1" x14ac:dyDescent="0.25">
      <c r="B57" s="3575" t="s">
        <v>97</v>
      </c>
      <c r="C57" s="4021" t="s">
        <v>301</v>
      </c>
      <c r="D57" s="4022"/>
      <c r="E57" s="4023"/>
      <c r="F57" s="3579">
        <v>4160</v>
      </c>
      <c r="G57" s="3579">
        <v>4650</v>
      </c>
      <c r="H57" s="3580">
        <v>175568</v>
      </c>
      <c r="I57" s="3581">
        <v>0</v>
      </c>
      <c r="J57" s="3580"/>
      <c r="K57" s="3582">
        <v>175568</v>
      </c>
    </row>
    <row r="58" spans="2:11" ht="18" customHeight="1" x14ac:dyDescent="0.25">
      <c r="B58" s="3575" t="s">
        <v>98</v>
      </c>
      <c r="C58" s="3629" t="s">
        <v>302</v>
      </c>
      <c r="D58" s="3630"/>
      <c r="E58" s="3631"/>
      <c r="F58" s="3579"/>
      <c r="G58" s="3579">
        <v>1193</v>
      </c>
      <c r="H58" s="3580">
        <v>396171</v>
      </c>
      <c r="I58" s="3581">
        <v>0</v>
      </c>
      <c r="J58" s="3580"/>
      <c r="K58" s="3582">
        <v>396171</v>
      </c>
    </row>
    <row r="59" spans="2:11" ht="18" customHeight="1" x14ac:dyDescent="0.25">
      <c r="B59" s="3575" t="s">
        <v>99</v>
      </c>
      <c r="C59" s="3629" t="s">
        <v>303</v>
      </c>
      <c r="D59" s="3630"/>
      <c r="E59" s="3631"/>
      <c r="F59" s="3579"/>
      <c r="G59" s="3579">
        <v>301</v>
      </c>
      <c r="H59" s="3580">
        <v>411613</v>
      </c>
      <c r="I59" s="3581">
        <v>0</v>
      </c>
      <c r="J59" s="3580"/>
      <c r="K59" s="3582">
        <v>411613</v>
      </c>
    </row>
    <row r="60" spans="2:11" ht="18" customHeight="1" x14ac:dyDescent="0.25">
      <c r="B60" s="3575" t="s">
        <v>100</v>
      </c>
      <c r="C60" s="4021" t="s">
        <v>304</v>
      </c>
      <c r="D60" s="4022"/>
      <c r="E60" s="4023"/>
      <c r="F60" s="3579"/>
      <c r="G60" s="3579"/>
      <c r="H60" s="3580">
        <v>31891</v>
      </c>
      <c r="I60" s="3581">
        <v>0</v>
      </c>
      <c r="J60" s="3580"/>
      <c r="K60" s="3582">
        <v>31891</v>
      </c>
    </row>
    <row r="61" spans="2:11" ht="18" customHeight="1" x14ac:dyDescent="0.25">
      <c r="B61" s="3575" t="s">
        <v>101</v>
      </c>
      <c r="C61" s="4021" t="s">
        <v>305</v>
      </c>
      <c r="D61" s="4022"/>
      <c r="E61" s="4023"/>
      <c r="F61" s="3579"/>
      <c r="G61" s="3579"/>
      <c r="H61" s="3580">
        <v>276663</v>
      </c>
      <c r="I61" s="3581">
        <v>0</v>
      </c>
      <c r="J61" s="3580"/>
      <c r="K61" s="3582">
        <v>276663</v>
      </c>
    </row>
    <row r="62" spans="2:11" ht="18" customHeight="1" x14ac:dyDescent="0.25">
      <c r="B62" s="3575" t="s">
        <v>306</v>
      </c>
      <c r="C62" s="4021" t="s">
        <v>307</v>
      </c>
      <c r="D62" s="4022"/>
      <c r="E62" s="4023"/>
      <c r="F62" s="3579"/>
      <c r="G62" s="3579"/>
      <c r="H62" s="3580">
        <v>19511242</v>
      </c>
      <c r="I62" s="3581">
        <v>0</v>
      </c>
      <c r="J62" s="3580"/>
      <c r="K62" s="3582">
        <v>19511242</v>
      </c>
    </row>
    <row r="63" spans="2:11" ht="18" customHeight="1" x14ac:dyDescent="0.25">
      <c r="B63" s="3575" t="s">
        <v>620</v>
      </c>
      <c r="C63" s="4021" t="s">
        <v>621</v>
      </c>
      <c r="D63" s="4022"/>
      <c r="E63" s="4023"/>
      <c r="F63" s="3632">
        <v>13933</v>
      </c>
      <c r="G63" s="3591"/>
      <c r="H63" s="3592">
        <v>4252902</v>
      </c>
      <c r="I63" s="3588">
        <v>0</v>
      </c>
      <c r="J63" s="3591"/>
      <c r="K63" s="3593">
        <v>4252902</v>
      </c>
    </row>
    <row r="64" spans="2:11" ht="18" customHeight="1" x14ac:dyDescent="0.25">
      <c r="B64" s="3575" t="s">
        <v>144</v>
      </c>
      <c r="C64" s="3574" t="s">
        <v>145</v>
      </c>
      <c r="D64" s="3570"/>
      <c r="E64" s="3570"/>
      <c r="F64" s="3583">
        <v>20773</v>
      </c>
      <c r="G64" s="3583">
        <v>16731</v>
      </c>
      <c r="H64" s="3582">
        <v>27882229</v>
      </c>
      <c r="I64" s="3582">
        <v>0</v>
      </c>
      <c r="J64" s="3582">
        <v>0</v>
      </c>
      <c r="K64" s="3582">
        <v>27882229</v>
      </c>
    </row>
    <row r="65" spans="2:11" ht="18" customHeight="1" x14ac:dyDescent="0.2">
      <c r="B65" s="3570"/>
      <c r="C65" s="3570"/>
      <c r="D65" s="3570"/>
      <c r="E65" s="3570"/>
      <c r="F65" s="3595"/>
      <c r="G65" s="3595"/>
      <c r="H65" s="3595"/>
      <c r="I65" s="3595"/>
      <c r="J65" s="3595"/>
      <c r="K65" s="3595"/>
    </row>
    <row r="66" spans="2:11" ht="18" customHeight="1" x14ac:dyDescent="0.25">
      <c r="B66" s="3570"/>
      <c r="C66" s="3570"/>
      <c r="D66" s="3570"/>
      <c r="E66" s="3570"/>
      <c r="F66" s="3596" t="s">
        <v>9</v>
      </c>
      <c r="G66" s="3596" t="s">
        <v>37</v>
      </c>
      <c r="H66" s="3596" t="s">
        <v>29</v>
      </c>
      <c r="I66" s="3596" t="s">
        <v>30</v>
      </c>
      <c r="J66" s="3596" t="s">
        <v>33</v>
      </c>
      <c r="K66" s="3596" t="s">
        <v>34</v>
      </c>
    </row>
    <row r="67" spans="2:11" ht="18" customHeight="1" x14ac:dyDescent="0.25">
      <c r="B67" s="3578" t="s">
        <v>102</v>
      </c>
      <c r="C67" s="3574" t="s">
        <v>12</v>
      </c>
      <c r="D67" s="3570"/>
      <c r="E67" s="3570"/>
      <c r="F67" s="3597"/>
      <c r="G67" s="3597"/>
      <c r="H67" s="3597"/>
      <c r="I67" s="3594"/>
      <c r="J67" s="3597"/>
      <c r="K67" s="3598"/>
    </row>
    <row r="68" spans="2:11" ht="18" customHeight="1" x14ac:dyDescent="0.25">
      <c r="B68" s="3575" t="s">
        <v>103</v>
      </c>
      <c r="C68" s="3571" t="s">
        <v>52</v>
      </c>
      <c r="D68" s="3570"/>
      <c r="E68" s="3570"/>
      <c r="F68" s="3579"/>
      <c r="G68" s="3599"/>
      <c r="H68" s="3628">
        <v>434964</v>
      </c>
      <c r="I68" s="3581"/>
      <c r="J68" s="3600"/>
      <c r="K68" s="3582">
        <v>434964</v>
      </c>
    </row>
    <row r="69" spans="2:11" ht="18" customHeight="1" x14ac:dyDescent="0.25">
      <c r="B69" s="3575" t="s">
        <v>104</v>
      </c>
      <c r="C69" s="3571" t="s">
        <v>53</v>
      </c>
      <c r="D69" s="3570"/>
      <c r="E69" s="3570"/>
      <c r="F69" s="3599">
        <v>8881</v>
      </c>
      <c r="G69" s="3599">
        <v>2083</v>
      </c>
      <c r="H69" s="3600">
        <v>338917</v>
      </c>
      <c r="I69" s="3581">
        <v>0</v>
      </c>
      <c r="J69" s="3599"/>
      <c r="K69" s="3582">
        <v>338917</v>
      </c>
    </row>
    <row r="70" spans="2:11" ht="18" customHeight="1" x14ac:dyDescent="0.25">
      <c r="B70" s="3575" t="s">
        <v>178</v>
      </c>
      <c r="C70" s="3629"/>
      <c r="D70" s="3630"/>
      <c r="E70" s="3631"/>
      <c r="F70" s="3601"/>
      <c r="G70" s="3601"/>
      <c r="H70" s="3602"/>
      <c r="I70" s="3581">
        <v>0</v>
      </c>
      <c r="J70" s="3602"/>
      <c r="K70" s="3582">
        <v>0</v>
      </c>
    </row>
    <row r="71" spans="2:11" ht="18" customHeight="1" x14ac:dyDescent="0.25">
      <c r="B71" s="3575" t="s">
        <v>179</v>
      </c>
      <c r="C71" s="3629"/>
      <c r="D71" s="3630"/>
      <c r="E71" s="3631"/>
      <c r="F71" s="3601"/>
      <c r="G71" s="3601"/>
      <c r="H71" s="3602"/>
      <c r="I71" s="3581">
        <v>0</v>
      </c>
      <c r="J71" s="3602"/>
      <c r="K71" s="3582">
        <v>0</v>
      </c>
    </row>
    <row r="72" spans="2:11" ht="18" customHeight="1" x14ac:dyDescent="0.25">
      <c r="B72" s="3575" t="s">
        <v>180</v>
      </c>
      <c r="C72" s="3603"/>
      <c r="D72" s="3604"/>
      <c r="E72" s="3605"/>
      <c r="F72" s="3579"/>
      <c r="G72" s="3579"/>
      <c r="H72" s="3580"/>
      <c r="I72" s="3581">
        <v>0</v>
      </c>
      <c r="J72" s="3580"/>
      <c r="K72" s="3582">
        <v>0</v>
      </c>
    </row>
    <row r="73" spans="2:11" ht="18" customHeight="1" x14ac:dyDescent="0.25">
      <c r="B73" s="3575"/>
      <c r="C73" s="3570"/>
      <c r="D73" s="3570"/>
      <c r="E73" s="3570"/>
      <c r="F73" s="3606"/>
      <c r="G73" s="3606"/>
      <c r="H73" s="3607"/>
      <c r="I73" s="3594"/>
      <c r="J73" s="3607"/>
      <c r="K73" s="3598"/>
    </row>
    <row r="74" spans="2:11" ht="18" customHeight="1" x14ac:dyDescent="0.25">
      <c r="B74" s="3578" t="s">
        <v>146</v>
      </c>
      <c r="C74" s="3574" t="s">
        <v>147</v>
      </c>
      <c r="D74" s="3570"/>
      <c r="E74" s="3570"/>
      <c r="F74" s="3608">
        <v>8881</v>
      </c>
      <c r="G74" s="3608">
        <v>2083</v>
      </c>
      <c r="H74" s="3608">
        <v>773881</v>
      </c>
      <c r="I74" s="3609">
        <v>0</v>
      </c>
      <c r="J74" s="3608">
        <v>0</v>
      </c>
      <c r="K74" s="3610">
        <v>773881</v>
      </c>
    </row>
    <row r="75" spans="2:11" ht="18" customHeight="1" x14ac:dyDescent="0.25">
      <c r="B75" s="3570"/>
      <c r="C75" s="3570"/>
      <c r="D75" s="3570"/>
      <c r="E75" s="3570"/>
      <c r="F75" s="3577" t="s">
        <v>9</v>
      </c>
      <c r="G75" s="3577" t="s">
        <v>37</v>
      </c>
      <c r="H75" s="3577" t="s">
        <v>29</v>
      </c>
      <c r="I75" s="3577" t="s">
        <v>30</v>
      </c>
      <c r="J75" s="3577" t="s">
        <v>33</v>
      </c>
      <c r="K75" s="3577" t="s">
        <v>34</v>
      </c>
    </row>
    <row r="76" spans="2:11" ht="18" customHeight="1" x14ac:dyDescent="0.25">
      <c r="B76" s="3578" t="s">
        <v>105</v>
      </c>
      <c r="C76" s="3574" t="s">
        <v>106</v>
      </c>
      <c r="D76" s="3570"/>
      <c r="E76" s="3570"/>
      <c r="F76" s="3570"/>
      <c r="G76" s="3570"/>
      <c r="H76" s="3570"/>
      <c r="I76" s="3570"/>
      <c r="J76" s="3570"/>
      <c r="K76" s="3570"/>
    </row>
    <row r="77" spans="2:11" ht="18" customHeight="1" x14ac:dyDescent="0.25">
      <c r="B77" s="3575" t="s">
        <v>107</v>
      </c>
      <c r="C77" s="3571" t="s">
        <v>54</v>
      </c>
      <c r="D77" s="3570"/>
      <c r="E77" s="3570"/>
      <c r="F77" s="3579"/>
      <c r="G77" s="3579"/>
      <c r="H77" s="3580">
        <v>174900</v>
      </c>
      <c r="I77" s="3581">
        <v>0</v>
      </c>
      <c r="J77" s="3580"/>
      <c r="K77" s="3582">
        <v>174900</v>
      </c>
    </row>
    <row r="78" spans="2:11" ht="18" customHeight="1" x14ac:dyDescent="0.25">
      <c r="B78" s="3575" t="s">
        <v>108</v>
      </c>
      <c r="C78" s="3571" t="s">
        <v>55</v>
      </c>
      <c r="D78" s="3570"/>
      <c r="E78" s="3570"/>
      <c r="F78" s="3579"/>
      <c r="G78" s="3579"/>
      <c r="H78" s="3580"/>
      <c r="I78" s="3581">
        <v>0</v>
      </c>
      <c r="J78" s="3580"/>
      <c r="K78" s="3582">
        <v>0</v>
      </c>
    </row>
    <row r="79" spans="2:11" ht="18" customHeight="1" x14ac:dyDescent="0.25">
      <c r="B79" s="3575" t="s">
        <v>109</v>
      </c>
      <c r="C79" s="3571" t="s">
        <v>13</v>
      </c>
      <c r="D79" s="3570"/>
      <c r="E79" s="3570"/>
      <c r="F79" s="3579">
        <v>1611</v>
      </c>
      <c r="G79" s="3579">
        <v>1505</v>
      </c>
      <c r="H79" s="3580">
        <v>720097</v>
      </c>
      <c r="I79" s="3581">
        <v>0</v>
      </c>
      <c r="J79" s="3580"/>
      <c r="K79" s="3582">
        <v>720097</v>
      </c>
    </row>
    <row r="80" spans="2:11" ht="18" customHeight="1" x14ac:dyDescent="0.25">
      <c r="B80" s="3575" t="s">
        <v>110</v>
      </c>
      <c r="C80" s="3571" t="s">
        <v>56</v>
      </c>
      <c r="D80" s="3570"/>
      <c r="E80" s="3570"/>
      <c r="F80" s="3579">
        <v>2080</v>
      </c>
      <c r="G80" s="3579">
        <v>4500</v>
      </c>
      <c r="H80" s="3580">
        <v>72800</v>
      </c>
      <c r="I80" s="3581">
        <v>0</v>
      </c>
      <c r="J80" s="3580"/>
      <c r="K80" s="3582">
        <v>72800</v>
      </c>
    </row>
    <row r="81" spans="2:11" ht="18" customHeight="1" x14ac:dyDescent="0.25">
      <c r="B81" s="3575"/>
      <c r="C81" s="3570"/>
      <c r="D81" s="3570"/>
      <c r="E81" s="3570"/>
      <c r="F81" s="3570"/>
      <c r="G81" s="3570"/>
      <c r="H81" s="3570"/>
      <c r="I81" s="3570"/>
      <c r="J81" s="3570"/>
      <c r="K81" s="3611"/>
    </row>
    <row r="82" spans="2:11" ht="18" customHeight="1" x14ac:dyDescent="0.25">
      <c r="B82" s="3575" t="s">
        <v>148</v>
      </c>
      <c r="C82" s="3574" t="s">
        <v>149</v>
      </c>
      <c r="D82" s="3570"/>
      <c r="E82" s="3570"/>
      <c r="F82" s="3608">
        <v>3691</v>
      </c>
      <c r="G82" s="3608">
        <v>6005</v>
      </c>
      <c r="H82" s="3610">
        <v>967797</v>
      </c>
      <c r="I82" s="3610">
        <v>0</v>
      </c>
      <c r="J82" s="3610">
        <v>0</v>
      </c>
      <c r="K82" s="3610">
        <v>967797</v>
      </c>
    </row>
    <row r="83" spans="2:11" ht="18" customHeight="1" thickBot="1" x14ac:dyDescent="0.3">
      <c r="B83" s="3575"/>
      <c r="C83" s="3570"/>
      <c r="D83" s="3570"/>
      <c r="E83" s="3570"/>
      <c r="F83" s="3590"/>
      <c r="G83" s="3590"/>
      <c r="H83" s="3590"/>
      <c r="I83" s="3590"/>
      <c r="J83" s="3590"/>
      <c r="K83" s="3590"/>
    </row>
    <row r="84" spans="2:11" ht="18" customHeight="1" x14ac:dyDescent="0.25">
      <c r="B84" s="3570"/>
      <c r="C84" s="3570"/>
      <c r="D84" s="3570"/>
      <c r="E84" s="3570"/>
      <c r="F84" s="3577" t="s">
        <v>9</v>
      </c>
      <c r="G84" s="3577" t="s">
        <v>37</v>
      </c>
      <c r="H84" s="3577" t="s">
        <v>29</v>
      </c>
      <c r="I84" s="3577" t="s">
        <v>30</v>
      </c>
      <c r="J84" s="3577" t="s">
        <v>33</v>
      </c>
      <c r="K84" s="3577" t="s">
        <v>34</v>
      </c>
    </row>
    <row r="85" spans="2:11" ht="18" customHeight="1" x14ac:dyDescent="0.25">
      <c r="B85" s="3578" t="s">
        <v>111</v>
      </c>
      <c r="C85" s="3574" t="s">
        <v>57</v>
      </c>
      <c r="D85" s="3570"/>
      <c r="E85" s="3570"/>
      <c r="F85" s="3570"/>
      <c r="G85" s="3570"/>
      <c r="H85" s="3570"/>
      <c r="I85" s="3570"/>
      <c r="J85" s="3570"/>
      <c r="K85" s="3570"/>
    </row>
    <row r="86" spans="2:11" ht="18" customHeight="1" x14ac:dyDescent="0.25">
      <c r="B86" s="3575" t="s">
        <v>112</v>
      </c>
      <c r="C86" s="3571" t="s">
        <v>113</v>
      </c>
      <c r="D86" s="3570"/>
      <c r="E86" s="3570"/>
      <c r="F86" s="3579"/>
      <c r="G86" s="3579"/>
      <c r="H86" s="3580"/>
      <c r="I86" s="3581">
        <v>0</v>
      </c>
      <c r="J86" s="3580"/>
      <c r="K86" s="3582">
        <v>0</v>
      </c>
    </row>
    <row r="87" spans="2:11" ht="18" customHeight="1" x14ac:dyDescent="0.25">
      <c r="B87" s="3575" t="s">
        <v>114</v>
      </c>
      <c r="C87" s="3571" t="s">
        <v>14</v>
      </c>
      <c r="D87" s="3570"/>
      <c r="E87" s="3570"/>
      <c r="F87" s="3579">
        <v>300</v>
      </c>
      <c r="G87" s="3579">
        <v>680</v>
      </c>
      <c r="H87" s="3580">
        <v>11886</v>
      </c>
      <c r="I87" s="3581">
        <v>5783.7276000000002</v>
      </c>
      <c r="J87" s="3580"/>
      <c r="K87" s="3582">
        <v>17669.727599999998</v>
      </c>
    </row>
    <row r="88" spans="2:11" ht="18" customHeight="1" x14ac:dyDescent="0.25">
      <c r="B88" s="3575" t="s">
        <v>115</v>
      </c>
      <c r="C88" s="3571" t="s">
        <v>116</v>
      </c>
      <c r="D88" s="3570"/>
      <c r="E88" s="3570"/>
      <c r="F88" s="3579">
        <v>736</v>
      </c>
      <c r="G88" s="3579">
        <v>1149</v>
      </c>
      <c r="H88" s="3580">
        <v>31648</v>
      </c>
      <c r="I88" s="3581">
        <v>15399.916799999999</v>
      </c>
      <c r="J88" s="3580"/>
      <c r="K88" s="3582">
        <v>47047.916799999999</v>
      </c>
    </row>
    <row r="89" spans="2:11" ht="18" customHeight="1" x14ac:dyDescent="0.25">
      <c r="B89" s="3575" t="s">
        <v>117</v>
      </c>
      <c r="C89" s="3571" t="s">
        <v>58</v>
      </c>
      <c r="D89" s="3570"/>
      <c r="E89" s="3570"/>
      <c r="F89" s="3579">
        <v>409</v>
      </c>
      <c r="G89" s="3579">
        <v>126</v>
      </c>
      <c r="H89" s="3580">
        <v>29925</v>
      </c>
      <c r="I89" s="3581">
        <v>14561.504999999999</v>
      </c>
      <c r="J89" s="3580"/>
      <c r="K89" s="3582">
        <v>44486.504999999997</v>
      </c>
    </row>
    <row r="90" spans="2:11" ht="18" customHeight="1" x14ac:dyDescent="0.25">
      <c r="B90" s="3575" t="s">
        <v>118</v>
      </c>
      <c r="C90" s="4024" t="s">
        <v>59</v>
      </c>
      <c r="D90" s="4024"/>
      <c r="E90" s="3570"/>
      <c r="F90" s="3579">
        <v>3096</v>
      </c>
      <c r="G90" s="3579">
        <v>814</v>
      </c>
      <c r="H90" s="3580">
        <v>110610</v>
      </c>
      <c r="I90" s="3581">
        <v>53822.826000000001</v>
      </c>
      <c r="J90" s="3580"/>
      <c r="K90" s="3582">
        <v>164432.826</v>
      </c>
    </row>
    <row r="91" spans="2:11" ht="18" customHeight="1" x14ac:dyDescent="0.25">
      <c r="B91" s="3575" t="s">
        <v>119</v>
      </c>
      <c r="C91" s="3571" t="s">
        <v>60</v>
      </c>
      <c r="D91" s="3570"/>
      <c r="E91" s="3570"/>
      <c r="F91" s="3579">
        <v>2362</v>
      </c>
      <c r="G91" s="3579">
        <v>1282</v>
      </c>
      <c r="H91" s="3580">
        <v>125729</v>
      </c>
      <c r="I91" s="3581">
        <v>61179.731399999997</v>
      </c>
      <c r="J91" s="3580"/>
      <c r="K91" s="3582">
        <v>186908.73139999999</v>
      </c>
    </row>
    <row r="92" spans="2:11" ht="18" customHeight="1" x14ac:dyDescent="0.25">
      <c r="B92" s="3575" t="s">
        <v>120</v>
      </c>
      <c r="C92" s="3571" t="s">
        <v>121</v>
      </c>
      <c r="D92" s="3570"/>
      <c r="E92" s="3570"/>
      <c r="F92" s="3612">
        <v>487</v>
      </c>
      <c r="G92" s="3612">
        <v>451</v>
      </c>
      <c r="H92" s="3613">
        <v>64446</v>
      </c>
      <c r="I92" s="3581">
        <v>31359.423599999998</v>
      </c>
      <c r="J92" s="3613"/>
      <c r="K92" s="3582">
        <v>95805.423599999995</v>
      </c>
    </row>
    <row r="93" spans="2:11" ht="18" customHeight="1" x14ac:dyDescent="0.25">
      <c r="B93" s="3575" t="s">
        <v>122</v>
      </c>
      <c r="C93" s="3571" t="s">
        <v>123</v>
      </c>
      <c r="D93" s="3570"/>
      <c r="E93" s="3570"/>
      <c r="F93" s="3579">
        <v>1302</v>
      </c>
      <c r="G93" s="3579">
        <v>493</v>
      </c>
      <c r="H93" s="3580">
        <v>140896</v>
      </c>
      <c r="I93" s="3581">
        <v>68559.993600000002</v>
      </c>
      <c r="J93" s="3580"/>
      <c r="K93" s="3582">
        <v>209455.99359999999</v>
      </c>
    </row>
    <row r="94" spans="2:11" ht="18" customHeight="1" x14ac:dyDescent="0.25">
      <c r="B94" s="3575" t="s">
        <v>124</v>
      </c>
      <c r="C94" s="4021" t="s">
        <v>308</v>
      </c>
      <c r="D94" s="4022"/>
      <c r="E94" s="4023"/>
      <c r="F94" s="3579">
        <v>1853</v>
      </c>
      <c r="G94" s="3579">
        <v>20000</v>
      </c>
      <c r="H94" s="3580">
        <v>161929</v>
      </c>
      <c r="I94" s="3581">
        <v>78794.651400000002</v>
      </c>
      <c r="J94" s="3580"/>
      <c r="K94" s="3582">
        <v>240723.6514</v>
      </c>
    </row>
    <row r="95" spans="2:11" ht="18" customHeight="1" x14ac:dyDescent="0.25">
      <c r="B95" s="3575" t="s">
        <v>125</v>
      </c>
      <c r="C95" s="4021" t="s">
        <v>309</v>
      </c>
      <c r="D95" s="4022"/>
      <c r="E95" s="4023"/>
      <c r="F95" s="3579">
        <v>200</v>
      </c>
      <c r="G95" s="3579">
        <v>84</v>
      </c>
      <c r="H95" s="3580">
        <v>11462</v>
      </c>
      <c r="I95" s="3581">
        <v>5577.4092000000001</v>
      </c>
      <c r="J95" s="3580"/>
      <c r="K95" s="3582">
        <v>17039.409200000002</v>
      </c>
    </row>
    <row r="96" spans="2:11" ht="18" customHeight="1" x14ac:dyDescent="0.25">
      <c r="B96" s="3575" t="s">
        <v>126</v>
      </c>
      <c r="C96" s="4021"/>
      <c r="D96" s="4022"/>
      <c r="E96" s="4023"/>
      <c r="F96" s="3579"/>
      <c r="G96" s="3579"/>
      <c r="H96" s="3580"/>
      <c r="I96" s="3581">
        <v>0</v>
      </c>
      <c r="J96" s="3580"/>
      <c r="K96" s="3582">
        <v>0</v>
      </c>
    </row>
    <row r="97" spans="2:11" ht="18" customHeight="1" x14ac:dyDescent="0.25">
      <c r="B97" s="3575"/>
      <c r="C97" s="3570"/>
      <c r="D97" s="3570"/>
      <c r="E97" s="3570"/>
      <c r="F97" s="3570"/>
      <c r="G97" s="3570"/>
      <c r="H97" s="3570"/>
      <c r="I97" s="3570"/>
      <c r="J97" s="3570"/>
      <c r="K97" s="3570"/>
    </row>
    <row r="98" spans="2:11" ht="18" customHeight="1" x14ac:dyDescent="0.25">
      <c r="B98" s="3578" t="s">
        <v>150</v>
      </c>
      <c r="C98" s="3574" t="s">
        <v>151</v>
      </c>
      <c r="D98" s="3570"/>
      <c r="E98" s="3570"/>
      <c r="F98" s="3583">
        <v>10745</v>
      </c>
      <c r="G98" s="3583">
        <v>25079</v>
      </c>
      <c r="H98" s="3583">
        <v>688531</v>
      </c>
      <c r="I98" s="3583">
        <v>335039.18460000004</v>
      </c>
      <c r="J98" s="3583">
        <v>0</v>
      </c>
      <c r="K98" s="3583">
        <v>1023570.1846</v>
      </c>
    </row>
    <row r="99" spans="2:11" ht="18" customHeight="1" thickBot="1" x14ac:dyDescent="0.3">
      <c r="B99" s="3570"/>
      <c r="C99" s="3574"/>
      <c r="D99" s="3570"/>
      <c r="E99" s="3570"/>
      <c r="F99" s="3590"/>
      <c r="G99" s="3590"/>
      <c r="H99" s="3590"/>
      <c r="I99" s="3590"/>
      <c r="J99" s="3590"/>
      <c r="K99" s="3590"/>
    </row>
    <row r="100" spans="2:11" ht="18" customHeight="1" x14ac:dyDescent="0.25">
      <c r="B100" s="3570"/>
      <c r="C100" s="3570"/>
      <c r="D100" s="3570"/>
      <c r="E100" s="3570"/>
      <c r="F100" s="3577" t="s">
        <v>9</v>
      </c>
      <c r="G100" s="3577" t="s">
        <v>37</v>
      </c>
      <c r="H100" s="3577" t="s">
        <v>29</v>
      </c>
      <c r="I100" s="3577" t="s">
        <v>30</v>
      </c>
      <c r="J100" s="3577" t="s">
        <v>33</v>
      </c>
      <c r="K100" s="3577" t="s">
        <v>34</v>
      </c>
    </row>
    <row r="101" spans="2:11" ht="18" customHeight="1" x14ac:dyDescent="0.25">
      <c r="B101" s="3578" t="s">
        <v>130</v>
      </c>
      <c r="C101" s="3574" t="s">
        <v>63</v>
      </c>
      <c r="D101" s="3570"/>
      <c r="E101" s="3570"/>
      <c r="F101" s="3570"/>
      <c r="G101" s="3570"/>
      <c r="H101" s="3570"/>
      <c r="I101" s="3570"/>
      <c r="J101" s="3570"/>
      <c r="K101" s="3570"/>
    </row>
    <row r="102" spans="2:11" ht="18" customHeight="1" x14ac:dyDescent="0.25">
      <c r="B102" s="3575" t="s">
        <v>131</v>
      </c>
      <c r="C102" s="3571" t="s">
        <v>622</v>
      </c>
      <c r="D102" s="3570"/>
      <c r="E102" s="3570"/>
      <c r="F102" s="3579">
        <v>1560</v>
      </c>
      <c r="G102" s="3579">
        <v>300</v>
      </c>
      <c r="H102" s="3580">
        <v>42260</v>
      </c>
      <c r="I102" s="3581">
        <v>20563.716</v>
      </c>
      <c r="J102" s="3580"/>
      <c r="K102" s="3582">
        <v>62823.716</v>
      </c>
    </row>
    <row r="103" spans="2:11" ht="18" customHeight="1" x14ac:dyDescent="0.25">
      <c r="B103" s="3575" t="s">
        <v>132</v>
      </c>
      <c r="C103" s="4024" t="s">
        <v>62</v>
      </c>
      <c r="D103" s="4024"/>
      <c r="E103" s="3570"/>
      <c r="F103" s="3579">
        <v>711</v>
      </c>
      <c r="G103" s="3579">
        <v>80</v>
      </c>
      <c r="H103" s="3580">
        <v>33005</v>
      </c>
      <c r="I103" s="3581">
        <v>16060.232999999998</v>
      </c>
      <c r="J103" s="3580"/>
      <c r="K103" s="3582">
        <v>49065.233</v>
      </c>
    </row>
    <row r="104" spans="2:11" ht="18" customHeight="1" x14ac:dyDescent="0.25">
      <c r="B104" s="3575" t="s">
        <v>128</v>
      </c>
      <c r="C104" s="4021" t="s">
        <v>623</v>
      </c>
      <c r="D104" s="4022"/>
      <c r="E104" s="4023"/>
      <c r="F104" s="3579">
        <v>2000</v>
      </c>
      <c r="G104" s="3579">
        <v>500</v>
      </c>
      <c r="H104" s="3580">
        <v>633000</v>
      </c>
      <c r="I104" s="3581">
        <v>308017.8</v>
      </c>
      <c r="J104" s="3580"/>
      <c r="K104" s="3582">
        <v>941017.8</v>
      </c>
    </row>
    <row r="105" spans="2:11" ht="18" customHeight="1" x14ac:dyDescent="0.25">
      <c r="B105" s="3575" t="s">
        <v>127</v>
      </c>
      <c r="C105" s="4021"/>
      <c r="D105" s="4022"/>
      <c r="E105" s="4023"/>
      <c r="F105" s="3579"/>
      <c r="G105" s="3579"/>
      <c r="H105" s="3580"/>
      <c r="I105" s="3581">
        <v>0</v>
      </c>
      <c r="J105" s="3580"/>
      <c r="K105" s="3582">
        <v>0</v>
      </c>
    </row>
    <row r="106" spans="2:11" ht="18" customHeight="1" x14ac:dyDescent="0.25">
      <c r="B106" s="3575" t="s">
        <v>129</v>
      </c>
      <c r="C106" s="4021"/>
      <c r="D106" s="4022"/>
      <c r="E106" s="4023"/>
      <c r="F106" s="3579"/>
      <c r="G106" s="3579"/>
      <c r="H106" s="3580"/>
      <c r="I106" s="3581">
        <v>0</v>
      </c>
      <c r="J106" s="3580"/>
      <c r="K106" s="3582">
        <v>0</v>
      </c>
    </row>
    <row r="107" spans="2:11" ht="18" customHeight="1" x14ac:dyDescent="0.25">
      <c r="B107" s="3570"/>
      <c r="C107" s="3574"/>
      <c r="D107" s="3570"/>
      <c r="E107" s="3570"/>
      <c r="F107" s="3570"/>
      <c r="G107" s="3570"/>
      <c r="H107" s="3570"/>
      <c r="I107" s="3570"/>
      <c r="J107" s="3570"/>
      <c r="K107" s="3570"/>
    </row>
    <row r="108" spans="2:11" ht="18" customHeight="1" x14ac:dyDescent="0.25">
      <c r="B108" s="3578" t="s">
        <v>153</v>
      </c>
      <c r="C108" s="3614" t="s">
        <v>154</v>
      </c>
      <c r="D108" s="3571"/>
      <c r="E108" s="3571"/>
      <c r="F108" s="3583">
        <v>4271</v>
      </c>
      <c r="G108" s="3583">
        <v>880</v>
      </c>
      <c r="H108" s="3582">
        <v>708265</v>
      </c>
      <c r="I108" s="3582">
        <v>344641.74900000001</v>
      </c>
      <c r="J108" s="3582">
        <v>0</v>
      </c>
      <c r="K108" s="3582">
        <v>1052906.7490000001</v>
      </c>
    </row>
    <row r="109" spans="2:11" ht="18" customHeight="1" thickBot="1" x14ac:dyDescent="0.3">
      <c r="B109" s="3615"/>
      <c r="C109" s="3616"/>
      <c r="D109" s="3617"/>
      <c r="E109" s="3617"/>
      <c r="F109" s="3590"/>
      <c r="G109" s="3590"/>
      <c r="H109" s="3590"/>
      <c r="I109" s="3590"/>
      <c r="J109" s="3590"/>
      <c r="K109" s="3590"/>
    </row>
    <row r="110" spans="2:11" ht="18" customHeight="1" x14ac:dyDescent="0.25">
      <c r="B110" s="3578" t="s">
        <v>156</v>
      </c>
      <c r="C110" s="3574" t="s">
        <v>39</v>
      </c>
      <c r="D110" s="3571"/>
      <c r="E110" s="3571"/>
      <c r="F110" s="3571"/>
      <c r="G110" s="3571"/>
      <c r="H110" s="3571"/>
      <c r="I110" s="3571"/>
      <c r="J110" s="3571"/>
      <c r="K110" s="3571"/>
    </row>
    <row r="111" spans="2:11" ht="18" customHeight="1" x14ac:dyDescent="0.25">
      <c r="B111" s="3578" t="s">
        <v>155</v>
      </c>
      <c r="C111" s="3574" t="s">
        <v>164</v>
      </c>
      <c r="D111" s="3570"/>
      <c r="E111" s="3570"/>
      <c r="F111" s="3580">
        <v>3486700</v>
      </c>
      <c r="G111" s="3570"/>
      <c r="H111" s="3570"/>
      <c r="I111" s="3570"/>
      <c r="J111" s="3570"/>
      <c r="K111" s="3570"/>
    </row>
    <row r="112" spans="2:11" ht="18" customHeight="1" x14ac:dyDescent="0.25">
      <c r="B112" s="3570"/>
      <c r="C112" s="3574"/>
      <c r="D112" s="3570"/>
      <c r="E112" s="3570"/>
      <c r="F112" s="3618"/>
      <c r="G112" s="3570"/>
      <c r="H112" s="3570"/>
      <c r="I112" s="3570"/>
      <c r="J112" s="3570"/>
      <c r="K112" s="3570"/>
    </row>
    <row r="113" spans="2:11" ht="18" customHeight="1" x14ac:dyDescent="0.25">
      <c r="B113" s="3578"/>
      <c r="C113" s="3574" t="s">
        <v>15</v>
      </c>
      <c r="D113" s="3570"/>
      <c r="E113" s="3570"/>
      <c r="F113" s="3570"/>
      <c r="G113" s="3570"/>
      <c r="H113" s="3570"/>
      <c r="I113" s="3570"/>
      <c r="J113" s="3570"/>
      <c r="K113" s="3570"/>
    </row>
    <row r="114" spans="2:11" ht="18" customHeight="1" x14ac:dyDescent="0.25">
      <c r="B114" s="3575" t="s">
        <v>171</v>
      </c>
      <c r="C114" s="3571" t="s">
        <v>35</v>
      </c>
      <c r="D114" s="3570"/>
      <c r="E114" s="3570"/>
      <c r="F114" s="3619">
        <v>0.48659999999999998</v>
      </c>
      <c r="G114" s="3570"/>
      <c r="H114" s="3570"/>
      <c r="I114" s="3570"/>
      <c r="J114" s="3570"/>
      <c r="K114" s="3570"/>
    </row>
    <row r="115" spans="2:11" ht="18" customHeight="1" x14ac:dyDescent="0.25">
      <c r="B115" s="3575"/>
      <c r="C115" s="3574"/>
      <c r="D115" s="3570"/>
      <c r="E115" s="3570"/>
      <c r="F115" s="3570"/>
      <c r="G115" s="3570"/>
      <c r="H115" s="3570"/>
      <c r="I115" s="3570"/>
      <c r="J115" s="3570"/>
      <c r="K115" s="3570"/>
    </row>
    <row r="116" spans="2:11" ht="18" customHeight="1" x14ac:dyDescent="0.25">
      <c r="B116" s="3575" t="s">
        <v>170</v>
      </c>
      <c r="C116" s="3574" t="s">
        <v>16</v>
      </c>
      <c r="D116" s="3570"/>
      <c r="E116" s="3570"/>
      <c r="F116" s="3570"/>
      <c r="G116" s="3570"/>
      <c r="H116" s="3570"/>
      <c r="I116" s="3570"/>
      <c r="J116" s="3570"/>
      <c r="K116" s="3570"/>
    </row>
    <row r="117" spans="2:11" ht="18" customHeight="1" x14ac:dyDescent="0.25">
      <c r="B117" s="3575" t="s">
        <v>172</v>
      </c>
      <c r="C117" s="3571" t="s">
        <v>17</v>
      </c>
      <c r="D117" s="3570"/>
      <c r="E117" s="3570"/>
      <c r="F117" s="3580">
        <v>551363000</v>
      </c>
      <c r="G117" s="3570"/>
      <c r="H117" s="3570"/>
      <c r="I117" s="3570"/>
      <c r="J117" s="3570"/>
      <c r="K117" s="3570"/>
    </row>
    <row r="118" spans="2:11" ht="18" customHeight="1" x14ac:dyDescent="0.25">
      <c r="B118" s="3575" t="s">
        <v>173</v>
      </c>
      <c r="C118" s="3571" t="s">
        <v>18</v>
      </c>
      <c r="D118" s="3570"/>
      <c r="E118" s="3570"/>
      <c r="F118" s="3580">
        <v>12401000</v>
      </c>
      <c r="G118" s="3570"/>
      <c r="H118" s="3570"/>
      <c r="I118" s="3570"/>
      <c r="J118" s="3570"/>
      <c r="K118" s="3570"/>
    </row>
    <row r="119" spans="2:11" ht="18" customHeight="1" x14ac:dyDescent="0.25">
      <c r="B119" s="3575" t="s">
        <v>174</v>
      </c>
      <c r="C119" s="3574" t="s">
        <v>19</v>
      </c>
      <c r="D119" s="3570"/>
      <c r="E119" s="3570"/>
      <c r="F119" s="3610">
        <v>563764000</v>
      </c>
      <c r="G119" s="3570"/>
      <c r="H119" s="3570"/>
      <c r="I119" s="3570"/>
      <c r="J119" s="3570"/>
      <c r="K119" s="3570"/>
    </row>
    <row r="120" spans="2:11" ht="18" customHeight="1" x14ac:dyDescent="0.25">
      <c r="B120" s="3575"/>
      <c r="C120" s="3574"/>
      <c r="D120" s="3570"/>
      <c r="E120" s="3570"/>
      <c r="F120" s="3570"/>
      <c r="G120" s="3570"/>
      <c r="H120" s="3570"/>
      <c r="I120" s="3570"/>
      <c r="J120" s="3570"/>
      <c r="K120" s="3570"/>
    </row>
    <row r="121" spans="2:11" ht="18" customHeight="1" x14ac:dyDescent="0.25">
      <c r="B121" s="3575" t="s">
        <v>167</v>
      </c>
      <c r="C121" s="3574" t="s">
        <v>36</v>
      </c>
      <c r="D121" s="3570"/>
      <c r="E121" s="3570"/>
      <c r="F121" s="3580">
        <v>531698000</v>
      </c>
      <c r="G121" s="3570"/>
      <c r="H121" s="3570"/>
      <c r="I121" s="3570"/>
      <c r="J121" s="3570"/>
      <c r="K121" s="3570"/>
    </row>
    <row r="122" spans="2:11" ht="18" customHeight="1" x14ac:dyDescent="0.25">
      <c r="B122" s="3575"/>
      <c r="C122" s="3570"/>
      <c r="D122" s="3570"/>
      <c r="E122" s="3570"/>
      <c r="F122" s="3570"/>
      <c r="G122" s="3570"/>
      <c r="H122" s="3570"/>
      <c r="I122" s="3570"/>
      <c r="J122" s="3570"/>
      <c r="K122" s="3570"/>
    </row>
    <row r="123" spans="2:11" ht="18" customHeight="1" x14ac:dyDescent="0.25">
      <c r="B123" s="3575" t="s">
        <v>175</v>
      </c>
      <c r="C123" s="3574" t="s">
        <v>20</v>
      </c>
      <c r="D123" s="3570"/>
      <c r="E123" s="3570"/>
      <c r="F123" s="3580">
        <v>32066000</v>
      </c>
      <c r="G123" s="3570"/>
      <c r="H123" s="3570"/>
      <c r="I123" s="3570"/>
      <c r="J123" s="3570"/>
      <c r="K123" s="3570"/>
    </row>
    <row r="124" spans="2:11" ht="18" customHeight="1" x14ac:dyDescent="0.25">
      <c r="B124" s="3575"/>
      <c r="C124" s="3570"/>
      <c r="D124" s="3570"/>
      <c r="E124" s="3570"/>
      <c r="F124" s="3570"/>
      <c r="G124" s="3570"/>
      <c r="H124" s="3570"/>
      <c r="I124" s="3570"/>
      <c r="J124" s="3570"/>
      <c r="K124" s="3570"/>
    </row>
    <row r="125" spans="2:11" ht="18" customHeight="1" x14ac:dyDescent="0.25">
      <c r="B125" s="3575" t="s">
        <v>176</v>
      </c>
      <c r="C125" s="3574" t="s">
        <v>21</v>
      </c>
      <c r="D125" s="3570"/>
      <c r="E125" s="3570"/>
      <c r="F125" s="3580">
        <v>-44476000</v>
      </c>
      <c r="G125" s="3570"/>
      <c r="H125" s="3570"/>
      <c r="I125" s="3570"/>
      <c r="J125" s="3570"/>
      <c r="K125" s="3570"/>
    </row>
    <row r="126" spans="2:11" ht="18" customHeight="1" x14ac:dyDescent="0.25">
      <c r="B126" s="3575"/>
      <c r="C126" s="3570"/>
      <c r="D126" s="3570"/>
      <c r="E126" s="3570"/>
      <c r="F126" s="3570"/>
      <c r="G126" s="3570"/>
      <c r="H126" s="3570"/>
      <c r="I126" s="3570"/>
      <c r="J126" s="3570"/>
      <c r="K126" s="3570"/>
    </row>
    <row r="127" spans="2:11" ht="18" customHeight="1" x14ac:dyDescent="0.25">
      <c r="B127" s="3575" t="s">
        <v>177</v>
      </c>
      <c r="C127" s="3574" t="s">
        <v>22</v>
      </c>
      <c r="D127" s="3570"/>
      <c r="E127" s="3570"/>
      <c r="F127" s="3580">
        <v>-12410000</v>
      </c>
      <c r="G127" s="3570"/>
      <c r="H127" s="3570"/>
      <c r="I127" s="3570"/>
      <c r="J127" s="3570"/>
      <c r="K127" s="3570"/>
    </row>
    <row r="128" spans="2:11" ht="18" customHeight="1" x14ac:dyDescent="0.25">
      <c r="B128" s="3575"/>
      <c r="C128" s="3570"/>
      <c r="D128" s="3570"/>
      <c r="E128" s="3570"/>
      <c r="F128" s="3570"/>
      <c r="G128" s="3570"/>
      <c r="H128" s="3570"/>
      <c r="I128" s="3570"/>
      <c r="J128" s="3570"/>
      <c r="K128" s="3570"/>
    </row>
    <row r="129" spans="2:11" ht="18" customHeight="1" x14ac:dyDescent="0.25">
      <c r="B129" s="3570"/>
      <c r="C129" s="3570"/>
      <c r="D129" s="3570"/>
      <c r="E129" s="3570"/>
      <c r="F129" s="3577" t="s">
        <v>9</v>
      </c>
      <c r="G129" s="3577" t="s">
        <v>37</v>
      </c>
      <c r="H129" s="3577" t="s">
        <v>29</v>
      </c>
      <c r="I129" s="3577" t="s">
        <v>30</v>
      </c>
      <c r="J129" s="3577" t="s">
        <v>33</v>
      </c>
      <c r="K129" s="3577" t="s">
        <v>34</v>
      </c>
    </row>
    <row r="130" spans="2:11" ht="18" customHeight="1" x14ac:dyDescent="0.25">
      <c r="B130" s="3578" t="s">
        <v>157</v>
      </c>
      <c r="C130" s="3574" t="s">
        <v>23</v>
      </c>
      <c r="D130" s="3570"/>
      <c r="E130" s="3570"/>
      <c r="F130" s="3570"/>
      <c r="G130" s="3570"/>
      <c r="H130" s="3570"/>
      <c r="I130" s="3570"/>
      <c r="J130" s="3570"/>
      <c r="K130" s="3570"/>
    </row>
    <row r="131" spans="2:11" ht="18" customHeight="1" x14ac:dyDescent="0.25">
      <c r="B131" s="3575" t="s">
        <v>158</v>
      </c>
      <c r="C131" s="3571" t="s">
        <v>24</v>
      </c>
      <c r="D131" s="3570"/>
      <c r="E131" s="3570"/>
      <c r="F131" s="3579"/>
      <c r="G131" s="3579"/>
      <c r="H131" s="3580"/>
      <c r="I131" s="3581">
        <v>0</v>
      </c>
      <c r="J131" s="3580"/>
      <c r="K131" s="3582">
        <v>0</v>
      </c>
    </row>
    <row r="132" spans="2:11" ht="18" customHeight="1" x14ac:dyDescent="0.25">
      <c r="B132" s="3575" t="s">
        <v>159</v>
      </c>
      <c r="C132" s="3571" t="s">
        <v>25</v>
      </c>
      <c r="D132" s="3570"/>
      <c r="E132" s="3570"/>
      <c r="F132" s="3579"/>
      <c r="G132" s="3579"/>
      <c r="H132" s="3580"/>
      <c r="I132" s="3581">
        <v>0</v>
      </c>
      <c r="J132" s="3580"/>
      <c r="K132" s="3582">
        <v>0</v>
      </c>
    </row>
    <row r="133" spans="2:11" ht="18" customHeight="1" x14ac:dyDescent="0.25">
      <c r="B133" s="3575" t="s">
        <v>160</v>
      </c>
      <c r="C133" s="4021"/>
      <c r="D133" s="4022"/>
      <c r="E133" s="4023"/>
      <c r="F133" s="3579"/>
      <c r="G133" s="3579"/>
      <c r="H133" s="3580"/>
      <c r="I133" s="3581">
        <v>0</v>
      </c>
      <c r="J133" s="3580"/>
      <c r="K133" s="3582">
        <v>0</v>
      </c>
    </row>
    <row r="134" spans="2:11" ht="18" customHeight="1" x14ac:dyDescent="0.25">
      <c r="B134" s="3575" t="s">
        <v>161</v>
      </c>
      <c r="C134" s="4021"/>
      <c r="D134" s="4022"/>
      <c r="E134" s="4023"/>
      <c r="F134" s="3579"/>
      <c r="G134" s="3579"/>
      <c r="H134" s="3580"/>
      <c r="I134" s="3581">
        <v>0</v>
      </c>
      <c r="J134" s="3580"/>
      <c r="K134" s="3582">
        <v>0</v>
      </c>
    </row>
    <row r="135" spans="2:11" ht="18" customHeight="1" x14ac:dyDescent="0.25">
      <c r="B135" s="3575" t="s">
        <v>162</v>
      </c>
      <c r="C135" s="4021"/>
      <c r="D135" s="4022"/>
      <c r="E135" s="4023"/>
      <c r="F135" s="3579"/>
      <c r="G135" s="3579"/>
      <c r="H135" s="3580"/>
      <c r="I135" s="3581">
        <v>0</v>
      </c>
      <c r="J135" s="3580"/>
      <c r="K135" s="3582">
        <v>0</v>
      </c>
    </row>
    <row r="136" spans="2:11" ht="18" customHeight="1" x14ac:dyDescent="0.25">
      <c r="B136" s="3578"/>
      <c r="C136" s="3570"/>
      <c r="D136" s="3570"/>
      <c r="E136" s="3570"/>
      <c r="F136" s="3570"/>
      <c r="G136" s="3570"/>
      <c r="H136" s="3570"/>
      <c r="I136" s="3570"/>
      <c r="J136" s="3570"/>
      <c r="K136" s="3570"/>
    </row>
    <row r="137" spans="2:11" ht="18" customHeight="1" x14ac:dyDescent="0.25">
      <c r="B137" s="3578" t="s">
        <v>163</v>
      </c>
      <c r="C137" s="3574" t="s">
        <v>27</v>
      </c>
      <c r="D137" s="3570"/>
      <c r="E137" s="3570"/>
      <c r="F137" s="3583">
        <v>0</v>
      </c>
      <c r="G137" s="3583">
        <v>0</v>
      </c>
      <c r="H137" s="3582">
        <v>0</v>
      </c>
      <c r="I137" s="3582">
        <v>0</v>
      </c>
      <c r="J137" s="3582">
        <v>0</v>
      </c>
      <c r="K137" s="3582">
        <v>0</v>
      </c>
    </row>
    <row r="138" spans="2:11" ht="18" customHeight="1" x14ac:dyDescent="0.2">
      <c r="B138" s="3571"/>
      <c r="C138" s="3570"/>
      <c r="D138" s="3570"/>
      <c r="E138" s="3570"/>
      <c r="F138" s="3570"/>
      <c r="G138" s="3570"/>
      <c r="H138" s="3570"/>
      <c r="I138" s="3570"/>
      <c r="J138" s="3570"/>
      <c r="K138" s="3570"/>
    </row>
    <row r="139" spans="2:11" ht="18" customHeight="1" x14ac:dyDescent="0.25">
      <c r="B139" s="3570"/>
      <c r="C139" s="3570"/>
      <c r="D139" s="3570"/>
      <c r="E139" s="3570"/>
      <c r="F139" s="3577" t="s">
        <v>9</v>
      </c>
      <c r="G139" s="3577" t="s">
        <v>37</v>
      </c>
      <c r="H139" s="3577" t="s">
        <v>29</v>
      </c>
      <c r="I139" s="3577" t="s">
        <v>30</v>
      </c>
      <c r="J139" s="3577" t="s">
        <v>33</v>
      </c>
      <c r="K139" s="3577" t="s">
        <v>34</v>
      </c>
    </row>
    <row r="140" spans="2:11" ht="18" customHeight="1" x14ac:dyDescent="0.25">
      <c r="B140" s="3578" t="s">
        <v>166</v>
      </c>
      <c r="C140" s="3574" t="s">
        <v>26</v>
      </c>
      <c r="D140" s="3570"/>
      <c r="E140" s="3570"/>
      <c r="F140" s="3570"/>
      <c r="G140" s="3570"/>
      <c r="H140" s="3570"/>
      <c r="I140" s="3570"/>
      <c r="J140" s="3570"/>
      <c r="K140" s="3570"/>
    </row>
    <row r="141" spans="2:11" ht="18" customHeight="1" x14ac:dyDescent="0.25">
      <c r="B141" s="3575" t="s">
        <v>137</v>
      </c>
      <c r="C141" s="3574" t="s">
        <v>64</v>
      </c>
      <c r="D141" s="3570"/>
      <c r="E141" s="3570"/>
      <c r="F141" s="3620">
        <v>52213</v>
      </c>
      <c r="G141" s="3620">
        <v>96733</v>
      </c>
      <c r="H141" s="3620">
        <v>2979144</v>
      </c>
      <c r="I141" s="3620">
        <v>1449651.4704</v>
      </c>
      <c r="J141" s="3620">
        <v>186106</v>
      </c>
      <c r="K141" s="3620">
        <v>4242689.4704000009</v>
      </c>
    </row>
    <row r="142" spans="2:11" ht="18" customHeight="1" x14ac:dyDescent="0.25">
      <c r="B142" s="3575" t="s">
        <v>142</v>
      </c>
      <c r="C142" s="3574" t="s">
        <v>65</v>
      </c>
      <c r="D142" s="3570"/>
      <c r="E142" s="3570"/>
      <c r="F142" s="3620">
        <v>138091</v>
      </c>
      <c r="G142" s="3620">
        <v>6746</v>
      </c>
      <c r="H142" s="3620">
        <v>5768949</v>
      </c>
      <c r="I142" s="3620">
        <v>0</v>
      </c>
      <c r="J142" s="3620">
        <v>0</v>
      </c>
      <c r="K142" s="3620">
        <v>5768949</v>
      </c>
    </row>
    <row r="143" spans="2:11" ht="18" customHeight="1" x14ac:dyDescent="0.25">
      <c r="B143" s="3575" t="s">
        <v>144</v>
      </c>
      <c r="C143" s="3574" t="s">
        <v>66</v>
      </c>
      <c r="D143" s="3570"/>
      <c r="E143" s="3570"/>
      <c r="F143" s="3620">
        <v>20773</v>
      </c>
      <c r="G143" s="3620">
        <v>16731</v>
      </c>
      <c r="H143" s="3620">
        <v>27882229</v>
      </c>
      <c r="I143" s="3620">
        <v>0</v>
      </c>
      <c r="J143" s="3620">
        <v>0</v>
      </c>
      <c r="K143" s="3620">
        <v>27882229</v>
      </c>
    </row>
    <row r="144" spans="2:11" ht="18" customHeight="1" x14ac:dyDescent="0.25">
      <c r="B144" s="3575" t="s">
        <v>146</v>
      </c>
      <c r="C144" s="3574" t="s">
        <v>67</v>
      </c>
      <c r="D144" s="3570"/>
      <c r="E144" s="3570"/>
      <c r="F144" s="3620">
        <v>8881</v>
      </c>
      <c r="G144" s="3620">
        <v>2083</v>
      </c>
      <c r="H144" s="3620">
        <v>773881</v>
      </c>
      <c r="I144" s="3620">
        <v>0</v>
      </c>
      <c r="J144" s="3620">
        <v>0</v>
      </c>
      <c r="K144" s="3620">
        <v>773881</v>
      </c>
    </row>
    <row r="145" spans="2:11" ht="18" customHeight="1" x14ac:dyDescent="0.25">
      <c r="B145" s="3575" t="s">
        <v>148</v>
      </c>
      <c r="C145" s="3574" t="s">
        <v>68</v>
      </c>
      <c r="D145" s="3570"/>
      <c r="E145" s="3570"/>
      <c r="F145" s="3620">
        <v>3691</v>
      </c>
      <c r="G145" s="3620">
        <v>6005</v>
      </c>
      <c r="H145" s="3620">
        <v>967797</v>
      </c>
      <c r="I145" s="3620">
        <v>0</v>
      </c>
      <c r="J145" s="3620">
        <v>0</v>
      </c>
      <c r="K145" s="3620">
        <v>967797</v>
      </c>
    </row>
    <row r="146" spans="2:11" ht="18" customHeight="1" x14ac:dyDescent="0.25">
      <c r="B146" s="3575" t="s">
        <v>150</v>
      </c>
      <c r="C146" s="3574" t="s">
        <v>69</v>
      </c>
      <c r="D146" s="3570"/>
      <c r="E146" s="3570"/>
      <c r="F146" s="3620">
        <v>10745</v>
      </c>
      <c r="G146" s="3620">
        <v>25079</v>
      </c>
      <c r="H146" s="3620">
        <v>688531</v>
      </c>
      <c r="I146" s="3620">
        <v>335039.18460000004</v>
      </c>
      <c r="J146" s="3620">
        <v>0</v>
      </c>
      <c r="K146" s="3620">
        <v>1023570.1846</v>
      </c>
    </row>
    <row r="147" spans="2:11" ht="18" customHeight="1" x14ac:dyDescent="0.25">
      <c r="B147" s="3575" t="s">
        <v>153</v>
      </c>
      <c r="C147" s="3574" t="s">
        <v>61</v>
      </c>
      <c r="D147" s="3570"/>
      <c r="E147" s="3570"/>
      <c r="F147" s="3583">
        <v>4271</v>
      </c>
      <c r="G147" s="3583">
        <v>880</v>
      </c>
      <c r="H147" s="3583">
        <v>708265</v>
      </c>
      <c r="I147" s="3583">
        <v>344641.74900000001</v>
      </c>
      <c r="J147" s="3583">
        <v>0</v>
      </c>
      <c r="K147" s="3583">
        <v>1052906.7490000001</v>
      </c>
    </row>
    <row r="148" spans="2:11" ht="18" customHeight="1" x14ac:dyDescent="0.25">
      <c r="B148" s="3575" t="s">
        <v>155</v>
      </c>
      <c r="C148" s="3574" t="s">
        <v>70</v>
      </c>
      <c r="D148" s="3570"/>
      <c r="E148" s="3570"/>
      <c r="F148" s="3621" t="s">
        <v>73</v>
      </c>
      <c r="G148" s="3621" t="s">
        <v>73</v>
      </c>
      <c r="H148" s="3622" t="s">
        <v>73</v>
      </c>
      <c r="I148" s="3622" t="s">
        <v>73</v>
      </c>
      <c r="J148" s="3622" t="s">
        <v>73</v>
      </c>
      <c r="K148" s="3623">
        <v>3486700</v>
      </c>
    </row>
    <row r="149" spans="2:11" ht="18" customHeight="1" x14ac:dyDescent="0.25">
      <c r="B149" s="3575" t="s">
        <v>163</v>
      </c>
      <c r="C149" s="3574" t="s">
        <v>71</v>
      </c>
      <c r="D149" s="3570"/>
      <c r="E149" s="3570"/>
      <c r="F149" s="3583">
        <v>0</v>
      </c>
      <c r="G149" s="3583">
        <v>0</v>
      </c>
      <c r="H149" s="3583">
        <v>0</v>
      </c>
      <c r="I149" s="3583">
        <v>0</v>
      </c>
      <c r="J149" s="3583">
        <v>0</v>
      </c>
      <c r="K149" s="3583">
        <v>0</v>
      </c>
    </row>
    <row r="150" spans="2:11" ht="18" customHeight="1" x14ac:dyDescent="0.25">
      <c r="B150" s="3575" t="s">
        <v>185</v>
      </c>
      <c r="C150" s="3574" t="s">
        <v>186</v>
      </c>
      <c r="D150" s="3570"/>
      <c r="E150" s="3570"/>
      <c r="F150" s="3621" t="s">
        <v>73</v>
      </c>
      <c r="G150" s="3621" t="s">
        <v>73</v>
      </c>
      <c r="H150" s="3583">
        <v>13724646</v>
      </c>
      <c r="I150" s="3583">
        <v>0</v>
      </c>
      <c r="J150" s="3583">
        <v>11736288</v>
      </c>
      <c r="K150" s="3583">
        <v>1988358</v>
      </c>
    </row>
    <row r="151" spans="2:11" ht="18" customHeight="1" x14ac:dyDescent="0.25">
      <c r="B151" s="3570"/>
      <c r="C151" s="3574"/>
      <c r="D151" s="3570"/>
      <c r="E151" s="3570"/>
      <c r="F151" s="3595"/>
      <c r="G151" s="3595"/>
      <c r="H151" s="3595"/>
      <c r="I151" s="3595"/>
      <c r="J151" s="3595"/>
      <c r="K151" s="3595"/>
    </row>
    <row r="152" spans="2:11" ht="18" customHeight="1" x14ac:dyDescent="0.25">
      <c r="B152" s="3578" t="s">
        <v>165</v>
      </c>
      <c r="C152" s="3574" t="s">
        <v>26</v>
      </c>
      <c r="D152" s="3570"/>
      <c r="E152" s="3570"/>
      <c r="F152" s="3624">
        <v>238665</v>
      </c>
      <c r="G152" s="3624">
        <v>154257</v>
      </c>
      <c r="H152" s="3624">
        <v>53493442</v>
      </c>
      <c r="I152" s="3624">
        <v>2129332.4040000001</v>
      </c>
      <c r="J152" s="3624">
        <v>11922394</v>
      </c>
      <c r="K152" s="3624">
        <v>47187080.404000007</v>
      </c>
    </row>
    <row r="154" spans="2:11" ht="18" customHeight="1" x14ac:dyDescent="0.25">
      <c r="B154" s="3578" t="s">
        <v>168</v>
      </c>
      <c r="C154" s="3574" t="s">
        <v>28</v>
      </c>
      <c r="D154" s="3570"/>
      <c r="E154" s="3570"/>
      <c r="F154" s="3625">
        <v>8.8747899002817404E-2</v>
      </c>
      <c r="G154" s="3570"/>
      <c r="H154" s="3570"/>
      <c r="I154" s="3570"/>
      <c r="J154" s="3570"/>
      <c r="K154" s="3570"/>
    </row>
    <row r="155" spans="2:11" ht="18" customHeight="1" x14ac:dyDescent="0.25">
      <c r="B155" s="3578" t="s">
        <v>169</v>
      </c>
      <c r="C155" s="3574" t="s">
        <v>72</v>
      </c>
      <c r="D155" s="3570"/>
      <c r="E155" s="3570"/>
      <c r="F155" s="3625">
        <v>-3.8023433041095895</v>
      </c>
      <c r="G155" s="3574"/>
      <c r="H155" s="3570"/>
      <c r="I155" s="3570"/>
      <c r="J155" s="3570"/>
      <c r="K155" s="3570"/>
    </row>
    <row r="156" spans="2:11" ht="18" customHeight="1" x14ac:dyDescent="0.25">
      <c r="B156" s="3570"/>
      <c r="C156" s="3570"/>
      <c r="D156" s="3570"/>
      <c r="E156" s="3570"/>
      <c r="F156" s="3570"/>
      <c r="G156" s="3574"/>
      <c r="H156" s="3570"/>
      <c r="I156" s="3570"/>
      <c r="J156" s="3570"/>
      <c r="K156" s="3570"/>
    </row>
  </sheetData>
  <mergeCells count="31">
    <mergeCell ref="C5:G5"/>
    <mergeCell ref="C6:G6"/>
    <mergeCell ref="C9:G9"/>
    <mergeCell ref="C10:G10"/>
    <mergeCell ref="C11:G11"/>
    <mergeCell ref="C7:G7"/>
    <mergeCell ref="C13:H13"/>
    <mergeCell ref="C28:E28"/>
    <mergeCell ref="C62:E62"/>
    <mergeCell ref="C29:E29"/>
    <mergeCell ref="C51:D51"/>
    <mergeCell ref="C52:E52"/>
    <mergeCell ref="C55:E55"/>
    <mergeCell ref="C56:E56"/>
    <mergeCell ref="C53:E53"/>
    <mergeCell ref="C57:E57"/>
    <mergeCell ref="C60:E60"/>
    <mergeCell ref="C61:E61"/>
    <mergeCell ref="C63:E63"/>
    <mergeCell ref="C134:E134"/>
    <mergeCell ref="C135:E135"/>
    <mergeCell ref="C133:E133"/>
    <mergeCell ref="C41:D41"/>
    <mergeCell ref="C104:E104"/>
    <mergeCell ref="C105:E105"/>
    <mergeCell ref="C106:E106"/>
    <mergeCell ref="C103:D103"/>
    <mergeCell ref="C96:E96"/>
    <mergeCell ref="C95:E95"/>
    <mergeCell ref="C94:E94"/>
    <mergeCell ref="C90:D90"/>
  </mergeCells>
  <hyperlinks>
    <hyperlink ref="C11" r:id="rId1"/>
  </hyperlinks>
  <printOptions headings="1" gridLines="1"/>
  <pageMargins left="0.25" right="0.25" top="0.75" bottom="0.75" header="0.3" footer="0.3"/>
  <pageSetup scale="59" fitToHeight="3" orientation="landscape" r:id="rId2"/>
  <headerFooter alignWithMargins="0">
    <oddHeader>&amp;RPage &amp;P</oddHeader>
    <oddFooter>&amp;L&amp;Z&amp;F&amp;C&amp;P of &amp;N&amp;R&amp;D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156"/>
  <sheetViews>
    <sheetView zoomScale="70" zoomScaleNormal="70" workbookViewId="0">
      <selection activeCell="H1" sqref="H1:H1048576"/>
    </sheetView>
  </sheetViews>
  <sheetFormatPr defaultColWidth="9.28515625" defaultRowHeight="18" customHeight="1" x14ac:dyDescent="0.25"/>
  <cols>
    <col min="1" max="1" width="8.28515625" style="117" customWidth="1"/>
    <col min="2" max="2" width="55.42578125" style="115" bestFit="1" customWidth="1"/>
    <col min="3" max="3" width="9.5703125" style="115" customWidth="1"/>
    <col min="4" max="4" width="9.28515625" style="115"/>
    <col min="5" max="5" width="12.42578125" style="115" customWidth="1"/>
    <col min="6" max="6" width="18.5703125" style="115" customWidth="1"/>
    <col min="7" max="7" width="23.5703125" style="115" customWidth="1"/>
    <col min="8" max="8" width="17.28515625" style="115" customWidth="1"/>
    <col min="9" max="9" width="21.28515625" style="115" customWidth="1"/>
    <col min="10" max="10" width="19.7109375" style="115" customWidth="1"/>
    <col min="11" max="11" width="17.5703125" style="115" customWidth="1"/>
    <col min="12" max="12" width="4.7109375" style="115" customWidth="1"/>
    <col min="13" max="13" width="23.5703125" style="115" customWidth="1"/>
    <col min="14" max="14" width="15.28515625" style="133" bestFit="1" customWidth="1"/>
    <col min="15" max="15" width="13.7109375" style="133" bestFit="1" customWidth="1"/>
    <col min="16" max="16384" width="9.28515625" style="115"/>
  </cols>
  <sheetData>
    <row r="1" spans="1:16" ht="18" customHeight="1" x14ac:dyDescent="0.25">
      <c r="A1" s="1353"/>
      <c r="B1" s="1353"/>
      <c r="C1" s="1354"/>
      <c r="D1" s="1355"/>
      <c r="E1" s="1354"/>
      <c r="F1" s="1354"/>
      <c r="G1" s="1354"/>
      <c r="H1" s="1354"/>
      <c r="I1" s="1354"/>
      <c r="J1" s="1354"/>
      <c r="K1" s="1354"/>
      <c r="L1" s="1353"/>
      <c r="M1" s="1353"/>
      <c r="N1" s="1353"/>
      <c r="O1" s="1353"/>
      <c r="P1" s="1353"/>
    </row>
    <row r="2" spans="1:16" ht="18" customHeight="1" x14ac:dyDescent="0.25">
      <c r="A2" s="1353"/>
      <c r="B2" s="1353"/>
      <c r="C2" s="1353"/>
      <c r="D2" s="3908" t="s">
        <v>686</v>
      </c>
      <c r="E2" s="3909"/>
      <c r="F2" s="3909"/>
      <c r="G2" s="3909"/>
      <c r="H2" s="3909"/>
      <c r="I2" s="1353"/>
      <c r="J2" s="1353"/>
      <c r="K2" s="1353"/>
      <c r="L2" s="1353"/>
      <c r="M2" s="1353"/>
      <c r="N2" s="1353"/>
      <c r="O2" s="1353"/>
      <c r="P2" s="1353"/>
    </row>
    <row r="3" spans="1:16" ht="18" customHeight="1" x14ac:dyDescent="0.25">
      <c r="A3" s="1353"/>
      <c r="B3" s="1356" t="s">
        <v>0</v>
      </c>
      <c r="C3" s="1353"/>
      <c r="D3" s="1353"/>
      <c r="E3" s="1353"/>
      <c r="F3" s="1353"/>
      <c r="G3" s="1353"/>
      <c r="H3" s="1353"/>
      <c r="I3" s="1353"/>
      <c r="J3" s="1353"/>
      <c r="K3" s="1353"/>
      <c r="L3" s="1353"/>
      <c r="M3" s="1353"/>
      <c r="N3" s="1353"/>
      <c r="O3" s="1353"/>
      <c r="P3" s="1353"/>
    </row>
    <row r="5" spans="1:16" ht="18" customHeight="1" x14ac:dyDescent="0.25">
      <c r="A5" s="1353"/>
      <c r="B5" s="1357" t="s">
        <v>40</v>
      </c>
      <c r="C5" s="4046" t="s">
        <v>624</v>
      </c>
      <c r="D5" s="4047"/>
      <c r="E5" s="4047"/>
      <c r="F5" s="4047"/>
      <c r="G5" s="4048"/>
      <c r="H5" s="1353"/>
      <c r="I5" s="1353"/>
      <c r="J5" s="1353"/>
      <c r="K5" s="1353"/>
      <c r="L5" s="1353"/>
      <c r="M5" s="1353"/>
      <c r="N5" s="1353"/>
      <c r="O5" s="1353"/>
      <c r="P5" s="1353"/>
    </row>
    <row r="6" spans="1:16" ht="18" customHeight="1" x14ac:dyDescent="0.25">
      <c r="A6" s="1353"/>
      <c r="B6" s="1357" t="s">
        <v>3</v>
      </c>
      <c r="C6" s="4049">
        <v>210024</v>
      </c>
      <c r="D6" s="4050"/>
      <c r="E6" s="4050"/>
      <c r="F6" s="4050"/>
      <c r="G6" s="4051"/>
      <c r="H6" s="1353"/>
      <c r="I6" s="1353"/>
      <c r="J6" s="1353"/>
      <c r="K6" s="1353"/>
      <c r="L6" s="1353"/>
      <c r="M6" s="1420"/>
      <c r="N6" s="1426"/>
      <c r="O6" s="1426"/>
      <c r="P6" s="1420"/>
    </row>
    <row r="7" spans="1:16" ht="18" customHeight="1" x14ac:dyDescent="0.25">
      <c r="A7" s="1353"/>
      <c r="B7" s="1357" t="s">
        <v>4</v>
      </c>
      <c r="C7" s="4052">
        <v>2369</v>
      </c>
      <c r="D7" s="4053"/>
      <c r="E7" s="4053"/>
      <c r="F7" s="4053"/>
      <c r="G7" s="4054"/>
      <c r="H7" s="1353"/>
      <c r="I7" s="1353"/>
      <c r="J7" s="1353"/>
      <c r="K7" s="1353"/>
      <c r="L7" s="1353"/>
      <c r="M7" s="1408"/>
      <c r="N7" s="1427"/>
      <c r="O7" s="1425"/>
      <c r="P7" s="1428"/>
    </row>
    <row r="8" spans="1:16" ht="18" customHeight="1" x14ac:dyDescent="0.25">
      <c r="A8" s="1353"/>
      <c r="B8" s="1353"/>
      <c r="C8" s="1353"/>
      <c r="D8" s="1353"/>
      <c r="E8" s="1353"/>
      <c r="F8" s="1353"/>
      <c r="G8" s="1353"/>
      <c r="H8" s="1353"/>
      <c r="I8" s="1353"/>
      <c r="J8" s="1353"/>
      <c r="K8" s="1353"/>
      <c r="L8" s="1353"/>
      <c r="M8" s="1408"/>
      <c r="N8" s="1427"/>
      <c r="O8" s="1425"/>
      <c r="P8" s="1428"/>
    </row>
    <row r="9" spans="1:16" ht="18" customHeight="1" x14ac:dyDescent="0.25">
      <c r="A9" s="1353"/>
      <c r="B9" s="1357" t="s">
        <v>1</v>
      </c>
      <c r="C9" s="4046" t="s">
        <v>730</v>
      </c>
      <c r="D9" s="4047"/>
      <c r="E9" s="4047"/>
      <c r="F9" s="4047"/>
      <c r="G9" s="4048"/>
      <c r="H9" s="1353"/>
      <c r="I9" s="1353"/>
      <c r="J9" s="1353"/>
      <c r="K9" s="1353"/>
      <c r="L9" s="1353"/>
      <c r="M9" s="1420"/>
      <c r="N9" s="1426"/>
      <c r="O9" s="1426"/>
      <c r="P9" s="1420"/>
    </row>
    <row r="10" spans="1:16" ht="18" customHeight="1" x14ac:dyDescent="0.25">
      <c r="A10" s="1353"/>
      <c r="B10" s="1357" t="s">
        <v>2</v>
      </c>
      <c r="C10" s="4055" t="s">
        <v>731</v>
      </c>
      <c r="D10" s="4056"/>
      <c r="E10" s="4056"/>
      <c r="F10" s="4056"/>
      <c r="G10" s="4057"/>
      <c r="H10" s="1353"/>
      <c r="I10" s="1353"/>
      <c r="J10" s="1353"/>
      <c r="K10" s="1353"/>
      <c r="L10" s="1353"/>
      <c r="M10" s="1420"/>
      <c r="N10" s="1426"/>
      <c r="O10" s="1426"/>
      <c r="P10" s="1420"/>
    </row>
    <row r="11" spans="1:16" ht="18" customHeight="1" x14ac:dyDescent="0.25">
      <c r="A11" s="1353"/>
      <c r="B11" s="1357" t="s">
        <v>32</v>
      </c>
      <c r="C11" s="4058" t="s">
        <v>732</v>
      </c>
      <c r="D11" s="4059"/>
      <c r="E11" s="4059"/>
      <c r="F11" s="4059"/>
      <c r="G11" s="4059"/>
      <c r="H11" s="1353"/>
      <c r="I11" s="1353"/>
      <c r="J11" s="1353"/>
      <c r="K11" s="1353"/>
      <c r="L11" s="1353"/>
      <c r="M11" s="1353"/>
      <c r="N11" s="1353"/>
      <c r="O11" s="1353"/>
      <c r="P11" s="1353"/>
    </row>
    <row r="12" spans="1:16" ht="18" customHeight="1" x14ac:dyDescent="0.25">
      <c r="A12" s="1353"/>
      <c r="B12" s="1357"/>
      <c r="C12" s="1357"/>
      <c r="D12" s="1357"/>
      <c r="E12" s="1357"/>
      <c r="F12" s="1357"/>
      <c r="G12" s="1357"/>
      <c r="H12" s="1353"/>
      <c r="I12" s="1353"/>
      <c r="J12" s="1353"/>
      <c r="K12" s="1353"/>
      <c r="L12" s="1353"/>
      <c r="M12" s="1353"/>
      <c r="N12" s="1353"/>
      <c r="O12" s="1353"/>
      <c r="P12" s="1353"/>
    </row>
    <row r="13" spans="1:16" ht="24.6" customHeight="1" x14ac:dyDescent="0.25">
      <c r="A13" s="1353"/>
      <c r="B13" s="3905"/>
      <c r="C13" s="3906"/>
      <c r="D13" s="3906"/>
      <c r="E13" s="3906"/>
      <c r="F13" s="3906"/>
      <c r="G13" s="3906"/>
      <c r="H13" s="3907"/>
      <c r="I13" s="1354"/>
      <c r="J13" s="1353"/>
      <c r="K13" s="1353"/>
      <c r="L13" s="1353"/>
      <c r="M13" s="1353"/>
      <c r="N13" s="1353"/>
      <c r="O13" s="1353"/>
      <c r="P13" s="1353"/>
    </row>
    <row r="14" spans="1:16" ht="18" customHeight="1" x14ac:dyDescent="0.25">
      <c r="A14" s="1353"/>
      <c r="B14" s="1358"/>
      <c r="C14" s="1353"/>
      <c r="D14" s="1353"/>
      <c r="E14" s="1353"/>
      <c r="F14" s="1353"/>
      <c r="G14" s="1353"/>
      <c r="H14" s="1353"/>
      <c r="I14" s="1353"/>
      <c r="J14" s="1353"/>
      <c r="K14" s="1353"/>
      <c r="L14" s="1353"/>
      <c r="M14" s="1353"/>
      <c r="N14" s="1353"/>
      <c r="O14" s="1353"/>
      <c r="P14" s="1353"/>
    </row>
    <row r="15" spans="1:16" ht="18" customHeight="1" x14ac:dyDescent="0.25">
      <c r="A15" s="1353"/>
      <c r="B15" s="1358"/>
      <c r="C15" s="1353"/>
      <c r="D15" s="1353"/>
      <c r="E15" s="1353"/>
      <c r="F15" s="1353"/>
      <c r="G15" s="1353"/>
      <c r="H15" s="1353"/>
      <c r="I15" s="1353"/>
      <c r="J15" s="1353"/>
      <c r="K15" s="1353"/>
      <c r="L15" s="1353"/>
      <c r="M15" s="1353"/>
      <c r="N15" s="1353"/>
      <c r="O15" s="1353"/>
      <c r="P15" s="1353"/>
    </row>
    <row r="16" spans="1:16" ht="45" customHeight="1" x14ac:dyDescent="0.25">
      <c r="A16" s="1355" t="s">
        <v>181</v>
      </c>
      <c r="B16" s="1354"/>
      <c r="C16" s="1354"/>
      <c r="D16" s="1354"/>
      <c r="E16" s="1354"/>
      <c r="F16" s="1359" t="s">
        <v>9</v>
      </c>
      <c r="G16" s="1359" t="s">
        <v>37</v>
      </c>
      <c r="H16" s="1359" t="s">
        <v>29</v>
      </c>
      <c r="I16" s="1359" t="s">
        <v>30</v>
      </c>
      <c r="J16" s="1359" t="s">
        <v>33</v>
      </c>
      <c r="K16" s="1359" t="s">
        <v>34</v>
      </c>
      <c r="L16" s="1353"/>
      <c r="M16" s="1353"/>
      <c r="N16" s="1353"/>
      <c r="O16" s="1353"/>
      <c r="P16" s="1353"/>
    </row>
    <row r="17" spans="1:11" ht="18" customHeight="1" x14ac:dyDescent="0.25">
      <c r="A17" s="1360" t="s">
        <v>184</v>
      </c>
      <c r="B17" s="1356" t="s">
        <v>182</v>
      </c>
      <c r="C17" s="1353"/>
      <c r="D17" s="1353"/>
      <c r="E17" s="1353"/>
      <c r="F17" s="1353"/>
      <c r="G17" s="1353"/>
      <c r="H17" s="1353"/>
      <c r="I17" s="1353"/>
      <c r="J17" s="1353"/>
      <c r="K17" s="1353"/>
    </row>
    <row r="18" spans="1:11" ht="18" customHeight="1" x14ac:dyDescent="0.25">
      <c r="A18" s="1357" t="s">
        <v>185</v>
      </c>
      <c r="B18" s="1361" t="s">
        <v>183</v>
      </c>
      <c r="C18" s="1353"/>
      <c r="D18" s="1353"/>
      <c r="E18" s="1353"/>
      <c r="F18" s="1362" t="s">
        <v>73</v>
      </c>
      <c r="G18" s="1362" t="s">
        <v>73</v>
      </c>
      <c r="H18" s="1363">
        <v>10326816</v>
      </c>
      <c r="I18" s="1364">
        <v>0</v>
      </c>
      <c r="J18" s="1363">
        <v>8830719</v>
      </c>
      <c r="K18" s="1365">
        <v>1496097</v>
      </c>
    </row>
    <row r="19" spans="1:11" ht="45" customHeight="1" x14ac:dyDescent="0.25">
      <c r="A19" s="1355" t="s">
        <v>8</v>
      </c>
      <c r="B19" s="1354"/>
      <c r="C19" s="1354"/>
      <c r="D19" s="1354"/>
      <c r="E19" s="1354"/>
      <c r="F19" s="1359" t="s">
        <v>9</v>
      </c>
      <c r="G19" s="1359" t="s">
        <v>37</v>
      </c>
      <c r="H19" s="1359" t="s">
        <v>29</v>
      </c>
      <c r="I19" s="1359" t="s">
        <v>30</v>
      </c>
      <c r="J19" s="1359" t="s">
        <v>33</v>
      </c>
      <c r="K19" s="1359" t="s">
        <v>34</v>
      </c>
    </row>
    <row r="20" spans="1:11" ht="18" customHeight="1" x14ac:dyDescent="0.25">
      <c r="A20" s="1360" t="s">
        <v>74</v>
      </c>
      <c r="B20" s="1356" t="s">
        <v>41</v>
      </c>
      <c r="C20" s="1353"/>
      <c r="D20" s="1353"/>
      <c r="E20" s="1353"/>
      <c r="F20" s="1353"/>
      <c r="G20" s="1353"/>
      <c r="H20" s="1353"/>
      <c r="I20" s="1353"/>
      <c r="J20" s="1353"/>
      <c r="K20" s="1353"/>
    </row>
    <row r="21" spans="1:11" ht="18" customHeight="1" x14ac:dyDescent="0.25">
      <c r="A21" s="1357" t="s">
        <v>75</v>
      </c>
      <c r="B21" s="1361" t="s">
        <v>42</v>
      </c>
      <c r="C21" s="1353"/>
      <c r="D21" s="1353"/>
      <c r="E21" s="1353"/>
      <c r="F21" s="1362">
        <v>1160.5</v>
      </c>
      <c r="G21" s="1362">
        <v>828</v>
      </c>
      <c r="H21" s="1363">
        <v>219812</v>
      </c>
      <c r="I21" s="1364">
        <v>19726</v>
      </c>
      <c r="J21" s="1363"/>
      <c r="K21" s="1365">
        <v>239538</v>
      </c>
    </row>
    <row r="22" spans="1:11" ht="18" customHeight="1" x14ac:dyDescent="0.25">
      <c r="A22" s="1357" t="s">
        <v>76</v>
      </c>
      <c r="B22" s="1353" t="s">
        <v>6</v>
      </c>
      <c r="C22" s="1353"/>
      <c r="D22" s="1353"/>
      <c r="E22" s="1353"/>
      <c r="F22" s="1362"/>
      <c r="G22" s="1362"/>
      <c r="H22" s="1363"/>
      <c r="I22" s="1364">
        <v>0</v>
      </c>
      <c r="J22" s="1363"/>
      <c r="K22" s="1365">
        <v>0</v>
      </c>
    </row>
    <row r="23" spans="1:11" ht="18" customHeight="1" x14ac:dyDescent="0.25">
      <c r="A23" s="1357" t="s">
        <v>77</v>
      </c>
      <c r="B23" s="1353" t="s">
        <v>43</v>
      </c>
      <c r="C23" s="1353"/>
      <c r="D23" s="1353"/>
      <c r="E23" s="1353"/>
      <c r="F23" s="1362"/>
      <c r="G23" s="1362">
        <v>0</v>
      </c>
      <c r="H23" s="1363">
        <v>4212</v>
      </c>
      <c r="I23" s="1364">
        <v>2363</v>
      </c>
      <c r="J23" s="1363"/>
      <c r="K23" s="1365">
        <v>6575</v>
      </c>
    </row>
    <row r="24" spans="1:11" ht="18" customHeight="1" x14ac:dyDescent="0.25">
      <c r="A24" s="1357" t="s">
        <v>78</v>
      </c>
      <c r="B24" s="1353" t="s">
        <v>44</v>
      </c>
      <c r="C24" s="1353"/>
      <c r="D24" s="1353"/>
      <c r="E24" s="1353"/>
      <c r="F24" s="1362"/>
      <c r="G24" s="1362"/>
      <c r="H24" s="1363">
        <v>298276</v>
      </c>
      <c r="I24" s="1364">
        <v>139972</v>
      </c>
      <c r="J24" s="1363">
        <v>216911</v>
      </c>
      <c r="K24" s="1365">
        <v>221337</v>
      </c>
    </row>
    <row r="25" spans="1:11" ht="18" customHeight="1" x14ac:dyDescent="0.25">
      <c r="A25" s="1357" t="s">
        <v>79</v>
      </c>
      <c r="B25" s="1353" t="s">
        <v>5</v>
      </c>
      <c r="C25" s="1353"/>
      <c r="D25" s="1353"/>
      <c r="E25" s="1353"/>
      <c r="F25" s="1362">
        <v>4</v>
      </c>
      <c r="G25" s="1362">
        <v>1</v>
      </c>
      <c r="H25" s="1363">
        <v>430</v>
      </c>
      <c r="I25" s="1364">
        <v>241</v>
      </c>
      <c r="J25" s="1363"/>
      <c r="K25" s="1365">
        <v>671</v>
      </c>
    </row>
    <row r="26" spans="1:11" ht="18" customHeight="1" x14ac:dyDescent="0.25">
      <c r="A26" s="1357" t="s">
        <v>80</v>
      </c>
      <c r="B26" s="1353" t="s">
        <v>45</v>
      </c>
      <c r="C26" s="1353"/>
      <c r="D26" s="1353"/>
      <c r="E26" s="1353"/>
      <c r="F26" s="1362"/>
      <c r="G26" s="1362"/>
      <c r="H26" s="1363"/>
      <c r="I26" s="1364">
        <v>0</v>
      </c>
      <c r="J26" s="1363"/>
      <c r="K26" s="1365">
        <v>0</v>
      </c>
    </row>
    <row r="27" spans="1:11" ht="18" customHeight="1" x14ac:dyDescent="0.25">
      <c r="A27" s="1357" t="s">
        <v>81</v>
      </c>
      <c r="B27" s="1353" t="s">
        <v>46</v>
      </c>
      <c r="C27" s="1353"/>
      <c r="D27" s="1353"/>
      <c r="E27" s="1353"/>
      <c r="F27" s="1362">
        <v>1484</v>
      </c>
      <c r="G27" s="1362"/>
      <c r="H27" s="1363">
        <v>81459</v>
      </c>
      <c r="I27" s="1364">
        <v>0</v>
      </c>
      <c r="J27" s="1363"/>
      <c r="K27" s="1365">
        <v>81459</v>
      </c>
    </row>
    <row r="28" spans="1:11" ht="18" customHeight="1" x14ac:dyDescent="0.25">
      <c r="A28" s="1357" t="s">
        <v>82</v>
      </c>
      <c r="B28" s="1353" t="s">
        <v>47</v>
      </c>
      <c r="C28" s="1353"/>
      <c r="D28" s="1353"/>
      <c r="E28" s="1353"/>
      <c r="F28" s="1362"/>
      <c r="G28" s="1362"/>
      <c r="H28" s="1363"/>
      <c r="I28" s="1364">
        <v>0</v>
      </c>
      <c r="J28" s="1363"/>
      <c r="K28" s="1365">
        <v>0</v>
      </c>
    </row>
    <row r="29" spans="1:11" ht="18" customHeight="1" x14ac:dyDescent="0.25">
      <c r="A29" s="1357" t="s">
        <v>83</v>
      </c>
      <c r="B29" s="1353" t="s">
        <v>48</v>
      </c>
      <c r="C29" s="1353"/>
      <c r="D29" s="1353"/>
      <c r="E29" s="1353"/>
      <c r="F29" s="1362"/>
      <c r="G29" s="1362"/>
      <c r="H29" s="1363">
        <v>197710</v>
      </c>
      <c r="I29" s="1364"/>
      <c r="J29" s="1363"/>
      <c r="K29" s="1365">
        <v>197710</v>
      </c>
    </row>
    <row r="30" spans="1:11" ht="18" customHeight="1" x14ac:dyDescent="0.25">
      <c r="A30" s="1357" t="s">
        <v>84</v>
      </c>
      <c r="B30" s="4038" t="s">
        <v>291</v>
      </c>
      <c r="C30" s="4039"/>
      <c r="D30" s="4040"/>
      <c r="E30" s="1353"/>
      <c r="F30" s="1362">
        <v>238</v>
      </c>
      <c r="G30" s="1362"/>
      <c r="H30" s="1363">
        <v>74821</v>
      </c>
      <c r="I30" s="1364">
        <v>31455</v>
      </c>
      <c r="J30" s="1363"/>
      <c r="K30" s="1365">
        <v>106276</v>
      </c>
    </row>
    <row r="31" spans="1:11" ht="18" customHeight="1" x14ac:dyDescent="0.25">
      <c r="A31" s="1357" t="s">
        <v>133</v>
      </c>
      <c r="B31" s="4041"/>
      <c r="C31" s="4042"/>
      <c r="D31" s="4043"/>
      <c r="E31" s="1353"/>
      <c r="F31" s="1362"/>
      <c r="G31" s="1362"/>
      <c r="H31" s="1363"/>
      <c r="I31" s="1364">
        <v>0</v>
      </c>
      <c r="J31" s="1363"/>
      <c r="K31" s="1365">
        <v>0</v>
      </c>
    </row>
    <row r="32" spans="1:11" ht="18" customHeight="1" x14ac:dyDescent="0.25">
      <c r="A32" s="1357" t="s">
        <v>134</v>
      </c>
      <c r="B32" s="1366"/>
      <c r="C32" s="1367"/>
      <c r="D32" s="1368"/>
      <c r="E32" s="1353"/>
      <c r="F32" s="1362"/>
      <c r="G32" s="1369" t="s">
        <v>85</v>
      </c>
      <c r="H32" s="1363"/>
      <c r="I32" s="1364">
        <v>0</v>
      </c>
      <c r="J32" s="1363"/>
      <c r="K32" s="1365">
        <v>0</v>
      </c>
    </row>
    <row r="33" spans="1:11" ht="18" customHeight="1" x14ac:dyDescent="0.25">
      <c r="A33" s="1357" t="s">
        <v>135</v>
      </c>
      <c r="B33" s="1366"/>
      <c r="C33" s="1367"/>
      <c r="D33" s="1368"/>
      <c r="E33" s="1353"/>
      <c r="F33" s="1362"/>
      <c r="G33" s="1369" t="s">
        <v>85</v>
      </c>
      <c r="H33" s="1363"/>
      <c r="I33" s="1364">
        <v>0</v>
      </c>
      <c r="J33" s="1363"/>
      <c r="K33" s="1365">
        <v>0</v>
      </c>
    </row>
    <row r="34" spans="1:11" ht="18" customHeight="1" x14ac:dyDescent="0.25">
      <c r="A34" s="1357" t="s">
        <v>136</v>
      </c>
      <c r="B34" s="4041"/>
      <c r="C34" s="4042"/>
      <c r="D34" s="4043"/>
      <c r="E34" s="1353"/>
      <c r="F34" s="1362"/>
      <c r="G34" s="1369" t="s">
        <v>85</v>
      </c>
      <c r="H34" s="1363"/>
      <c r="I34" s="1364">
        <v>0</v>
      </c>
      <c r="J34" s="1363"/>
      <c r="K34" s="1365">
        <v>0</v>
      </c>
    </row>
    <row r="35" spans="1:11" ht="18" customHeight="1" x14ac:dyDescent="0.25">
      <c r="A35" s="1353"/>
      <c r="B35" s="1353"/>
      <c r="C35" s="1353"/>
      <c r="D35" s="1353"/>
      <c r="E35" s="1353"/>
      <c r="F35" s="1353"/>
      <c r="G35" s="1353"/>
      <c r="H35" s="1353"/>
      <c r="I35" s="1353"/>
      <c r="J35" s="1353"/>
      <c r="K35" s="1370"/>
    </row>
    <row r="36" spans="1:11" ht="18" customHeight="1" x14ac:dyDescent="0.25">
      <c r="A36" s="1360" t="s">
        <v>137</v>
      </c>
      <c r="B36" s="1356" t="s">
        <v>138</v>
      </c>
      <c r="C36" s="1353"/>
      <c r="D36" s="1353"/>
      <c r="E36" s="1356" t="s">
        <v>7</v>
      </c>
      <c r="F36" s="1371">
        <v>2886.5</v>
      </c>
      <c r="G36" s="1371">
        <v>829</v>
      </c>
      <c r="H36" s="1371">
        <v>876720</v>
      </c>
      <c r="I36" s="1365">
        <v>193757</v>
      </c>
      <c r="J36" s="1365">
        <v>216911</v>
      </c>
      <c r="K36" s="1365">
        <v>853566</v>
      </c>
    </row>
    <row r="37" spans="1:11" ht="18" customHeight="1" thickBot="1" x14ac:dyDescent="0.3">
      <c r="A37" s="1353"/>
      <c r="B37" s="1356"/>
      <c r="C37" s="1353"/>
      <c r="D37" s="1353"/>
      <c r="E37" s="1353"/>
      <c r="F37" s="1372"/>
      <c r="G37" s="1372"/>
      <c r="H37" s="1373"/>
      <c r="I37" s="1373"/>
      <c r="J37" s="1373"/>
      <c r="K37" s="1374"/>
    </row>
    <row r="38" spans="1:11" ht="42.75" customHeight="1" x14ac:dyDescent="0.25">
      <c r="A38" s="1353"/>
      <c r="B38" s="1353"/>
      <c r="C38" s="1353"/>
      <c r="D38" s="1353"/>
      <c r="E38" s="1353"/>
      <c r="F38" s="1359" t="s">
        <v>9</v>
      </c>
      <c r="G38" s="1359" t="s">
        <v>37</v>
      </c>
      <c r="H38" s="1359" t="s">
        <v>29</v>
      </c>
      <c r="I38" s="1359" t="s">
        <v>30</v>
      </c>
      <c r="J38" s="1359" t="s">
        <v>33</v>
      </c>
      <c r="K38" s="1359" t="s">
        <v>34</v>
      </c>
    </row>
    <row r="39" spans="1:11" ht="18.75" customHeight="1" x14ac:dyDescent="0.25">
      <c r="A39" s="1360" t="s">
        <v>86</v>
      </c>
      <c r="B39" s="1356" t="s">
        <v>49</v>
      </c>
      <c r="C39" s="1353"/>
      <c r="D39" s="1353"/>
      <c r="E39" s="1353"/>
      <c r="F39" s="1353"/>
      <c r="G39" s="1353"/>
      <c r="H39" s="1353"/>
      <c r="I39" s="1353"/>
      <c r="J39" s="1353"/>
      <c r="K39" s="1353"/>
    </row>
    <row r="40" spans="1:11" ht="18" customHeight="1" x14ac:dyDescent="0.25">
      <c r="A40" s="1357" t="s">
        <v>87</v>
      </c>
      <c r="B40" s="1353" t="s">
        <v>31</v>
      </c>
      <c r="C40" s="1353"/>
      <c r="D40" s="1353"/>
      <c r="E40" s="1353"/>
      <c r="F40" s="1362">
        <v>208775</v>
      </c>
      <c r="G40" s="1362">
        <v>560</v>
      </c>
      <c r="H40" s="1363">
        <v>14345669</v>
      </c>
      <c r="I40" s="1364">
        <v>8047920</v>
      </c>
      <c r="J40" s="1363">
        <v>0</v>
      </c>
      <c r="K40" s="1365">
        <v>22393589</v>
      </c>
    </row>
    <row r="41" spans="1:11" ht="18" customHeight="1" x14ac:dyDescent="0.25">
      <c r="A41" s="1357" t="s">
        <v>88</v>
      </c>
      <c r="B41" s="3899" t="s">
        <v>50</v>
      </c>
      <c r="C41" s="3900"/>
      <c r="D41" s="1353"/>
      <c r="E41" s="1353"/>
      <c r="F41" s="1362">
        <v>0</v>
      </c>
      <c r="G41" s="1362">
        <v>0</v>
      </c>
      <c r="H41" s="1363">
        <v>835514</v>
      </c>
      <c r="I41" s="1364">
        <v>0</v>
      </c>
      <c r="J41" s="1363">
        <v>284069</v>
      </c>
      <c r="K41" s="1365">
        <v>551445</v>
      </c>
    </row>
    <row r="42" spans="1:11" ht="18" customHeight="1" x14ac:dyDescent="0.25">
      <c r="A42" s="1357" t="s">
        <v>89</v>
      </c>
      <c r="B42" s="1361" t="s">
        <v>11</v>
      </c>
      <c r="C42" s="1353"/>
      <c r="D42" s="1353"/>
      <c r="E42" s="1353"/>
      <c r="F42" s="1362">
        <v>0</v>
      </c>
      <c r="G42" s="1362">
        <v>0</v>
      </c>
      <c r="H42" s="1363">
        <v>8258</v>
      </c>
      <c r="I42" s="1364">
        <v>4632</v>
      </c>
      <c r="J42" s="1363">
        <v>0</v>
      </c>
      <c r="K42" s="1365">
        <v>12890</v>
      </c>
    </row>
    <row r="43" spans="1:11" ht="18" customHeight="1" x14ac:dyDescent="0.25">
      <c r="A43" s="1357" t="s">
        <v>90</v>
      </c>
      <c r="B43" s="1375" t="s">
        <v>10</v>
      </c>
      <c r="C43" s="1376"/>
      <c r="D43" s="1376"/>
      <c r="E43" s="1353"/>
      <c r="F43" s="1362"/>
      <c r="G43" s="1362"/>
      <c r="H43" s="1363"/>
      <c r="I43" s="1364">
        <v>0</v>
      </c>
      <c r="J43" s="1363"/>
      <c r="K43" s="1365">
        <v>0</v>
      </c>
    </row>
    <row r="44" spans="1:11" ht="18" customHeight="1" x14ac:dyDescent="0.25">
      <c r="A44" s="1357" t="s">
        <v>91</v>
      </c>
      <c r="B44" s="4041"/>
      <c r="C44" s="4042"/>
      <c r="D44" s="4043"/>
      <c r="E44" s="1353"/>
      <c r="F44" s="1377"/>
      <c r="G44" s="1377"/>
      <c r="H44" s="1377"/>
      <c r="I44" s="1378">
        <v>0</v>
      </c>
      <c r="J44" s="1377"/>
      <c r="K44" s="1379">
        <v>0</v>
      </c>
    </row>
    <row r="45" spans="1:11" ht="18" customHeight="1" x14ac:dyDescent="0.25">
      <c r="A45" s="1357" t="s">
        <v>139</v>
      </c>
      <c r="B45" s="4041"/>
      <c r="C45" s="4042"/>
      <c r="D45" s="4043"/>
      <c r="E45" s="1353"/>
      <c r="F45" s="1362"/>
      <c r="G45" s="1362"/>
      <c r="H45" s="1363"/>
      <c r="I45" s="1364">
        <v>0</v>
      </c>
      <c r="J45" s="1363"/>
      <c r="K45" s="1365">
        <v>0</v>
      </c>
    </row>
    <row r="46" spans="1:11" ht="18" customHeight="1" x14ac:dyDescent="0.25">
      <c r="A46" s="1357" t="s">
        <v>140</v>
      </c>
      <c r="B46" s="4041"/>
      <c r="C46" s="4042"/>
      <c r="D46" s="4043"/>
      <c r="E46" s="1353"/>
      <c r="F46" s="1362"/>
      <c r="G46" s="1362"/>
      <c r="H46" s="1363"/>
      <c r="I46" s="1364">
        <v>0</v>
      </c>
      <c r="J46" s="1363"/>
      <c r="K46" s="1365">
        <v>0</v>
      </c>
    </row>
    <row r="47" spans="1:11" ht="18" customHeight="1" x14ac:dyDescent="0.25">
      <c r="A47" s="1357" t="s">
        <v>141</v>
      </c>
      <c r="B47" s="4041"/>
      <c r="C47" s="4042"/>
      <c r="D47" s="4043"/>
      <c r="E47" s="1353"/>
      <c r="F47" s="1362"/>
      <c r="G47" s="1362"/>
      <c r="H47" s="1363"/>
      <c r="I47" s="1364">
        <v>0</v>
      </c>
      <c r="J47" s="1363"/>
      <c r="K47" s="1365">
        <v>0</v>
      </c>
    </row>
    <row r="49" spans="1:13" ht="18" customHeight="1" x14ac:dyDescent="0.25">
      <c r="A49" s="1360" t="s">
        <v>142</v>
      </c>
      <c r="B49" s="1356" t="s">
        <v>143</v>
      </c>
      <c r="C49" s="1353"/>
      <c r="D49" s="1353"/>
      <c r="E49" s="1356" t="s">
        <v>7</v>
      </c>
      <c r="F49" s="1418">
        <v>208775</v>
      </c>
      <c r="G49" s="1380">
        <v>560</v>
      </c>
      <c r="H49" s="1365">
        <v>15189441</v>
      </c>
      <c r="I49" s="1365">
        <v>8052552</v>
      </c>
      <c r="J49" s="1365">
        <v>284069</v>
      </c>
      <c r="K49" s="1365">
        <v>22957924</v>
      </c>
      <c r="L49" s="1353"/>
      <c r="M49" s="1353"/>
    </row>
    <row r="50" spans="1:13" ht="18" customHeight="1" thickBot="1" x14ac:dyDescent="0.3">
      <c r="A50" s="1353"/>
      <c r="B50" s="1353"/>
      <c r="C50" s="1353"/>
      <c r="D50" s="1353"/>
      <c r="E50" s="1353"/>
      <c r="F50" s="1353"/>
      <c r="G50" s="1381"/>
      <c r="H50" s="1381"/>
      <c r="I50" s="1381"/>
      <c r="J50" s="1381"/>
      <c r="K50" s="1381"/>
      <c r="L50" s="1353"/>
      <c r="M50" s="1353"/>
    </row>
    <row r="51" spans="1:13" ht="42.75" customHeight="1" x14ac:dyDescent="0.25">
      <c r="A51" s="1353"/>
      <c r="B51" s="1353"/>
      <c r="C51" s="1353"/>
      <c r="D51" s="1353"/>
      <c r="E51" s="1353"/>
      <c r="F51" s="1359" t="s">
        <v>9</v>
      </c>
      <c r="G51" s="1359" t="s">
        <v>37</v>
      </c>
      <c r="H51" s="1359" t="s">
        <v>29</v>
      </c>
      <c r="I51" s="1359" t="s">
        <v>30</v>
      </c>
      <c r="J51" s="1359" t="s">
        <v>33</v>
      </c>
      <c r="K51" s="1359" t="s">
        <v>34</v>
      </c>
      <c r="L51" s="1353"/>
      <c r="M51" s="1353"/>
    </row>
    <row r="52" spans="1:13" ht="18" customHeight="1" x14ac:dyDescent="0.25">
      <c r="A52" s="1360" t="s">
        <v>92</v>
      </c>
      <c r="B52" s="4044" t="s">
        <v>38</v>
      </c>
      <c r="C52" s="4045"/>
      <c r="D52" s="1353"/>
      <c r="E52" s="1353"/>
      <c r="F52" s="1353"/>
      <c r="G52" s="1353"/>
      <c r="H52" s="1353"/>
      <c r="I52" s="1353"/>
      <c r="J52" s="1353"/>
      <c r="K52" s="1353"/>
      <c r="L52" s="1353"/>
      <c r="M52" s="1353"/>
    </row>
    <row r="53" spans="1:13" ht="18" customHeight="1" x14ac:dyDescent="0.25">
      <c r="A53" s="1357" t="s">
        <v>51</v>
      </c>
      <c r="B53" s="1382" t="s">
        <v>754</v>
      </c>
      <c r="C53" s="1383"/>
      <c r="D53" s="1384"/>
      <c r="E53" s="1353"/>
      <c r="F53" s="1362"/>
      <c r="G53" s="1362"/>
      <c r="H53" s="1363">
        <v>5797587</v>
      </c>
      <c r="I53" s="1364">
        <v>0</v>
      </c>
      <c r="J53" s="1363">
        <v>2457055</v>
      </c>
      <c r="K53" s="1365">
        <v>3340532</v>
      </c>
      <c r="L53" s="1353"/>
      <c r="M53" s="1353"/>
    </row>
    <row r="54" spans="1:13" ht="18" customHeight="1" x14ac:dyDescent="0.25">
      <c r="A54" s="1357" t="s">
        <v>755</v>
      </c>
      <c r="B54" s="4035" t="s">
        <v>626</v>
      </c>
      <c r="C54" s="4036"/>
      <c r="D54" s="4037"/>
      <c r="E54" s="1353"/>
      <c r="F54" s="1362"/>
      <c r="G54" s="1362"/>
      <c r="H54" s="1363">
        <v>132633</v>
      </c>
      <c r="I54" s="1364">
        <v>0</v>
      </c>
      <c r="J54" s="1363">
        <v>1505</v>
      </c>
      <c r="K54" s="1365">
        <v>131128</v>
      </c>
      <c r="L54" s="1353"/>
      <c r="M54" s="1419"/>
    </row>
    <row r="55" spans="1:13" ht="18" customHeight="1" x14ac:dyDescent="0.25">
      <c r="A55" s="1357" t="s">
        <v>756</v>
      </c>
      <c r="B55" s="4035" t="s">
        <v>627</v>
      </c>
      <c r="C55" s="4036"/>
      <c r="D55" s="4037"/>
      <c r="E55" s="1353"/>
      <c r="F55" s="1362"/>
      <c r="G55" s="1362"/>
      <c r="H55" s="1363">
        <v>4847800</v>
      </c>
      <c r="I55" s="1364">
        <v>1258871</v>
      </c>
      <c r="J55" s="1363">
        <v>5618166</v>
      </c>
      <c r="K55" s="1365">
        <v>488505</v>
      </c>
      <c r="L55" s="1353"/>
      <c r="M55" s="1353"/>
    </row>
    <row r="56" spans="1:13" ht="18" customHeight="1" x14ac:dyDescent="0.25">
      <c r="A56" s="1357" t="s">
        <v>95</v>
      </c>
      <c r="B56" s="1394" t="s">
        <v>625</v>
      </c>
      <c r="C56" s="1395"/>
      <c r="D56" s="1384"/>
      <c r="E56" s="1353"/>
      <c r="F56" s="1362"/>
      <c r="G56" s="1362"/>
      <c r="H56" s="1363"/>
      <c r="I56" s="1364"/>
      <c r="J56" s="1363"/>
      <c r="K56" s="1365">
        <v>0</v>
      </c>
      <c r="L56" s="1353"/>
      <c r="M56" s="1353"/>
    </row>
    <row r="57" spans="1:13" ht="18" customHeight="1" x14ac:dyDescent="0.25">
      <c r="A57" s="1357" t="s">
        <v>96</v>
      </c>
      <c r="B57" s="1382"/>
      <c r="C57" s="1383"/>
      <c r="D57" s="1384"/>
      <c r="E57" s="1353"/>
      <c r="F57" s="1362"/>
      <c r="G57" s="1362"/>
      <c r="H57" s="1363"/>
      <c r="I57" s="1364">
        <v>0</v>
      </c>
      <c r="J57" s="1363">
        <v>0</v>
      </c>
      <c r="K57" s="1365">
        <v>0</v>
      </c>
      <c r="L57" s="1353"/>
      <c r="M57" s="1353"/>
    </row>
    <row r="58" spans="1:13" ht="18" customHeight="1" x14ac:dyDescent="0.25">
      <c r="A58" s="1357" t="s">
        <v>97</v>
      </c>
      <c r="B58" s="1382"/>
      <c r="C58" s="1383"/>
      <c r="D58" s="1384"/>
      <c r="E58" s="1353"/>
      <c r="F58" s="1362"/>
      <c r="G58" s="1362"/>
      <c r="H58" s="1363"/>
      <c r="I58" s="1364">
        <v>0</v>
      </c>
      <c r="J58" s="1363"/>
      <c r="K58" s="1365">
        <v>0</v>
      </c>
      <c r="L58" s="1353"/>
      <c r="M58" s="1353"/>
    </row>
    <row r="59" spans="1:13" ht="18" customHeight="1" x14ac:dyDescent="0.25">
      <c r="A59" s="1357" t="s">
        <v>98</v>
      </c>
      <c r="B59" s="1382"/>
      <c r="C59" s="1383"/>
      <c r="D59" s="1384"/>
      <c r="E59" s="1353"/>
      <c r="F59" s="1362"/>
      <c r="G59" s="1362"/>
      <c r="H59" s="1363"/>
      <c r="I59" s="1364">
        <v>0</v>
      </c>
      <c r="J59" s="1363"/>
      <c r="K59" s="1365">
        <v>0</v>
      </c>
      <c r="L59" s="1353"/>
      <c r="M59" s="1353"/>
    </row>
    <row r="60" spans="1:13" ht="18" customHeight="1" x14ac:dyDescent="0.25">
      <c r="A60" s="1357" t="s">
        <v>99</v>
      </c>
      <c r="B60" s="1382" t="s">
        <v>628</v>
      </c>
      <c r="C60" s="1383"/>
      <c r="D60" s="1384"/>
      <c r="E60" s="1353"/>
      <c r="F60" s="1362"/>
      <c r="G60" s="1362"/>
      <c r="H60" s="1363"/>
      <c r="I60" s="1364">
        <v>0</v>
      </c>
      <c r="J60" s="1363"/>
      <c r="K60" s="1365">
        <v>0</v>
      </c>
      <c r="L60" s="1353"/>
      <c r="M60" s="1353"/>
    </row>
    <row r="61" spans="1:13" ht="18" customHeight="1" x14ac:dyDescent="0.25">
      <c r="A61" s="1357" t="s">
        <v>100</v>
      </c>
      <c r="B61" s="1382"/>
      <c r="C61" s="1383"/>
      <c r="D61" s="1384"/>
      <c r="E61" s="1353"/>
      <c r="F61" s="1362"/>
      <c r="G61" s="1362"/>
      <c r="H61" s="1363"/>
      <c r="I61" s="1364">
        <v>0</v>
      </c>
      <c r="J61" s="1363"/>
      <c r="K61" s="1365">
        <v>0</v>
      </c>
      <c r="L61" s="1353"/>
      <c r="M61" s="1353"/>
    </row>
    <row r="62" spans="1:13" ht="18" customHeight="1" x14ac:dyDescent="0.25">
      <c r="A62" s="1357" t="s">
        <v>101</v>
      </c>
      <c r="B62" s="1382"/>
      <c r="C62" s="1383"/>
      <c r="D62" s="1384"/>
      <c r="E62" s="1353"/>
      <c r="F62" s="1362"/>
      <c r="G62" s="1362"/>
      <c r="H62" s="1363"/>
      <c r="I62" s="1364">
        <v>0</v>
      </c>
      <c r="J62" s="1363"/>
      <c r="K62" s="1365">
        <v>0</v>
      </c>
      <c r="L62" s="1353"/>
      <c r="M62" s="1353"/>
    </row>
    <row r="63" spans="1:13" ht="18" customHeight="1" x14ac:dyDescent="0.25">
      <c r="A63" s="1357"/>
      <c r="B63" s="1353"/>
      <c r="C63" s="1353"/>
      <c r="D63" s="1353"/>
      <c r="E63" s="1353"/>
      <c r="F63" s="1353"/>
      <c r="G63" s="1353"/>
      <c r="H63" s="1353"/>
      <c r="I63" s="1385"/>
      <c r="J63" s="1353"/>
      <c r="K63" s="1353"/>
      <c r="L63" s="1353"/>
      <c r="M63" s="1353"/>
    </row>
    <row r="64" spans="1:13" ht="18" customHeight="1" x14ac:dyDescent="0.25">
      <c r="A64" s="1357" t="s">
        <v>144</v>
      </c>
      <c r="B64" s="1356" t="s">
        <v>145</v>
      </c>
      <c r="C64" s="1353"/>
      <c r="D64" s="1353"/>
      <c r="E64" s="1356" t="s">
        <v>7</v>
      </c>
      <c r="F64" s="1371">
        <v>0</v>
      </c>
      <c r="G64" s="1371">
        <v>0</v>
      </c>
      <c r="H64" s="1365">
        <v>10778020</v>
      </c>
      <c r="I64" s="1365">
        <v>1258871</v>
      </c>
      <c r="J64" s="1365">
        <v>8076726</v>
      </c>
      <c r="K64" s="1365">
        <v>3960165</v>
      </c>
      <c r="L64" s="1353"/>
      <c r="M64" s="1353"/>
    </row>
    <row r="65" spans="1:11" ht="18" customHeight="1" x14ac:dyDescent="0.25">
      <c r="A65" s="1353"/>
      <c r="B65" s="1353"/>
      <c r="C65" s="1353"/>
      <c r="D65" s="1353"/>
      <c r="E65" s="1353"/>
      <c r="F65" s="1386"/>
      <c r="G65" s="1386"/>
      <c r="H65" s="1386"/>
      <c r="I65" s="1386"/>
      <c r="J65" s="1386"/>
      <c r="K65" s="1386"/>
    </row>
    <row r="66" spans="1:11" ht="42.75" customHeight="1" x14ac:dyDescent="0.25">
      <c r="A66" s="1353"/>
      <c r="B66" s="1353"/>
      <c r="C66" s="1353"/>
      <c r="D66" s="1353"/>
      <c r="E66" s="1353"/>
      <c r="F66" s="1387" t="s">
        <v>9</v>
      </c>
      <c r="G66" s="1387" t="s">
        <v>37</v>
      </c>
      <c r="H66" s="1387" t="s">
        <v>29</v>
      </c>
      <c r="I66" s="1387" t="s">
        <v>30</v>
      </c>
      <c r="J66" s="1387" t="s">
        <v>33</v>
      </c>
      <c r="K66" s="1387" t="s">
        <v>34</v>
      </c>
    </row>
    <row r="67" spans="1:11" ht="18" customHeight="1" x14ac:dyDescent="0.25">
      <c r="A67" s="1360" t="s">
        <v>102</v>
      </c>
      <c r="B67" s="1356" t="s">
        <v>12</v>
      </c>
      <c r="C67" s="1353"/>
      <c r="D67" s="1353"/>
      <c r="E67" s="1353"/>
      <c r="F67" s="1388"/>
      <c r="G67" s="1388"/>
      <c r="H67" s="1388"/>
      <c r="I67" s="1389"/>
      <c r="J67" s="1388"/>
      <c r="K67" s="1390"/>
    </row>
    <row r="68" spans="1:11" ht="18" customHeight="1" x14ac:dyDescent="0.25">
      <c r="A68" s="1357" t="s">
        <v>322</v>
      </c>
      <c r="B68" s="1382" t="s">
        <v>52</v>
      </c>
      <c r="C68" s="1383"/>
      <c r="D68" s="1384"/>
      <c r="E68" s="1353"/>
      <c r="F68" s="1391"/>
      <c r="G68" s="1391"/>
      <c r="H68" s="1364">
        <v>881696</v>
      </c>
      <c r="I68" s="1364">
        <v>494631</v>
      </c>
      <c r="J68" s="1364">
        <v>0</v>
      </c>
      <c r="K68" s="1365">
        <v>1376327</v>
      </c>
    </row>
    <row r="69" spans="1:11" ht="18" customHeight="1" x14ac:dyDescent="0.25">
      <c r="A69" s="1357" t="s">
        <v>422</v>
      </c>
      <c r="B69" s="1382" t="s">
        <v>750</v>
      </c>
      <c r="C69" s="1383"/>
      <c r="D69" s="1384"/>
      <c r="E69" s="1353"/>
      <c r="F69" s="1391"/>
      <c r="G69" s="1391"/>
      <c r="H69" s="1364">
        <v>144480</v>
      </c>
      <c r="I69" s="1364">
        <v>81053</v>
      </c>
      <c r="J69" s="1364">
        <v>0</v>
      </c>
      <c r="K69" s="1365">
        <v>225533</v>
      </c>
    </row>
    <row r="70" spans="1:11" ht="18" customHeight="1" x14ac:dyDescent="0.25">
      <c r="A70" s="1357" t="s">
        <v>178</v>
      </c>
      <c r="B70" s="1382"/>
      <c r="C70" s="1383"/>
      <c r="D70" s="1384"/>
      <c r="E70" s="1356"/>
      <c r="F70" s="1392"/>
      <c r="G70" s="1392"/>
      <c r="H70" s="1364"/>
      <c r="I70" s="1364"/>
      <c r="J70" s="1364"/>
      <c r="K70" s="1365">
        <v>0</v>
      </c>
    </row>
    <row r="71" spans="1:11" ht="18" customHeight="1" x14ac:dyDescent="0.25">
      <c r="A71" s="1357" t="s">
        <v>179</v>
      </c>
      <c r="B71" s="1382"/>
      <c r="C71" s="1383"/>
      <c r="D71" s="1384"/>
      <c r="E71" s="1356"/>
      <c r="F71" s="1392"/>
      <c r="G71" s="1392"/>
      <c r="H71" s="1393"/>
      <c r="I71" s="1364">
        <v>0</v>
      </c>
      <c r="J71" s="1393"/>
      <c r="K71" s="1365">
        <v>0</v>
      </c>
    </row>
    <row r="72" spans="1:11" ht="18" customHeight="1" x14ac:dyDescent="0.25">
      <c r="A72" s="1357" t="s">
        <v>180</v>
      </c>
      <c r="B72" s="1394"/>
      <c r="C72" s="1395"/>
      <c r="D72" s="1396"/>
      <c r="E72" s="1356"/>
      <c r="F72" s="1362"/>
      <c r="G72" s="1362"/>
      <c r="H72" s="1363"/>
      <c r="I72" s="1364">
        <v>0</v>
      </c>
      <c r="J72" s="1363"/>
      <c r="K72" s="1365">
        <v>0</v>
      </c>
    </row>
    <row r="73" spans="1:11" ht="18" customHeight="1" x14ac:dyDescent="0.25">
      <c r="A73" s="1357"/>
      <c r="B73" s="1361"/>
      <c r="C73" s="1353"/>
      <c r="D73" s="1353"/>
      <c r="E73" s="1356"/>
      <c r="F73" s="1397"/>
      <c r="G73" s="1397"/>
      <c r="H73" s="1398"/>
      <c r="I73" s="1389"/>
      <c r="J73" s="1398"/>
      <c r="K73" s="1390"/>
    </row>
    <row r="74" spans="1:11" ht="18" customHeight="1" x14ac:dyDescent="0.25">
      <c r="A74" s="1360" t="s">
        <v>146</v>
      </c>
      <c r="B74" s="1356" t="s">
        <v>147</v>
      </c>
      <c r="C74" s="1353"/>
      <c r="D74" s="1353"/>
      <c r="E74" s="1356" t="s">
        <v>7</v>
      </c>
      <c r="F74" s="1399">
        <v>0</v>
      </c>
      <c r="G74" s="1399">
        <v>0</v>
      </c>
      <c r="H74" s="1364">
        <v>1026176</v>
      </c>
      <c r="I74" s="1364">
        <v>575684</v>
      </c>
      <c r="J74" s="1364">
        <v>0</v>
      </c>
      <c r="K74" s="1365">
        <v>1601860</v>
      </c>
    </row>
    <row r="75" spans="1:11" ht="42.75" customHeight="1" x14ac:dyDescent="0.25">
      <c r="A75" s="1353"/>
      <c r="B75" s="1353"/>
      <c r="C75" s="1353"/>
      <c r="D75" s="1353"/>
      <c r="E75" s="1353"/>
      <c r="F75" s="1359" t="s">
        <v>9</v>
      </c>
      <c r="G75" s="1359" t="s">
        <v>37</v>
      </c>
      <c r="H75" s="1359" t="s">
        <v>29</v>
      </c>
      <c r="I75" s="1359" t="s">
        <v>30</v>
      </c>
      <c r="J75" s="1359" t="s">
        <v>33</v>
      </c>
      <c r="K75" s="1359" t="s">
        <v>34</v>
      </c>
    </row>
    <row r="76" spans="1:11" ht="18" customHeight="1" x14ac:dyDescent="0.25">
      <c r="A76" s="1360" t="s">
        <v>105</v>
      </c>
      <c r="B76" s="1356" t="s">
        <v>106</v>
      </c>
      <c r="C76" s="1353"/>
      <c r="D76" s="1353"/>
      <c r="E76" s="1353"/>
      <c r="F76" s="1353"/>
      <c r="G76" s="1353"/>
      <c r="H76" s="1353"/>
      <c r="I76" s="1353"/>
      <c r="J76" s="1353"/>
      <c r="K76" s="1353"/>
    </row>
    <row r="77" spans="1:11" ht="18" customHeight="1" x14ac:dyDescent="0.25">
      <c r="A77" s="1357" t="s">
        <v>107</v>
      </c>
      <c r="B77" s="1361" t="s">
        <v>54</v>
      </c>
      <c r="C77" s="1353"/>
      <c r="D77" s="1353"/>
      <c r="E77" s="1353"/>
      <c r="F77" s="1362"/>
      <c r="G77" s="1362"/>
      <c r="H77" s="1363">
        <v>55800</v>
      </c>
      <c r="I77" s="1364">
        <v>0</v>
      </c>
      <c r="J77" s="1363"/>
      <c r="K77" s="1365">
        <v>55800</v>
      </c>
    </row>
    <row r="78" spans="1:11" ht="18" customHeight="1" x14ac:dyDescent="0.25">
      <c r="A78" s="1357" t="s">
        <v>108</v>
      </c>
      <c r="B78" s="1361" t="s">
        <v>55</v>
      </c>
      <c r="C78" s="1353"/>
      <c r="D78" s="1353"/>
      <c r="E78" s="1353"/>
      <c r="F78" s="1362"/>
      <c r="G78" s="1362"/>
      <c r="H78" s="1363"/>
      <c r="I78" s="1364">
        <v>0</v>
      </c>
      <c r="J78" s="1363"/>
      <c r="K78" s="1365">
        <v>0</v>
      </c>
    </row>
    <row r="79" spans="1:11" ht="18" customHeight="1" x14ac:dyDescent="0.25">
      <c r="A79" s="1357" t="s">
        <v>109</v>
      </c>
      <c r="B79" s="1361" t="s">
        <v>13</v>
      </c>
      <c r="C79" s="1353"/>
      <c r="D79" s="1353"/>
      <c r="E79" s="1353"/>
      <c r="F79" s="1362"/>
      <c r="G79" s="1362"/>
      <c r="H79" s="1363">
        <v>4370</v>
      </c>
      <c r="I79" s="1364">
        <v>2452</v>
      </c>
      <c r="J79" s="1363"/>
      <c r="K79" s="1365">
        <v>6822</v>
      </c>
    </row>
    <row r="80" spans="1:11" ht="18" customHeight="1" x14ac:dyDescent="0.25">
      <c r="A80" s="1357" t="s">
        <v>110</v>
      </c>
      <c r="B80" s="1361" t="s">
        <v>56</v>
      </c>
      <c r="C80" s="1353"/>
      <c r="D80" s="1353"/>
      <c r="E80" s="1353"/>
      <c r="F80" s="1362"/>
      <c r="G80" s="1362"/>
      <c r="H80" s="1363"/>
      <c r="I80" s="1364">
        <v>0</v>
      </c>
      <c r="J80" s="1363"/>
      <c r="K80" s="1365">
        <v>0</v>
      </c>
    </row>
    <row r="81" spans="1:11" ht="18" customHeight="1" x14ac:dyDescent="0.25">
      <c r="A81" s="1357"/>
      <c r="B81" s="1353"/>
      <c r="C81" s="1353"/>
      <c r="D81" s="1353"/>
      <c r="E81" s="1353"/>
      <c r="F81" s="1353"/>
      <c r="G81" s="1353"/>
      <c r="H81" s="1353"/>
      <c r="I81" s="1353"/>
      <c r="J81" s="1353"/>
      <c r="K81" s="1401"/>
    </row>
    <row r="82" spans="1:11" ht="18" customHeight="1" x14ac:dyDescent="0.25">
      <c r="A82" s="1357" t="s">
        <v>148</v>
      </c>
      <c r="B82" s="1356" t="s">
        <v>149</v>
      </c>
      <c r="C82" s="1353"/>
      <c r="D82" s="1353"/>
      <c r="E82" s="1356" t="s">
        <v>7</v>
      </c>
      <c r="F82" s="1399">
        <v>0</v>
      </c>
      <c r="G82" s="1399">
        <v>0</v>
      </c>
      <c r="H82" s="1400">
        <v>60170</v>
      </c>
      <c r="I82" s="1400">
        <v>2452</v>
      </c>
      <c r="J82" s="1400">
        <v>0</v>
      </c>
      <c r="K82" s="1400">
        <v>62622</v>
      </c>
    </row>
    <row r="83" spans="1:11" ht="18" customHeight="1" thickBot="1" x14ac:dyDescent="0.3">
      <c r="A83" s="1357"/>
      <c r="B83" s="1353"/>
      <c r="C83" s="1353"/>
      <c r="D83" s="1353"/>
      <c r="E83" s="1353"/>
      <c r="F83" s="1381"/>
      <c r="G83" s="1381"/>
      <c r="H83" s="1381"/>
      <c r="I83" s="1381"/>
      <c r="J83" s="1381"/>
      <c r="K83" s="1381"/>
    </row>
    <row r="84" spans="1:11" ht="42.75" customHeight="1" x14ac:dyDescent="0.25">
      <c r="A84" s="1353"/>
      <c r="B84" s="1353"/>
      <c r="C84" s="1353"/>
      <c r="D84" s="1353"/>
      <c r="E84" s="1353"/>
      <c r="F84" s="1359" t="s">
        <v>9</v>
      </c>
      <c r="G84" s="1359" t="s">
        <v>37</v>
      </c>
      <c r="H84" s="1359" t="s">
        <v>29</v>
      </c>
      <c r="I84" s="1359" t="s">
        <v>30</v>
      </c>
      <c r="J84" s="1359" t="s">
        <v>33</v>
      </c>
      <c r="K84" s="1359" t="s">
        <v>34</v>
      </c>
    </row>
    <row r="85" spans="1:11" ht="18" customHeight="1" x14ac:dyDescent="0.25">
      <c r="A85" s="1360" t="s">
        <v>111</v>
      </c>
      <c r="B85" s="1356" t="s">
        <v>57</v>
      </c>
      <c r="C85" s="1353"/>
      <c r="D85" s="1353"/>
      <c r="E85" s="1353"/>
      <c r="F85" s="1353"/>
      <c r="G85" s="1353"/>
      <c r="H85" s="1353"/>
      <c r="I85" s="1353"/>
      <c r="J85" s="1353"/>
      <c r="K85" s="1353"/>
    </row>
    <row r="86" spans="1:11" ht="18" customHeight="1" x14ac:dyDescent="0.25">
      <c r="A86" s="1357" t="s">
        <v>112</v>
      </c>
      <c r="B86" s="1361" t="s">
        <v>113</v>
      </c>
      <c r="C86" s="1353"/>
      <c r="D86" s="1353"/>
      <c r="E86" s="1353"/>
      <c r="F86" s="1362"/>
      <c r="G86" s="1362"/>
      <c r="H86" s="1363"/>
      <c r="I86" s="1364">
        <v>0</v>
      </c>
      <c r="J86" s="1363"/>
      <c r="K86" s="1365">
        <v>0</v>
      </c>
    </row>
    <row r="87" spans="1:11" ht="18" customHeight="1" x14ac:dyDescent="0.25">
      <c r="A87" s="1357" t="s">
        <v>114</v>
      </c>
      <c r="B87" s="1361" t="s">
        <v>14</v>
      </c>
      <c r="C87" s="1353"/>
      <c r="D87" s="1353"/>
      <c r="E87" s="1353"/>
      <c r="F87" s="1362"/>
      <c r="G87" s="1362"/>
      <c r="H87" s="1363"/>
      <c r="I87" s="1364">
        <v>0</v>
      </c>
      <c r="J87" s="1363"/>
      <c r="K87" s="1365">
        <v>0</v>
      </c>
    </row>
    <row r="88" spans="1:11" ht="18" customHeight="1" x14ac:dyDescent="0.25">
      <c r="A88" s="1357" t="s">
        <v>115</v>
      </c>
      <c r="B88" s="1361" t="s">
        <v>116</v>
      </c>
      <c r="C88" s="1353"/>
      <c r="D88" s="1353"/>
      <c r="E88" s="1353"/>
      <c r="F88" s="1362"/>
      <c r="G88" s="1362"/>
      <c r="H88" s="1363">
        <v>94549</v>
      </c>
      <c r="I88" s="1364">
        <v>53043</v>
      </c>
      <c r="J88" s="1363">
        <v>59447</v>
      </c>
      <c r="K88" s="1365">
        <v>88145</v>
      </c>
    </row>
    <row r="89" spans="1:11" ht="18" customHeight="1" x14ac:dyDescent="0.25">
      <c r="A89" s="1357" t="s">
        <v>117</v>
      </c>
      <c r="B89" s="1361" t="s">
        <v>58</v>
      </c>
      <c r="C89" s="1353"/>
      <c r="D89" s="1353"/>
      <c r="E89" s="1353"/>
      <c r="F89" s="1362"/>
      <c r="G89" s="1362"/>
      <c r="H89" s="1363"/>
      <c r="I89" s="1364">
        <v>0</v>
      </c>
      <c r="J89" s="1363"/>
      <c r="K89" s="1365">
        <v>0</v>
      </c>
    </row>
    <row r="90" spans="1:11" ht="18" customHeight="1" x14ac:dyDescent="0.25">
      <c r="A90" s="1357" t="s">
        <v>118</v>
      </c>
      <c r="B90" s="3899" t="s">
        <v>59</v>
      </c>
      <c r="C90" s="3900"/>
      <c r="D90" s="1353"/>
      <c r="E90" s="1353"/>
      <c r="F90" s="1362"/>
      <c r="G90" s="1362"/>
      <c r="H90" s="1363"/>
      <c r="I90" s="1364">
        <v>0</v>
      </c>
      <c r="J90" s="1363"/>
      <c r="K90" s="1365">
        <v>0</v>
      </c>
    </row>
    <row r="91" spans="1:11" ht="18" customHeight="1" x14ac:dyDescent="0.25">
      <c r="A91" s="1357" t="s">
        <v>119</v>
      </c>
      <c r="B91" s="1361" t="s">
        <v>60</v>
      </c>
      <c r="C91" s="1353"/>
      <c r="D91" s="1353"/>
      <c r="E91" s="1353"/>
      <c r="F91" s="1362"/>
      <c r="G91" s="1362"/>
      <c r="H91" s="1363"/>
      <c r="I91" s="1364">
        <v>0</v>
      </c>
      <c r="J91" s="1363"/>
      <c r="K91" s="1365">
        <v>0</v>
      </c>
    </row>
    <row r="92" spans="1:11" ht="18" customHeight="1" x14ac:dyDescent="0.25">
      <c r="A92" s="1357" t="s">
        <v>120</v>
      </c>
      <c r="B92" s="1361" t="s">
        <v>121</v>
      </c>
      <c r="C92" s="1353"/>
      <c r="D92" s="1353"/>
      <c r="E92" s="1353"/>
      <c r="F92" s="1402"/>
      <c r="G92" s="1402"/>
      <c r="H92" s="1403">
        <v>26386</v>
      </c>
      <c r="I92" s="1364">
        <v>0</v>
      </c>
      <c r="J92" s="1403">
        <v>0</v>
      </c>
      <c r="K92" s="1365">
        <v>26386</v>
      </c>
    </row>
    <row r="93" spans="1:11" ht="18" customHeight="1" x14ac:dyDescent="0.25">
      <c r="A93" s="1357" t="s">
        <v>122</v>
      </c>
      <c r="B93" s="1361" t="s">
        <v>123</v>
      </c>
      <c r="C93" s="1353"/>
      <c r="D93" s="1353"/>
      <c r="E93" s="1353"/>
      <c r="F93" s="1362"/>
      <c r="G93" s="1362"/>
      <c r="H93" s="1363">
        <v>17192</v>
      </c>
      <c r="I93" s="1364">
        <v>0</v>
      </c>
      <c r="J93" s="1363">
        <v>0</v>
      </c>
      <c r="K93" s="1365">
        <v>17192</v>
      </c>
    </row>
    <row r="94" spans="1:11" ht="18" customHeight="1" x14ac:dyDescent="0.25">
      <c r="A94" s="1357" t="s">
        <v>124</v>
      </c>
      <c r="B94" s="4035"/>
      <c r="C94" s="4036"/>
      <c r="D94" s="4037"/>
      <c r="E94" s="1353"/>
      <c r="F94" s="1362"/>
      <c r="G94" s="1362"/>
      <c r="H94" s="1363"/>
      <c r="I94" s="1364">
        <v>0</v>
      </c>
      <c r="J94" s="1363"/>
      <c r="K94" s="1365">
        <v>0</v>
      </c>
    </row>
    <row r="95" spans="1:11" ht="18" customHeight="1" x14ac:dyDescent="0.25">
      <c r="A95" s="1357" t="s">
        <v>125</v>
      </c>
      <c r="B95" s="4035"/>
      <c r="C95" s="4036"/>
      <c r="D95" s="4037"/>
      <c r="E95" s="1353"/>
      <c r="F95" s="1362"/>
      <c r="G95" s="1362"/>
      <c r="H95" s="1363"/>
      <c r="I95" s="1364">
        <v>0</v>
      </c>
      <c r="J95" s="1363"/>
      <c r="K95" s="1365">
        <v>0</v>
      </c>
    </row>
    <row r="96" spans="1:11" ht="18" customHeight="1" x14ac:dyDescent="0.25">
      <c r="A96" s="1357" t="s">
        <v>126</v>
      </c>
      <c r="B96" s="4035"/>
      <c r="C96" s="4036"/>
      <c r="D96" s="4037"/>
      <c r="E96" s="1353"/>
      <c r="F96" s="1362"/>
      <c r="G96" s="1362"/>
      <c r="H96" s="1363"/>
      <c r="I96" s="1364">
        <v>0</v>
      </c>
      <c r="J96" s="1363"/>
      <c r="K96" s="1365">
        <v>0</v>
      </c>
    </row>
    <row r="97" spans="1:16" ht="18" customHeight="1" x14ac:dyDescent="0.25">
      <c r="A97" s="1357"/>
      <c r="B97" s="1361"/>
      <c r="C97" s="1353"/>
      <c r="D97" s="1353"/>
      <c r="E97" s="1353"/>
      <c r="F97" s="1353"/>
      <c r="G97" s="1353"/>
      <c r="H97" s="1353"/>
      <c r="I97" s="1353"/>
      <c r="J97" s="1353"/>
      <c r="K97" s="1353"/>
      <c r="L97" s="1353"/>
      <c r="M97" s="1353"/>
      <c r="N97" s="1353"/>
      <c r="O97" s="1353"/>
      <c r="P97" s="1353"/>
    </row>
    <row r="98" spans="1:16" ht="18" customHeight="1" x14ac:dyDescent="0.25">
      <c r="A98" s="1360" t="s">
        <v>150</v>
      </c>
      <c r="B98" s="1356" t="s">
        <v>151</v>
      </c>
      <c r="C98" s="1353"/>
      <c r="D98" s="1353"/>
      <c r="E98" s="1356" t="s">
        <v>7</v>
      </c>
      <c r="F98" s="1371">
        <v>0</v>
      </c>
      <c r="G98" s="1371">
        <v>0</v>
      </c>
      <c r="H98" s="1371">
        <v>138127</v>
      </c>
      <c r="I98" s="1371">
        <v>53043</v>
      </c>
      <c r="J98" s="1371">
        <v>59447</v>
      </c>
      <c r="K98" s="1371">
        <v>131723</v>
      </c>
      <c r="L98" s="1353"/>
      <c r="M98" s="1353"/>
      <c r="N98" s="1353"/>
      <c r="O98" s="1353"/>
      <c r="P98" s="1353"/>
    </row>
    <row r="99" spans="1:16" ht="18" customHeight="1" thickBot="1" x14ac:dyDescent="0.3">
      <c r="A99" s="1353"/>
      <c r="B99" s="1356"/>
      <c r="C99" s="1353"/>
      <c r="D99" s="1353"/>
      <c r="E99" s="1353"/>
      <c r="F99" s="1381"/>
      <c r="G99" s="1381"/>
      <c r="H99" s="1381"/>
      <c r="I99" s="1381"/>
      <c r="J99" s="1381"/>
      <c r="K99" s="1381"/>
      <c r="L99" s="1353"/>
      <c r="M99" s="1353"/>
      <c r="N99" s="1353"/>
      <c r="O99" s="1353"/>
      <c r="P99" s="1353"/>
    </row>
    <row r="100" spans="1:16" ht="42.75" customHeight="1" x14ac:dyDescent="0.25">
      <c r="A100" s="1353"/>
      <c r="B100" s="1353"/>
      <c r="C100" s="1353"/>
      <c r="D100" s="1353"/>
      <c r="E100" s="1353"/>
      <c r="F100" s="1359" t="s">
        <v>9</v>
      </c>
      <c r="G100" s="1359" t="s">
        <v>37</v>
      </c>
      <c r="H100" s="1359" t="s">
        <v>29</v>
      </c>
      <c r="I100" s="1359" t="s">
        <v>30</v>
      </c>
      <c r="J100" s="1359" t="s">
        <v>33</v>
      </c>
      <c r="K100" s="1359" t="s">
        <v>34</v>
      </c>
      <c r="L100" s="1353"/>
      <c r="M100" s="1353"/>
      <c r="N100" s="1353"/>
      <c r="O100" s="1353"/>
      <c r="P100" s="1353"/>
    </row>
    <row r="101" spans="1:16" ht="18" customHeight="1" x14ac:dyDescent="0.25">
      <c r="A101" s="1360" t="s">
        <v>130</v>
      </c>
      <c r="B101" s="1356" t="s">
        <v>63</v>
      </c>
      <c r="C101" s="1353"/>
      <c r="D101" s="1353"/>
      <c r="E101" s="1353"/>
      <c r="F101" s="1353"/>
      <c r="G101" s="1353"/>
      <c r="H101" s="1353"/>
      <c r="I101" s="1353"/>
      <c r="J101" s="1353"/>
      <c r="K101" s="1353"/>
      <c r="L101" s="1353"/>
      <c r="M101" s="1353"/>
      <c r="N101" s="1353"/>
      <c r="O101" s="1353"/>
      <c r="P101" s="1353"/>
    </row>
    <row r="102" spans="1:16" ht="18" customHeight="1" x14ac:dyDescent="0.25">
      <c r="A102" s="1357" t="s">
        <v>131</v>
      </c>
      <c r="B102" s="1361" t="s">
        <v>152</v>
      </c>
      <c r="C102" s="1353"/>
      <c r="D102" s="1353"/>
      <c r="E102" s="1353"/>
      <c r="F102" s="1362">
        <v>40</v>
      </c>
      <c r="G102" s="1362"/>
      <c r="H102" s="1363">
        <v>55484</v>
      </c>
      <c r="I102" s="1364">
        <v>1287</v>
      </c>
      <c r="J102" s="1363">
        <v>0</v>
      </c>
      <c r="K102" s="1365">
        <v>56771</v>
      </c>
      <c r="L102" s="1353"/>
      <c r="M102" s="1353"/>
      <c r="N102" s="1353"/>
      <c r="O102" s="1353"/>
      <c r="P102" s="1353"/>
    </row>
    <row r="103" spans="1:16" ht="18" customHeight="1" x14ac:dyDescent="0.25">
      <c r="A103" s="1357" t="s">
        <v>132</v>
      </c>
      <c r="B103" s="3899" t="s">
        <v>62</v>
      </c>
      <c r="C103" s="3899"/>
      <c r="D103" s="1353"/>
      <c r="E103" s="1353"/>
      <c r="F103" s="1362"/>
      <c r="G103" s="1362"/>
      <c r="H103" s="1363"/>
      <c r="I103" s="1364">
        <v>0</v>
      </c>
      <c r="J103" s="1363"/>
      <c r="K103" s="1365">
        <v>0</v>
      </c>
      <c r="L103" s="1353"/>
      <c r="M103" s="1353"/>
      <c r="N103" s="1353"/>
      <c r="O103" s="1353"/>
      <c r="P103" s="1353"/>
    </row>
    <row r="104" spans="1:16" ht="18" customHeight="1" x14ac:dyDescent="0.25">
      <c r="A104" s="1357" t="s">
        <v>128</v>
      </c>
      <c r="B104" s="4035"/>
      <c r="C104" s="4036"/>
      <c r="D104" s="4037"/>
      <c r="E104" s="1353"/>
      <c r="F104" s="1362"/>
      <c r="G104" s="1362"/>
      <c r="H104" s="1363"/>
      <c r="I104" s="1364">
        <v>0</v>
      </c>
      <c r="J104" s="1363"/>
      <c r="K104" s="1365">
        <v>0</v>
      </c>
      <c r="L104" s="1353"/>
      <c r="M104" s="1353"/>
      <c r="N104" s="1353"/>
      <c r="O104" s="1353"/>
      <c r="P104" s="1353"/>
    </row>
    <row r="105" spans="1:16" ht="18" customHeight="1" x14ac:dyDescent="0.25">
      <c r="A105" s="1357" t="s">
        <v>127</v>
      </c>
      <c r="B105" s="4035"/>
      <c r="C105" s="4036"/>
      <c r="D105" s="4037"/>
      <c r="E105" s="1353"/>
      <c r="F105" s="1362"/>
      <c r="G105" s="1362"/>
      <c r="H105" s="1363"/>
      <c r="I105" s="1364">
        <v>0</v>
      </c>
      <c r="J105" s="1363"/>
      <c r="K105" s="1365">
        <v>0</v>
      </c>
      <c r="L105" s="1353"/>
      <c r="M105" s="1353"/>
      <c r="N105" s="1353"/>
      <c r="O105" s="1353"/>
      <c r="P105" s="1353"/>
    </row>
    <row r="106" spans="1:16" ht="18" customHeight="1" x14ac:dyDescent="0.25">
      <c r="A106" s="1357" t="s">
        <v>129</v>
      </c>
      <c r="B106" s="4035"/>
      <c r="C106" s="4036"/>
      <c r="D106" s="4037"/>
      <c r="E106" s="1353"/>
      <c r="F106" s="1362"/>
      <c r="G106" s="1362"/>
      <c r="H106" s="1363"/>
      <c r="I106" s="1364">
        <v>0</v>
      </c>
      <c r="J106" s="1363"/>
      <c r="K106" s="1365">
        <v>0</v>
      </c>
      <c r="L106" s="1353"/>
      <c r="M106" s="1353"/>
      <c r="N106" s="1353"/>
      <c r="O106" s="1353"/>
      <c r="P106" s="1353"/>
    </row>
    <row r="107" spans="1:16" ht="18" customHeight="1" x14ac:dyDescent="0.25">
      <c r="A107" s="1353"/>
      <c r="B107" s="1356"/>
      <c r="C107" s="1353"/>
      <c r="D107" s="1353"/>
      <c r="E107" s="1353"/>
      <c r="F107" s="1353"/>
      <c r="G107" s="1353"/>
      <c r="H107" s="1353"/>
      <c r="I107" s="1353"/>
      <c r="J107" s="1353"/>
      <c r="K107" s="1353"/>
      <c r="L107" s="1353"/>
      <c r="M107" s="1353"/>
      <c r="N107" s="1353"/>
      <c r="O107" s="1353"/>
      <c r="P107" s="1353"/>
    </row>
    <row r="108" spans="1:16" s="119" customFormat="1" ht="18" customHeight="1" x14ac:dyDescent="0.25">
      <c r="A108" s="1360" t="s">
        <v>153</v>
      </c>
      <c r="B108" s="1404" t="s">
        <v>154</v>
      </c>
      <c r="C108" s="1353"/>
      <c r="D108" s="1353"/>
      <c r="E108" s="1356" t="s">
        <v>7</v>
      </c>
      <c r="F108" s="1371">
        <v>40</v>
      </c>
      <c r="G108" s="1371">
        <v>0</v>
      </c>
      <c r="H108" s="1365">
        <v>55484</v>
      </c>
      <c r="I108" s="1365">
        <v>1287</v>
      </c>
      <c r="J108" s="1365">
        <v>0</v>
      </c>
      <c r="K108" s="1365">
        <v>56771</v>
      </c>
      <c r="L108" s="1376"/>
      <c r="M108" s="1376"/>
      <c r="N108" s="1414"/>
      <c r="O108" s="1414"/>
      <c r="P108" s="1376"/>
    </row>
    <row r="109" spans="1:16" s="119" customFormat="1" ht="18" customHeight="1" thickBot="1" x14ac:dyDescent="0.3">
      <c r="A109" s="1405"/>
      <c r="B109" s="1406"/>
      <c r="C109" s="1407"/>
      <c r="D109" s="1407"/>
      <c r="E109" s="1407"/>
      <c r="F109" s="1381"/>
      <c r="G109" s="1381"/>
      <c r="H109" s="1381"/>
      <c r="I109" s="1381"/>
      <c r="J109" s="1381"/>
      <c r="K109" s="1381"/>
      <c r="L109" s="1376"/>
      <c r="M109" s="1376"/>
      <c r="N109" s="1414"/>
      <c r="O109" s="1414"/>
      <c r="P109" s="1376"/>
    </row>
    <row r="110" spans="1:16" s="119" customFormat="1" ht="18" customHeight="1" x14ac:dyDescent="0.25">
      <c r="A110" s="1360" t="s">
        <v>156</v>
      </c>
      <c r="B110" s="1356" t="s">
        <v>39</v>
      </c>
      <c r="C110" s="1353"/>
      <c r="D110" s="1353"/>
      <c r="E110" s="1353"/>
      <c r="F110" s="1353"/>
      <c r="G110" s="1353"/>
      <c r="H110" s="1353"/>
      <c r="I110" s="1353"/>
      <c r="J110" s="1353"/>
      <c r="K110" s="1353"/>
      <c r="L110" s="1376"/>
      <c r="M110" s="1376"/>
      <c r="N110" s="1421"/>
      <c r="O110" s="1421"/>
      <c r="P110" s="1408"/>
    </row>
    <row r="111" spans="1:16" ht="18" customHeight="1" x14ac:dyDescent="0.25">
      <c r="A111" s="1360" t="s">
        <v>155</v>
      </c>
      <c r="B111" s="1356" t="s">
        <v>164</v>
      </c>
      <c r="C111" s="1353"/>
      <c r="D111" s="1353"/>
      <c r="E111" s="1356" t="s">
        <v>7</v>
      </c>
      <c r="F111" s="1363">
        <v>4012263.0900000003</v>
      </c>
      <c r="G111" s="1353"/>
      <c r="H111" s="1353"/>
      <c r="I111" s="1353"/>
      <c r="J111" s="1353"/>
      <c r="K111" s="1353"/>
      <c r="L111" s="1353"/>
      <c r="M111" s="1353"/>
      <c r="N111" s="1422"/>
      <c r="O111" s="1423"/>
      <c r="P111" s="1424"/>
    </row>
    <row r="112" spans="1:16" ht="18" customHeight="1" x14ac:dyDescent="0.25">
      <c r="A112" s="1353"/>
      <c r="B112" s="1356"/>
      <c r="C112" s="1353"/>
      <c r="D112" s="1353"/>
      <c r="E112" s="1356"/>
      <c r="F112" s="1408"/>
      <c r="G112" s="1353"/>
      <c r="H112" s="1353"/>
      <c r="I112" s="1353"/>
      <c r="J112" s="1353"/>
      <c r="K112" s="1353"/>
      <c r="L112" s="1353"/>
      <c r="M112" s="1353"/>
      <c r="N112" s="1422"/>
      <c r="O112" s="1423"/>
      <c r="P112" s="1424"/>
    </row>
    <row r="113" spans="1:16" ht="15" x14ac:dyDescent="0.25">
      <c r="A113" s="1360"/>
      <c r="B113" s="1356" t="s">
        <v>15</v>
      </c>
      <c r="C113" s="1353"/>
      <c r="D113" s="1353"/>
      <c r="E113" s="1353"/>
      <c r="F113" s="1353"/>
      <c r="G113" s="1420"/>
      <c r="H113" s="1353"/>
      <c r="I113" s="1353"/>
      <c r="J113" s="1353"/>
      <c r="K113" s="1353"/>
      <c r="L113" s="1353"/>
      <c r="M113" s="1353"/>
      <c r="N113" s="1422"/>
      <c r="O113" s="1423"/>
      <c r="P113" s="1424"/>
    </row>
    <row r="114" spans="1:16" ht="15" x14ac:dyDescent="0.25">
      <c r="A114" s="1357" t="s">
        <v>171</v>
      </c>
      <c r="B114" s="1361" t="s">
        <v>35</v>
      </c>
      <c r="C114" s="1353"/>
      <c r="D114" s="1353"/>
      <c r="E114" s="1353"/>
      <c r="F114" s="1409">
        <v>0.56130000000000002</v>
      </c>
      <c r="G114" s="1420"/>
      <c r="H114" s="1353"/>
      <c r="I114" s="1353"/>
      <c r="J114" s="1353"/>
      <c r="K114" s="1353"/>
      <c r="L114" s="1353"/>
      <c r="M114" s="1353"/>
      <c r="N114" s="1422"/>
      <c r="O114" s="1423"/>
      <c r="P114" s="1424"/>
    </row>
    <row r="115" spans="1:16" ht="15" x14ac:dyDescent="0.25">
      <c r="A115" s="1357"/>
      <c r="B115" s="1356"/>
      <c r="C115" s="1353"/>
      <c r="D115" s="1353"/>
      <c r="E115" s="1353"/>
      <c r="F115" s="1353"/>
      <c r="G115" s="1420"/>
      <c r="H115" s="1353"/>
      <c r="I115" s="1353"/>
      <c r="J115" s="1353"/>
      <c r="K115" s="1353"/>
      <c r="L115" s="1353"/>
      <c r="M115" s="1353"/>
      <c r="N115" s="1422"/>
      <c r="O115" s="1423"/>
      <c r="P115" s="1424"/>
    </row>
    <row r="116" spans="1:16" ht="15" x14ac:dyDescent="0.25">
      <c r="A116" s="1357" t="s">
        <v>170</v>
      </c>
      <c r="B116" s="1356" t="s">
        <v>16</v>
      </c>
      <c r="C116" s="1353"/>
      <c r="D116" s="1353"/>
      <c r="E116" s="1353"/>
      <c r="F116" s="1353"/>
      <c r="G116" s="1420"/>
      <c r="H116" s="1353"/>
      <c r="I116" s="1353"/>
      <c r="J116" s="1353"/>
      <c r="K116" s="1353"/>
      <c r="L116" s="1353"/>
      <c r="M116" s="1353"/>
      <c r="N116" s="1422"/>
      <c r="O116" s="1423"/>
      <c r="P116" s="1423"/>
    </row>
    <row r="117" spans="1:16" ht="15" x14ac:dyDescent="0.25">
      <c r="A117" s="1357" t="s">
        <v>172</v>
      </c>
      <c r="B117" s="1361" t="s">
        <v>17</v>
      </c>
      <c r="C117" s="1353"/>
      <c r="D117" s="1353"/>
      <c r="E117" s="1353"/>
      <c r="F117" s="1430">
        <v>417273737.67000002</v>
      </c>
      <c r="G117" s="1420"/>
      <c r="H117" s="1353"/>
      <c r="I117" s="1353"/>
      <c r="J117" s="1353"/>
      <c r="K117" s="1353"/>
      <c r="L117" s="1353"/>
      <c r="M117" s="1353"/>
      <c r="N117" s="1422"/>
      <c r="O117" s="1425"/>
      <c r="P117" s="1424"/>
    </row>
    <row r="118" spans="1:16" ht="15" x14ac:dyDescent="0.25">
      <c r="A118" s="1357" t="s">
        <v>173</v>
      </c>
      <c r="B118" s="1353" t="s">
        <v>18</v>
      </c>
      <c r="C118" s="1353"/>
      <c r="D118" s="1353"/>
      <c r="E118" s="1353"/>
      <c r="F118" s="1430">
        <v>11951500</v>
      </c>
      <c r="G118" s="1420"/>
      <c r="H118" s="1353"/>
      <c r="I118" s="1353"/>
      <c r="J118" s="1353"/>
      <c r="K118" s="1353"/>
      <c r="L118" s="1353"/>
      <c r="M118" s="1353"/>
      <c r="N118" s="1422"/>
      <c r="O118" s="1423"/>
      <c r="P118" s="1424"/>
    </row>
    <row r="119" spans="1:16" ht="15" x14ac:dyDescent="0.25">
      <c r="A119" s="1357" t="s">
        <v>174</v>
      </c>
      <c r="B119" s="1356" t="s">
        <v>19</v>
      </c>
      <c r="C119" s="1353"/>
      <c r="D119" s="1353"/>
      <c r="E119" s="1353"/>
      <c r="F119" s="1431">
        <v>429225237.67000002</v>
      </c>
      <c r="G119" s="1420"/>
      <c r="H119" s="1353"/>
      <c r="I119" s="1353"/>
      <c r="J119" s="1353"/>
      <c r="K119" s="1353"/>
      <c r="L119" s="1353"/>
      <c r="M119" s="1353"/>
      <c r="N119" s="1422"/>
      <c r="O119" s="1423"/>
      <c r="P119" s="1424"/>
    </row>
    <row r="120" spans="1:16" ht="15" x14ac:dyDescent="0.25">
      <c r="A120" s="1357"/>
      <c r="B120" s="1356"/>
      <c r="C120" s="1353"/>
      <c r="D120" s="1353"/>
      <c r="E120" s="1353"/>
      <c r="F120" s="1417"/>
      <c r="G120" s="1420"/>
      <c r="H120" s="1353"/>
      <c r="I120" s="1353"/>
      <c r="J120" s="1353"/>
      <c r="K120" s="1353"/>
      <c r="L120" s="1353"/>
      <c r="M120" s="1353"/>
      <c r="N120" s="1426"/>
      <c r="O120" s="1426"/>
      <c r="P120" s="1420"/>
    </row>
    <row r="121" spans="1:16" ht="15" x14ac:dyDescent="0.25">
      <c r="A121" s="1357" t="s">
        <v>167</v>
      </c>
      <c r="B121" s="1356" t="s">
        <v>36</v>
      </c>
      <c r="C121" s="1353"/>
      <c r="D121" s="1353"/>
      <c r="E121" s="1353"/>
      <c r="F121" s="1430">
        <v>424392626.42000002</v>
      </c>
      <c r="G121" s="1420"/>
      <c r="H121" s="1353"/>
      <c r="I121" s="1353"/>
      <c r="J121" s="1353"/>
      <c r="K121" s="1353"/>
      <c r="L121" s="1353"/>
      <c r="M121" s="1353"/>
      <c r="N121" s="1353"/>
      <c r="O121" s="1353"/>
      <c r="P121" s="1353"/>
    </row>
    <row r="122" spans="1:16" ht="15" x14ac:dyDescent="0.25">
      <c r="A122" s="1357"/>
      <c r="B122" s="1353"/>
      <c r="C122" s="1353"/>
      <c r="D122" s="1353"/>
      <c r="E122" s="1353"/>
      <c r="F122" s="1417"/>
      <c r="G122" s="1420"/>
      <c r="H122" s="1353"/>
      <c r="I122" s="1353"/>
      <c r="J122" s="1353"/>
      <c r="K122" s="1353"/>
      <c r="L122" s="1353"/>
      <c r="M122" s="1353"/>
      <c r="N122" s="1353"/>
      <c r="O122" s="1353"/>
      <c r="P122" s="1353"/>
    </row>
    <row r="123" spans="1:16" ht="15" x14ac:dyDescent="0.25">
      <c r="A123" s="1357" t="s">
        <v>175</v>
      </c>
      <c r="B123" s="1356" t="s">
        <v>20</v>
      </c>
      <c r="C123" s="1353"/>
      <c r="D123" s="1353"/>
      <c r="E123" s="1353"/>
      <c r="F123" s="1430">
        <v>4832611.25</v>
      </c>
      <c r="G123" s="1420"/>
      <c r="H123" s="1353"/>
      <c r="I123" s="1353"/>
      <c r="J123" s="1353"/>
      <c r="K123" s="1353"/>
      <c r="L123" s="1353"/>
      <c r="M123" s="1353"/>
      <c r="N123" s="1353"/>
      <c r="O123" s="1353"/>
      <c r="P123" s="1353"/>
    </row>
    <row r="124" spans="1:16" ht="15" x14ac:dyDescent="0.25">
      <c r="A124" s="1357"/>
      <c r="B124" s="1353"/>
      <c r="C124" s="1353"/>
      <c r="D124" s="1353"/>
      <c r="E124" s="1353"/>
      <c r="F124" s="1417"/>
      <c r="G124" s="1420"/>
      <c r="H124" s="1353"/>
      <c r="I124" s="1353"/>
      <c r="J124" s="1353"/>
      <c r="K124" s="1353"/>
      <c r="L124" s="1353"/>
      <c r="M124" s="1353"/>
      <c r="N124" s="1353"/>
      <c r="O124" s="1353"/>
      <c r="P124" s="1353"/>
    </row>
    <row r="125" spans="1:16" ht="15" x14ac:dyDescent="0.25">
      <c r="A125" s="1357" t="s">
        <v>176</v>
      </c>
      <c r="B125" s="1356" t="s">
        <v>21</v>
      </c>
      <c r="C125" s="1353"/>
      <c r="D125" s="1353"/>
      <c r="E125" s="1353"/>
      <c r="F125" s="1430">
        <v>-617400</v>
      </c>
      <c r="G125" s="1420"/>
      <c r="H125" s="1353"/>
      <c r="I125" s="1353"/>
      <c r="J125" s="1353"/>
      <c r="K125" s="1353"/>
      <c r="L125" s="1353"/>
      <c r="M125" s="1353"/>
      <c r="N125" s="1353"/>
      <c r="O125" s="1353"/>
      <c r="P125" s="1353"/>
    </row>
    <row r="126" spans="1:16" ht="15" x14ac:dyDescent="0.25">
      <c r="A126" s="1357"/>
      <c r="B126" s="1353"/>
      <c r="C126" s="1353"/>
      <c r="D126" s="1353"/>
      <c r="E126" s="1353"/>
      <c r="F126" s="1417"/>
      <c r="G126" s="1420"/>
      <c r="H126" s="1353"/>
      <c r="I126" s="1353"/>
      <c r="J126" s="1353"/>
      <c r="K126" s="1353"/>
      <c r="L126" s="1353"/>
      <c r="M126" s="1353"/>
      <c r="N126" s="1353"/>
      <c r="O126" s="1353"/>
      <c r="P126" s="1353"/>
    </row>
    <row r="127" spans="1:16" ht="15" x14ac:dyDescent="0.25">
      <c r="A127" s="1357" t="s">
        <v>177</v>
      </c>
      <c r="B127" s="1356" t="s">
        <v>22</v>
      </c>
      <c r="C127" s="1353"/>
      <c r="D127" s="1353"/>
      <c r="E127" s="1353"/>
      <c r="F127" s="1430">
        <v>4215211.25</v>
      </c>
      <c r="G127" s="1420"/>
      <c r="H127" s="1353"/>
      <c r="I127" s="1353"/>
      <c r="J127" s="1353"/>
      <c r="K127" s="1353"/>
      <c r="L127" s="1353"/>
      <c r="M127" s="1353"/>
      <c r="N127" s="1353"/>
      <c r="O127" s="1353"/>
      <c r="P127" s="1353"/>
    </row>
    <row r="128" spans="1:16" ht="15" x14ac:dyDescent="0.25">
      <c r="A128" s="1357"/>
      <c r="B128" s="1353"/>
      <c r="C128" s="1353"/>
      <c r="D128" s="1353"/>
      <c r="E128" s="1353"/>
      <c r="F128" s="1353"/>
      <c r="G128" s="1353"/>
      <c r="H128" s="1353"/>
      <c r="I128" s="1353"/>
      <c r="J128" s="1353"/>
      <c r="K128" s="1353"/>
      <c r="L128" s="1353"/>
      <c r="M128" s="1353"/>
      <c r="N128" s="1353"/>
      <c r="O128" s="1353"/>
      <c r="P128" s="1353"/>
    </row>
    <row r="129" spans="1:11" ht="42.75" customHeight="1" x14ac:dyDescent="0.25">
      <c r="A129" s="1353"/>
      <c r="B129" s="1353"/>
      <c r="C129" s="1353"/>
      <c r="D129" s="1353"/>
      <c r="E129" s="1353"/>
      <c r="F129" s="1359" t="s">
        <v>9</v>
      </c>
      <c r="G129" s="1359" t="s">
        <v>37</v>
      </c>
      <c r="H129" s="1359" t="s">
        <v>29</v>
      </c>
      <c r="I129" s="1359" t="s">
        <v>30</v>
      </c>
      <c r="J129" s="1359" t="s">
        <v>33</v>
      </c>
      <c r="K129" s="1359" t="s">
        <v>34</v>
      </c>
    </row>
    <row r="130" spans="1:11" ht="18" customHeight="1" x14ac:dyDescent="0.25">
      <c r="A130" s="1360" t="s">
        <v>157</v>
      </c>
      <c r="B130" s="1356" t="s">
        <v>23</v>
      </c>
      <c r="C130" s="1353"/>
      <c r="D130" s="1353"/>
      <c r="E130" s="1353"/>
      <c r="F130" s="1353"/>
      <c r="G130" s="1353"/>
      <c r="H130" s="1353"/>
      <c r="I130" s="1353"/>
      <c r="J130" s="1353"/>
      <c r="K130" s="1353"/>
    </row>
    <row r="131" spans="1:11" ht="18" customHeight="1" x14ac:dyDescent="0.25">
      <c r="A131" s="1357" t="s">
        <v>158</v>
      </c>
      <c r="B131" s="1353" t="s">
        <v>24</v>
      </c>
      <c r="C131" s="1353"/>
      <c r="D131" s="1353"/>
      <c r="E131" s="1353"/>
      <c r="F131" s="1362"/>
      <c r="G131" s="1362"/>
      <c r="H131" s="1363"/>
      <c r="I131" s="1364">
        <v>0</v>
      </c>
      <c r="J131" s="1363"/>
      <c r="K131" s="1365">
        <v>0</v>
      </c>
    </row>
    <row r="132" spans="1:11" ht="18" customHeight="1" x14ac:dyDescent="0.25">
      <c r="A132" s="1357" t="s">
        <v>159</v>
      </c>
      <c r="B132" s="1353" t="s">
        <v>25</v>
      </c>
      <c r="C132" s="1353"/>
      <c r="D132" s="1353"/>
      <c r="E132" s="1353"/>
      <c r="F132" s="1362"/>
      <c r="G132" s="1362"/>
      <c r="H132" s="1363"/>
      <c r="I132" s="1364">
        <v>0</v>
      </c>
      <c r="J132" s="1363"/>
      <c r="K132" s="1365">
        <v>0</v>
      </c>
    </row>
    <row r="133" spans="1:11" ht="18" customHeight="1" x14ac:dyDescent="0.25">
      <c r="A133" s="1357" t="s">
        <v>160</v>
      </c>
      <c r="B133" s="4041"/>
      <c r="C133" s="4042"/>
      <c r="D133" s="4043"/>
      <c r="E133" s="1353"/>
      <c r="F133" s="1362"/>
      <c r="G133" s="1362"/>
      <c r="H133" s="1363"/>
      <c r="I133" s="1364">
        <v>0</v>
      </c>
      <c r="J133" s="1363"/>
      <c r="K133" s="1365">
        <v>0</v>
      </c>
    </row>
    <row r="134" spans="1:11" ht="18" customHeight="1" x14ac:dyDescent="0.25">
      <c r="A134" s="1357" t="s">
        <v>161</v>
      </c>
      <c r="B134" s="4041"/>
      <c r="C134" s="4042"/>
      <c r="D134" s="4043"/>
      <c r="E134" s="1353"/>
      <c r="F134" s="1362"/>
      <c r="G134" s="1362"/>
      <c r="H134" s="1363"/>
      <c r="I134" s="1364">
        <v>0</v>
      </c>
      <c r="J134" s="1363"/>
      <c r="K134" s="1365">
        <v>0</v>
      </c>
    </row>
    <row r="135" spans="1:11" ht="18" customHeight="1" x14ac:dyDescent="0.25">
      <c r="A135" s="1357" t="s">
        <v>162</v>
      </c>
      <c r="B135" s="4041"/>
      <c r="C135" s="4042"/>
      <c r="D135" s="4043"/>
      <c r="E135" s="1353"/>
      <c r="F135" s="1362"/>
      <c r="G135" s="1362"/>
      <c r="H135" s="1363"/>
      <c r="I135" s="1364">
        <v>0</v>
      </c>
      <c r="J135" s="1363"/>
      <c r="K135" s="1365">
        <v>0</v>
      </c>
    </row>
    <row r="136" spans="1:11" ht="18" customHeight="1" x14ac:dyDescent="0.25">
      <c r="A136" s="1360"/>
      <c r="B136" s="1353"/>
      <c r="C136" s="1353"/>
      <c r="D136" s="1353"/>
      <c r="E136" s="1353"/>
      <c r="F136" s="1353"/>
      <c r="G136" s="1353"/>
      <c r="H136" s="1353"/>
      <c r="I136" s="1353"/>
      <c r="J136" s="1353"/>
      <c r="K136" s="1353"/>
    </row>
    <row r="137" spans="1:11" ht="18" customHeight="1" x14ac:dyDescent="0.25">
      <c r="A137" s="1360" t="s">
        <v>163</v>
      </c>
      <c r="B137" s="1356" t="s">
        <v>27</v>
      </c>
      <c r="C137" s="1353"/>
      <c r="D137" s="1353"/>
      <c r="E137" s="1353"/>
      <c r="F137" s="1371">
        <v>0</v>
      </c>
      <c r="G137" s="1371">
        <v>0</v>
      </c>
      <c r="H137" s="1365">
        <v>0</v>
      </c>
      <c r="I137" s="1365">
        <v>0</v>
      </c>
      <c r="J137" s="1365">
        <v>0</v>
      </c>
      <c r="K137" s="1365">
        <v>0</v>
      </c>
    </row>
    <row r="138" spans="1:11" ht="18" customHeight="1" x14ac:dyDescent="0.25">
      <c r="A138" s="1353"/>
      <c r="B138" s="1353"/>
      <c r="C138" s="1353"/>
      <c r="D138" s="1353"/>
      <c r="E138" s="1353"/>
      <c r="F138" s="1353"/>
      <c r="G138" s="1353"/>
      <c r="H138" s="1353"/>
      <c r="I138" s="1353"/>
      <c r="J138" s="1353"/>
      <c r="K138" s="1353"/>
    </row>
    <row r="139" spans="1:11" ht="42.75" customHeight="1" x14ac:dyDescent="0.25">
      <c r="A139" s="1353"/>
      <c r="B139" s="1353"/>
      <c r="C139" s="1353"/>
      <c r="D139" s="1353"/>
      <c r="E139" s="1353"/>
      <c r="F139" s="1359" t="s">
        <v>9</v>
      </c>
      <c r="G139" s="1359" t="s">
        <v>37</v>
      </c>
      <c r="H139" s="1359" t="s">
        <v>29</v>
      </c>
      <c r="I139" s="1359" t="s">
        <v>30</v>
      </c>
      <c r="J139" s="1359" t="s">
        <v>33</v>
      </c>
      <c r="K139" s="1359" t="s">
        <v>34</v>
      </c>
    </row>
    <row r="140" spans="1:11" ht="18" customHeight="1" x14ac:dyDescent="0.25">
      <c r="A140" s="1360" t="s">
        <v>166</v>
      </c>
      <c r="B140" s="1356" t="s">
        <v>26</v>
      </c>
      <c r="C140" s="1353"/>
      <c r="D140" s="1353"/>
      <c r="E140" s="1353"/>
      <c r="F140" s="1353"/>
      <c r="G140" s="1353"/>
      <c r="H140" s="1353"/>
      <c r="I140" s="1353"/>
      <c r="J140" s="1353"/>
      <c r="K140" s="1353"/>
    </row>
    <row r="141" spans="1:11" ht="18" customHeight="1" x14ac:dyDescent="0.25">
      <c r="A141" s="1357" t="s">
        <v>137</v>
      </c>
      <c r="B141" s="1356" t="s">
        <v>64</v>
      </c>
      <c r="C141" s="1353"/>
      <c r="D141" s="1353"/>
      <c r="E141" s="1353"/>
      <c r="F141" s="1410">
        <v>2886.5</v>
      </c>
      <c r="G141" s="1410">
        <v>829</v>
      </c>
      <c r="H141" s="1415">
        <v>876720</v>
      </c>
      <c r="I141" s="1415">
        <v>193757</v>
      </c>
      <c r="J141" s="1415">
        <v>216911</v>
      </c>
      <c r="K141" s="1415">
        <v>853566</v>
      </c>
    </row>
    <row r="142" spans="1:11" ht="18" customHeight="1" x14ac:dyDescent="0.25">
      <c r="A142" s="1357" t="s">
        <v>142</v>
      </c>
      <c r="B142" s="1356" t="s">
        <v>65</v>
      </c>
      <c r="C142" s="1353"/>
      <c r="D142" s="1353"/>
      <c r="E142" s="1353"/>
      <c r="F142" s="1410">
        <v>208775</v>
      </c>
      <c r="G142" s="1410">
        <v>560</v>
      </c>
      <c r="H142" s="1415">
        <v>15189441</v>
      </c>
      <c r="I142" s="1415">
        <v>8052552</v>
      </c>
      <c r="J142" s="1415">
        <v>284069</v>
      </c>
      <c r="K142" s="1415">
        <v>22957924</v>
      </c>
    </row>
    <row r="143" spans="1:11" ht="18" customHeight="1" x14ac:dyDescent="0.25">
      <c r="A143" s="1357" t="s">
        <v>144</v>
      </c>
      <c r="B143" s="1356" t="s">
        <v>66</v>
      </c>
      <c r="C143" s="1353"/>
      <c r="D143" s="1353"/>
      <c r="E143" s="1353"/>
      <c r="F143" s="1410">
        <v>0</v>
      </c>
      <c r="G143" s="1410">
        <v>0</v>
      </c>
      <c r="H143" s="1415">
        <v>10778020</v>
      </c>
      <c r="I143" s="1415">
        <v>1258871</v>
      </c>
      <c r="J143" s="1415">
        <v>8076726</v>
      </c>
      <c r="K143" s="1415">
        <v>3960165</v>
      </c>
    </row>
    <row r="144" spans="1:11" ht="18" customHeight="1" x14ac:dyDescent="0.25">
      <c r="A144" s="1357" t="s">
        <v>146</v>
      </c>
      <c r="B144" s="1356" t="s">
        <v>67</v>
      </c>
      <c r="C144" s="1353"/>
      <c r="D144" s="1353"/>
      <c r="E144" s="1353"/>
      <c r="F144" s="1410">
        <v>0</v>
      </c>
      <c r="G144" s="1410">
        <v>0</v>
      </c>
      <c r="H144" s="1415">
        <v>1026176</v>
      </c>
      <c r="I144" s="1415">
        <v>575684</v>
      </c>
      <c r="J144" s="1415">
        <v>0</v>
      </c>
      <c r="K144" s="1415">
        <v>1601860</v>
      </c>
    </row>
    <row r="145" spans="1:11" ht="18" customHeight="1" x14ac:dyDescent="0.25">
      <c r="A145" s="1357" t="s">
        <v>148</v>
      </c>
      <c r="B145" s="1356" t="s">
        <v>68</v>
      </c>
      <c r="C145" s="1353"/>
      <c r="D145" s="1353"/>
      <c r="E145" s="1353"/>
      <c r="F145" s="1410">
        <v>0</v>
      </c>
      <c r="G145" s="1410">
        <v>0</v>
      </c>
      <c r="H145" s="1415">
        <v>60170</v>
      </c>
      <c r="I145" s="1415">
        <v>2452</v>
      </c>
      <c r="J145" s="1415">
        <v>0</v>
      </c>
      <c r="K145" s="1415">
        <v>62622</v>
      </c>
    </row>
    <row r="146" spans="1:11" ht="18" customHeight="1" x14ac:dyDescent="0.25">
      <c r="A146" s="1357" t="s">
        <v>150</v>
      </c>
      <c r="B146" s="1356" t="s">
        <v>69</v>
      </c>
      <c r="C146" s="1353"/>
      <c r="D146" s="1353"/>
      <c r="E146" s="1353"/>
      <c r="F146" s="1410">
        <v>0</v>
      </c>
      <c r="G146" s="1410">
        <v>0</v>
      </c>
      <c r="H146" s="1415">
        <v>138127</v>
      </c>
      <c r="I146" s="1415">
        <v>53043</v>
      </c>
      <c r="J146" s="1415">
        <v>59447</v>
      </c>
      <c r="K146" s="1415">
        <v>131723</v>
      </c>
    </row>
    <row r="147" spans="1:11" ht="18" customHeight="1" x14ac:dyDescent="0.25">
      <c r="A147" s="1357" t="s">
        <v>153</v>
      </c>
      <c r="B147" s="1356" t="s">
        <v>61</v>
      </c>
      <c r="C147" s="1353"/>
      <c r="D147" s="1353"/>
      <c r="E147" s="1353"/>
      <c r="F147" s="1371">
        <v>40</v>
      </c>
      <c r="G147" s="1371">
        <v>0</v>
      </c>
      <c r="H147" s="1415">
        <v>55484</v>
      </c>
      <c r="I147" s="1415">
        <v>1287</v>
      </c>
      <c r="J147" s="1415">
        <v>0</v>
      </c>
      <c r="K147" s="1415">
        <v>56771</v>
      </c>
    </row>
    <row r="148" spans="1:11" ht="18" customHeight="1" x14ac:dyDescent="0.25">
      <c r="A148" s="1357" t="s">
        <v>155</v>
      </c>
      <c r="B148" s="1356" t="s">
        <v>70</v>
      </c>
      <c r="C148" s="1353"/>
      <c r="D148" s="1353"/>
      <c r="E148" s="1353"/>
      <c r="F148" s="1411" t="s">
        <v>73</v>
      </c>
      <c r="G148" s="1411" t="s">
        <v>73</v>
      </c>
      <c r="H148" s="1415" t="s">
        <v>73</v>
      </c>
      <c r="I148" s="1415" t="s">
        <v>73</v>
      </c>
      <c r="J148" s="1415" t="s">
        <v>73</v>
      </c>
      <c r="K148" s="1415">
        <v>4012263.0900000003</v>
      </c>
    </row>
    <row r="149" spans="1:11" ht="18" customHeight="1" x14ac:dyDescent="0.25">
      <c r="A149" s="1357" t="s">
        <v>163</v>
      </c>
      <c r="B149" s="1356" t="s">
        <v>71</v>
      </c>
      <c r="C149" s="1353"/>
      <c r="D149" s="1353"/>
      <c r="E149" s="1353"/>
      <c r="F149" s="1371">
        <v>0</v>
      </c>
      <c r="G149" s="1371">
        <v>0</v>
      </c>
      <c r="H149" s="1415">
        <v>0</v>
      </c>
      <c r="I149" s="1415">
        <v>0</v>
      </c>
      <c r="J149" s="1415">
        <v>0</v>
      </c>
      <c r="K149" s="1415">
        <v>0</v>
      </c>
    </row>
    <row r="150" spans="1:11" ht="18" customHeight="1" x14ac:dyDescent="0.25">
      <c r="A150" s="1357" t="s">
        <v>185</v>
      </c>
      <c r="B150" s="1356" t="s">
        <v>186</v>
      </c>
      <c r="C150" s="1353"/>
      <c r="D150" s="1353"/>
      <c r="E150" s="1353"/>
      <c r="F150" s="1411" t="s">
        <v>73</v>
      </c>
      <c r="G150" s="1411" t="s">
        <v>73</v>
      </c>
      <c r="H150" s="1415">
        <v>10326816</v>
      </c>
      <c r="I150" s="1415">
        <v>0</v>
      </c>
      <c r="J150" s="1415">
        <v>8830719</v>
      </c>
      <c r="K150" s="1415">
        <v>1496097</v>
      </c>
    </row>
    <row r="151" spans="1:11" ht="18" customHeight="1" x14ac:dyDescent="0.25">
      <c r="A151" s="1353"/>
      <c r="B151" s="1356"/>
      <c r="C151" s="1353"/>
      <c r="D151" s="1353"/>
      <c r="E151" s="1353"/>
      <c r="F151" s="1386"/>
      <c r="G151" s="1386"/>
      <c r="H151" s="1416"/>
      <c r="I151" s="1416"/>
      <c r="J151" s="1416"/>
      <c r="K151" s="1416"/>
    </row>
    <row r="152" spans="1:11" ht="18" customHeight="1" x14ac:dyDescent="0.25">
      <c r="A152" s="1360" t="s">
        <v>165</v>
      </c>
      <c r="B152" s="1356" t="s">
        <v>26</v>
      </c>
      <c r="C152" s="1353"/>
      <c r="D152" s="1353"/>
      <c r="E152" s="1353"/>
      <c r="F152" s="1412">
        <v>211701.5</v>
      </c>
      <c r="G152" s="1412">
        <v>1389</v>
      </c>
      <c r="H152" s="1415">
        <v>38450954</v>
      </c>
      <c r="I152" s="1415">
        <v>10137646</v>
      </c>
      <c r="J152" s="1415">
        <v>17467872</v>
      </c>
      <c r="K152" s="1415">
        <v>35132991.090000004</v>
      </c>
    </row>
    <row r="153" spans="1:11" ht="18" customHeight="1" x14ac:dyDescent="0.25">
      <c r="A153" s="1353"/>
      <c r="B153" s="1353"/>
      <c r="C153" s="1353"/>
      <c r="D153" s="1353"/>
      <c r="E153" s="1353"/>
      <c r="F153" s="1353"/>
      <c r="G153" s="1353"/>
      <c r="H153" s="1353"/>
      <c r="I153" s="1353"/>
      <c r="J153" s="1353"/>
      <c r="K153" s="1417"/>
    </row>
    <row r="154" spans="1:11" ht="18" customHeight="1" x14ac:dyDescent="0.25">
      <c r="A154" s="1360" t="s">
        <v>168</v>
      </c>
      <c r="B154" s="1356" t="s">
        <v>28</v>
      </c>
      <c r="C154" s="1353"/>
      <c r="D154" s="1353"/>
      <c r="E154" s="1353"/>
      <c r="F154" s="1413">
        <v>8.2784169429066967E-2</v>
      </c>
      <c r="G154" s="1353"/>
      <c r="H154" s="1417"/>
      <c r="I154" s="1353"/>
      <c r="J154" s="1353"/>
      <c r="K154" s="1417"/>
    </row>
    <row r="155" spans="1:11" ht="18" customHeight="1" x14ac:dyDescent="0.25">
      <c r="A155" s="1360" t="s">
        <v>169</v>
      </c>
      <c r="B155" s="1356" t="s">
        <v>72</v>
      </c>
      <c r="C155" s="1353"/>
      <c r="D155" s="1353"/>
      <c r="E155" s="1353"/>
      <c r="F155" s="1413">
        <v>8.3348114735649386</v>
      </c>
      <c r="G155" s="1356"/>
      <c r="H155" s="1429"/>
      <c r="I155" s="1353"/>
      <c r="J155" s="1353"/>
      <c r="K155" s="1353"/>
    </row>
    <row r="156" spans="1:11" ht="18" customHeight="1" x14ac:dyDescent="0.25">
      <c r="A156" s="1353"/>
      <c r="B156" s="1353"/>
      <c r="C156" s="1353"/>
      <c r="D156" s="1353"/>
      <c r="E156" s="1353"/>
      <c r="F156" s="1353"/>
      <c r="G156" s="1356"/>
      <c r="H156" s="1417"/>
      <c r="I156" s="1353"/>
      <c r="J156" s="1353"/>
      <c r="K156" s="1353"/>
    </row>
  </sheetData>
  <mergeCells count="30">
    <mergeCell ref="B134:D134"/>
    <mergeCell ref="B135:D135"/>
    <mergeCell ref="B94:D94"/>
    <mergeCell ref="B95:D95"/>
    <mergeCell ref="D2:H2"/>
    <mergeCell ref="C5:G5"/>
    <mergeCell ref="C6:G6"/>
    <mergeCell ref="B106:D106"/>
    <mergeCell ref="B133:D133"/>
    <mergeCell ref="C7:G7"/>
    <mergeCell ref="C9:G9"/>
    <mergeCell ref="C10:G10"/>
    <mergeCell ref="C11:G11"/>
    <mergeCell ref="B13:H13"/>
    <mergeCell ref="B96:D96"/>
    <mergeCell ref="B103:C103"/>
    <mergeCell ref="B104:D104"/>
    <mergeCell ref="B105:D105"/>
    <mergeCell ref="B30:D30"/>
    <mergeCell ref="B31:D31"/>
    <mergeCell ref="B34:D34"/>
    <mergeCell ref="B90:C90"/>
    <mergeCell ref="B44:D44"/>
    <mergeCell ref="B45:D45"/>
    <mergeCell ref="B46:D46"/>
    <mergeCell ref="B47:D47"/>
    <mergeCell ref="B52:C52"/>
    <mergeCell ref="B54:D54"/>
    <mergeCell ref="B55:D55"/>
    <mergeCell ref="B41:C41"/>
  </mergeCells>
  <hyperlinks>
    <hyperlink ref="C11" r:id="rId1"/>
  </hyperlinks>
  <pageMargins left="0.7" right="0.7" top="0.75" bottom="0.75" header="0.3" footer="0.3"/>
  <pageSetup paperSize="218" scale="5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K156"/>
  <sheetViews>
    <sheetView showGridLines="0" zoomScale="85" zoomScaleNormal="85" zoomScaleSheetLayoutView="80" workbookViewId="0">
      <selection activeCell="H1" sqref="H1:H1048576"/>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1432"/>
      <c r="B1" s="1432"/>
      <c r="C1" s="1436"/>
      <c r="D1" s="1435"/>
      <c r="E1" s="1436"/>
      <c r="F1" s="1436"/>
      <c r="G1" s="1436"/>
      <c r="H1" s="1436"/>
      <c r="I1" s="1436"/>
      <c r="J1" s="1436"/>
      <c r="K1" s="1436"/>
    </row>
    <row r="2" spans="1:11" ht="18" customHeight="1" x14ac:dyDescent="0.25">
      <c r="A2" s="1432"/>
      <c r="B2" s="1432"/>
      <c r="C2" s="1432"/>
      <c r="D2" s="3857" t="s">
        <v>686</v>
      </c>
      <c r="E2" s="3858"/>
      <c r="F2" s="3858"/>
      <c r="G2" s="3858"/>
      <c r="H2" s="3858"/>
      <c r="I2" s="1432"/>
      <c r="J2" s="1432"/>
      <c r="K2" s="1432"/>
    </row>
    <row r="3" spans="1:11" ht="18" customHeight="1" x14ac:dyDescent="0.2">
      <c r="A3" s="1432"/>
      <c r="B3" s="1434" t="s">
        <v>0</v>
      </c>
      <c r="C3" s="1432"/>
      <c r="D3" s="1432"/>
      <c r="E3" s="1432"/>
      <c r="F3" s="1432"/>
      <c r="G3" s="1432"/>
      <c r="H3" s="1432"/>
      <c r="I3" s="1432"/>
      <c r="J3" s="1432"/>
      <c r="K3" s="1432"/>
    </row>
    <row r="4" spans="1:11" ht="18" customHeight="1" x14ac:dyDescent="0.2">
      <c r="A4" s="630"/>
      <c r="B4" s="1302"/>
      <c r="C4" s="1302"/>
      <c r="D4" s="1302"/>
      <c r="E4" s="1302"/>
      <c r="F4" s="1302"/>
      <c r="G4" s="1302"/>
      <c r="H4" s="1302"/>
      <c r="I4" s="1302"/>
      <c r="J4" s="1302"/>
      <c r="K4" s="1302"/>
    </row>
    <row r="5" spans="1:11" ht="18" customHeight="1" x14ac:dyDescent="0.2">
      <c r="A5" s="1432"/>
      <c r="B5" s="1437" t="s">
        <v>40</v>
      </c>
      <c r="C5" s="4068" t="s">
        <v>201</v>
      </c>
      <c r="D5" s="4070"/>
      <c r="E5" s="4070"/>
      <c r="F5" s="4070"/>
      <c r="G5" s="4071"/>
      <c r="H5" s="1432"/>
      <c r="I5" s="1432"/>
      <c r="J5" s="1432"/>
      <c r="K5" s="1432"/>
    </row>
    <row r="6" spans="1:11" ht="18" customHeight="1" x14ac:dyDescent="0.2">
      <c r="A6" s="1432"/>
      <c r="B6" s="1437" t="s">
        <v>3</v>
      </c>
      <c r="C6" s="4072">
        <v>210027</v>
      </c>
      <c r="D6" s="4073"/>
      <c r="E6" s="4073"/>
      <c r="F6" s="4073"/>
      <c r="G6" s="4074"/>
      <c r="H6" s="1432"/>
      <c r="I6" s="1432"/>
      <c r="J6" s="1432"/>
      <c r="K6" s="1432"/>
    </row>
    <row r="7" spans="1:11" ht="18" customHeight="1" x14ac:dyDescent="0.2">
      <c r="A7" s="1432"/>
      <c r="B7" s="1437" t="s">
        <v>4</v>
      </c>
      <c r="C7" s="4075">
        <v>1878</v>
      </c>
      <c r="D7" s="4076"/>
      <c r="E7" s="4076"/>
      <c r="F7" s="4076"/>
      <c r="G7" s="4077"/>
      <c r="H7" s="1432"/>
      <c r="I7" s="1432"/>
      <c r="J7" s="1432"/>
      <c r="K7" s="1432"/>
    </row>
    <row r="8" spans="1:11" ht="18" customHeight="1" x14ac:dyDescent="0.2">
      <c r="A8" s="630"/>
      <c r="B8" s="1302"/>
      <c r="C8" s="1302"/>
      <c r="D8" s="1302"/>
      <c r="E8" s="1302"/>
      <c r="F8" s="1302"/>
      <c r="G8" s="1302"/>
      <c r="H8" s="1302"/>
      <c r="I8" s="1302"/>
      <c r="J8" s="1302"/>
      <c r="K8" s="1302"/>
    </row>
    <row r="9" spans="1:11" ht="18" customHeight="1" x14ac:dyDescent="0.2">
      <c r="A9" s="1432"/>
      <c r="B9" s="1437" t="s">
        <v>1</v>
      </c>
      <c r="C9" s="4068" t="s">
        <v>757</v>
      </c>
      <c r="D9" s="4070"/>
      <c r="E9" s="4070"/>
      <c r="F9" s="4070"/>
      <c r="G9" s="4071"/>
      <c r="H9" s="1432"/>
      <c r="I9" s="1432"/>
      <c r="J9" s="1432"/>
      <c r="K9" s="1432"/>
    </row>
    <row r="10" spans="1:11" ht="18" customHeight="1" x14ac:dyDescent="0.2">
      <c r="A10" s="1432"/>
      <c r="B10" s="1437" t="s">
        <v>2</v>
      </c>
      <c r="C10" s="4078" t="s">
        <v>526</v>
      </c>
      <c r="D10" s="4079"/>
      <c r="E10" s="4079"/>
      <c r="F10" s="4079"/>
      <c r="G10" s="4080"/>
      <c r="H10" s="1432"/>
      <c r="I10" s="1432"/>
      <c r="J10" s="1432"/>
      <c r="K10" s="1432"/>
    </row>
    <row r="11" spans="1:11" ht="18" customHeight="1" x14ac:dyDescent="0.2">
      <c r="A11" s="1432"/>
      <c r="B11" s="1437" t="s">
        <v>32</v>
      </c>
      <c r="C11" s="4068" t="s">
        <v>758</v>
      </c>
      <c r="D11" s="4069"/>
      <c r="E11" s="4069"/>
      <c r="F11" s="4069"/>
      <c r="G11" s="4069"/>
      <c r="H11" s="1432"/>
      <c r="I11" s="1432"/>
      <c r="J11" s="1432"/>
      <c r="K11" s="1432"/>
    </row>
    <row r="12" spans="1:11" ht="18" customHeight="1" x14ac:dyDescent="0.2">
      <c r="A12" s="1432"/>
      <c r="B12" s="1437"/>
      <c r="C12" s="1437"/>
      <c r="D12" s="1437"/>
      <c r="E12" s="1437"/>
      <c r="F12" s="1437"/>
      <c r="G12" s="1437"/>
      <c r="H12" s="1432"/>
      <c r="I12" s="1432"/>
      <c r="J12" s="1432"/>
      <c r="K12" s="1432"/>
    </row>
    <row r="13" spans="1:11" ht="24.6" customHeight="1" x14ac:dyDescent="0.2">
      <c r="A13" s="1432"/>
      <c r="B13" s="3863"/>
      <c r="C13" s="3864"/>
      <c r="D13" s="3864"/>
      <c r="E13" s="3864"/>
      <c r="F13" s="3864"/>
      <c r="G13" s="3864"/>
      <c r="H13" s="3865"/>
      <c r="I13" s="1436"/>
      <c r="J13" s="1432"/>
      <c r="K13" s="1432"/>
    </row>
    <row r="14" spans="1:11" ht="18" customHeight="1" x14ac:dyDescent="0.2">
      <c r="A14" s="1432"/>
      <c r="B14" s="1439"/>
      <c r="C14" s="1432"/>
      <c r="D14" s="1432"/>
      <c r="E14" s="1432"/>
      <c r="F14" s="1432"/>
      <c r="G14" s="1432"/>
      <c r="H14" s="1432"/>
      <c r="I14" s="1432"/>
      <c r="J14" s="1432"/>
      <c r="K14" s="1432"/>
    </row>
    <row r="15" spans="1:11" ht="18" customHeight="1" x14ac:dyDescent="0.2">
      <c r="A15" s="1432"/>
      <c r="B15" s="1439"/>
      <c r="C15" s="1432"/>
      <c r="D15" s="1432"/>
      <c r="E15" s="1432"/>
      <c r="F15" s="1432"/>
      <c r="G15" s="1432"/>
      <c r="H15" s="1432"/>
      <c r="I15" s="1432"/>
      <c r="J15" s="1432"/>
      <c r="K15" s="1432"/>
    </row>
    <row r="16" spans="1:11" ht="45" customHeight="1" x14ac:dyDescent="0.2">
      <c r="A16" s="1435" t="s">
        <v>181</v>
      </c>
      <c r="B16" s="1436"/>
      <c r="C16" s="1436"/>
      <c r="D16" s="1436"/>
      <c r="E16" s="1436"/>
      <c r="F16" s="1440" t="s">
        <v>9</v>
      </c>
      <c r="G16" s="1440" t="s">
        <v>37</v>
      </c>
      <c r="H16" s="1440" t="s">
        <v>29</v>
      </c>
      <c r="I16" s="1440" t="s">
        <v>30</v>
      </c>
      <c r="J16" s="1440" t="s">
        <v>33</v>
      </c>
      <c r="K16" s="1440" t="s">
        <v>34</v>
      </c>
    </row>
    <row r="17" spans="1:11" ht="18" customHeight="1" x14ac:dyDescent="0.2">
      <c r="A17" s="1438" t="s">
        <v>184</v>
      </c>
      <c r="B17" s="1434" t="s">
        <v>182</v>
      </c>
      <c r="C17" s="1432"/>
      <c r="D17" s="1432"/>
      <c r="E17" s="1432"/>
      <c r="F17" s="1432"/>
      <c r="G17" s="1432"/>
      <c r="H17" s="1432"/>
      <c r="I17" s="1432"/>
      <c r="J17" s="1432"/>
      <c r="K17" s="1432"/>
    </row>
    <row r="18" spans="1:11" ht="18" customHeight="1" x14ac:dyDescent="0.2">
      <c r="A18" s="1437" t="s">
        <v>185</v>
      </c>
      <c r="B18" s="1433" t="s">
        <v>183</v>
      </c>
      <c r="C18" s="1432"/>
      <c r="D18" s="1432"/>
      <c r="E18" s="1432"/>
      <c r="F18" s="1445" t="s">
        <v>73</v>
      </c>
      <c r="G18" s="1445" t="s">
        <v>73</v>
      </c>
      <c r="H18" s="1446">
        <v>7740077</v>
      </c>
      <c r="I18" s="1481">
        <v>0</v>
      </c>
      <c r="J18" s="1446">
        <v>6618734</v>
      </c>
      <c r="K18" s="1447">
        <v>1121343</v>
      </c>
    </row>
    <row r="19" spans="1:11" ht="45" customHeight="1" x14ac:dyDescent="0.2">
      <c r="A19" s="1435" t="s">
        <v>8</v>
      </c>
      <c r="B19" s="1436"/>
      <c r="C19" s="1436"/>
      <c r="D19" s="1436"/>
      <c r="E19" s="1436"/>
      <c r="F19" s="1440" t="s">
        <v>9</v>
      </c>
      <c r="G19" s="1440" t="s">
        <v>37</v>
      </c>
      <c r="H19" s="1440" t="s">
        <v>29</v>
      </c>
      <c r="I19" s="1440" t="s">
        <v>30</v>
      </c>
      <c r="J19" s="1440" t="s">
        <v>33</v>
      </c>
      <c r="K19" s="1440" t="s">
        <v>34</v>
      </c>
    </row>
    <row r="20" spans="1:11" ht="18" customHeight="1" x14ac:dyDescent="0.2">
      <c r="A20" s="1438" t="s">
        <v>74</v>
      </c>
      <c r="B20" s="1434" t="s">
        <v>41</v>
      </c>
      <c r="C20" s="1432"/>
      <c r="D20" s="1432"/>
      <c r="E20" s="1432"/>
      <c r="F20" s="1432"/>
      <c r="G20" s="1432"/>
      <c r="H20" s="1432"/>
      <c r="I20" s="1432"/>
      <c r="J20" s="1432"/>
      <c r="K20" s="1432"/>
    </row>
    <row r="21" spans="1:11" ht="18" customHeight="1" x14ac:dyDescent="0.2">
      <c r="A21" s="1437" t="s">
        <v>75</v>
      </c>
      <c r="B21" s="1433" t="s">
        <v>42</v>
      </c>
      <c r="C21" s="1432"/>
      <c r="D21" s="1432"/>
      <c r="E21" s="1432"/>
      <c r="F21" s="1445">
        <v>1957</v>
      </c>
      <c r="G21" s="1445">
        <v>4244</v>
      </c>
      <c r="H21" s="1446">
        <v>121174</v>
      </c>
      <c r="I21" s="1481">
        <v>100089.724</v>
      </c>
      <c r="J21" s="1446">
        <v>6550</v>
      </c>
      <c r="K21" s="1447">
        <v>214713.72399999999</v>
      </c>
    </row>
    <row r="22" spans="1:11" ht="18" customHeight="1" x14ac:dyDescent="0.2">
      <c r="A22" s="1437" t="s">
        <v>76</v>
      </c>
      <c r="B22" s="1432" t="s">
        <v>6</v>
      </c>
      <c r="C22" s="1432"/>
      <c r="D22" s="1432"/>
      <c r="E22" s="1432"/>
      <c r="F22" s="1445">
        <v>97</v>
      </c>
      <c r="G22" s="1445">
        <v>283</v>
      </c>
      <c r="H22" s="1446">
        <v>3131</v>
      </c>
      <c r="I22" s="1481">
        <v>2586.2059999999997</v>
      </c>
      <c r="J22" s="1446">
        <v>0</v>
      </c>
      <c r="K22" s="1447">
        <v>5717.2060000000001</v>
      </c>
    </row>
    <row r="23" spans="1:11" ht="18" customHeight="1" x14ac:dyDescent="0.2">
      <c r="A23" s="1437" t="s">
        <v>77</v>
      </c>
      <c r="B23" s="1432" t="s">
        <v>43</v>
      </c>
      <c r="C23" s="1432"/>
      <c r="D23" s="1432"/>
      <c r="E23" s="1432"/>
      <c r="F23" s="1445">
        <v>325.5</v>
      </c>
      <c r="G23" s="1445">
        <v>79730</v>
      </c>
      <c r="H23" s="1446">
        <v>20536</v>
      </c>
      <c r="I23" s="1481">
        <v>16962.736000000001</v>
      </c>
      <c r="J23" s="1446">
        <v>9180</v>
      </c>
      <c r="K23" s="1447">
        <v>28318.736000000004</v>
      </c>
    </row>
    <row r="24" spans="1:11" ht="18" customHeight="1" x14ac:dyDescent="0.2">
      <c r="A24" s="1437" t="s">
        <v>78</v>
      </c>
      <c r="B24" s="1432" t="s">
        <v>44</v>
      </c>
      <c r="C24" s="1432"/>
      <c r="D24" s="1432"/>
      <c r="E24" s="1432"/>
      <c r="F24" s="1445">
        <v>0</v>
      </c>
      <c r="G24" s="1445">
        <v>0</v>
      </c>
      <c r="H24" s="1446">
        <v>0</v>
      </c>
      <c r="I24" s="1481">
        <v>0</v>
      </c>
      <c r="J24" s="1446">
        <v>0</v>
      </c>
      <c r="K24" s="1447">
        <v>0</v>
      </c>
    </row>
    <row r="25" spans="1:11" ht="18" customHeight="1" x14ac:dyDescent="0.2">
      <c r="A25" s="1437" t="s">
        <v>79</v>
      </c>
      <c r="B25" s="1432" t="s">
        <v>5</v>
      </c>
      <c r="C25" s="1432"/>
      <c r="D25" s="1432"/>
      <c r="E25" s="1432"/>
      <c r="F25" s="1445">
        <v>22.5</v>
      </c>
      <c r="G25" s="1445">
        <v>250</v>
      </c>
      <c r="H25" s="1446">
        <v>1190</v>
      </c>
      <c r="I25" s="1481">
        <v>982.93999999999994</v>
      </c>
      <c r="J25" s="1446">
        <v>0</v>
      </c>
      <c r="K25" s="1447">
        <v>2172.94</v>
      </c>
    </row>
    <row r="26" spans="1:11" ht="18" customHeight="1" x14ac:dyDescent="0.2">
      <c r="A26" s="1437" t="s">
        <v>80</v>
      </c>
      <c r="B26" s="1432" t="s">
        <v>45</v>
      </c>
      <c r="C26" s="1432"/>
      <c r="D26" s="1432"/>
      <c r="E26" s="1432"/>
      <c r="F26" s="1445">
        <v>0</v>
      </c>
      <c r="G26" s="1445">
        <v>0</v>
      </c>
      <c r="H26" s="1446">
        <v>0</v>
      </c>
      <c r="I26" s="1481">
        <v>0</v>
      </c>
      <c r="J26" s="1446">
        <v>0</v>
      </c>
      <c r="K26" s="1447">
        <v>0</v>
      </c>
    </row>
    <row r="27" spans="1:11" ht="18" customHeight="1" x14ac:dyDescent="0.2">
      <c r="A27" s="1437" t="s">
        <v>81</v>
      </c>
      <c r="B27" s="1432" t="s">
        <v>46</v>
      </c>
      <c r="C27" s="1432"/>
      <c r="D27" s="1432"/>
      <c r="E27" s="1432"/>
      <c r="F27" s="1445">
        <v>0</v>
      </c>
      <c r="G27" s="1445">
        <v>0</v>
      </c>
      <c r="H27" s="1446">
        <v>0</v>
      </c>
      <c r="I27" s="1481">
        <v>0</v>
      </c>
      <c r="J27" s="1446">
        <v>0</v>
      </c>
      <c r="K27" s="1447">
        <v>0</v>
      </c>
    </row>
    <row r="28" spans="1:11" ht="18" customHeight="1" x14ac:dyDescent="0.2">
      <c r="A28" s="1437" t="s">
        <v>82</v>
      </c>
      <c r="B28" s="1432" t="s">
        <v>47</v>
      </c>
      <c r="C28" s="1432"/>
      <c r="D28" s="1432"/>
      <c r="E28" s="1432"/>
      <c r="F28" s="1445">
        <v>0</v>
      </c>
      <c r="G28" s="1445">
        <v>0</v>
      </c>
      <c r="H28" s="1446">
        <v>0</v>
      </c>
      <c r="I28" s="1481">
        <v>0</v>
      </c>
      <c r="J28" s="1446">
        <v>0</v>
      </c>
      <c r="K28" s="1447">
        <v>0</v>
      </c>
    </row>
    <row r="29" spans="1:11" ht="18" customHeight="1" x14ac:dyDescent="0.2">
      <c r="A29" s="1437" t="s">
        <v>83</v>
      </c>
      <c r="B29" s="1432" t="s">
        <v>48</v>
      </c>
      <c r="C29" s="1432"/>
      <c r="D29" s="1432"/>
      <c r="E29" s="1432"/>
      <c r="F29" s="1445">
        <v>14120</v>
      </c>
      <c r="G29" s="1445">
        <v>6045</v>
      </c>
      <c r="H29" s="1446">
        <v>425386</v>
      </c>
      <c r="I29" s="1481">
        <v>351368.83600000001</v>
      </c>
      <c r="J29" s="1446">
        <v>0</v>
      </c>
      <c r="K29" s="1447">
        <v>776754.83600000001</v>
      </c>
    </row>
    <row r="30" spans="1:11" ht="18" customHeight="1" x14ac:dyDescent="0.2">
      <c r="A30" s="1437" t="s">
        <v>84</v>
      </c>
      <c r="B30" s="4062" t="s">
        <v>759</v>
      </c>
      <c r="C30" s="4063"/>
      <c r="D30" s="4064"/>
      <c r="E30" s="1432"/>
      <c r="F30" s="1445">
        <v>0</v>
      </c>
      <c r="G30" s="1445">
        <v>0</v>
      </c>
      <c r="H30" s="1446">
        <v>83340</v>
      </c>
      <c r="I30" s="1481">
        <v>68838.84</v>
      </c>
      <c r="J30" s="1446">
        <v>0</v>
      </c>
      <c r="K30" s="1447">
        <v>152178.84</v>
      </c>
    </row>
    <row r="31" spans="1:11" ht="18" customHeight="1" x14ac:dyDescent="0.2">
      <c r="A31" s="1437" t="s">
        <v>133</v>
      </c>
      <c r="B31" s="4062"/>
      <c r="C31" s="4063"/>
      <c r="D31" s="4064"/>
      <c r="E31" s="1432"/>
      <c r="F31" s="1445"/>
      <c r="G31" s="1445"/>
      <c r="H31" s="1446"/>
      <c r="I31" s="1481">
        <v>0</v>
      </c>
      <c r="J31" s="1446"/>
      <c r="K31" s="1447">
        <v>0</v>
      </c>
    </row>
    <row r="32" spans="1:11" ht="18" customHeight="1" x14ac:dyDescent="0.2">
      <c r="A32" s="1437" t="s">
        <v>134</v>
      </c>
      <c r="B32" s="1460"/>
      <c r="C32" s="1461"/>
      <c r="D32" s="1462"/>
      <c r="E32" s="1432"/>
      <c r="F32" s="1445"/>
      <c r="G32" s="1483" t="s">
        <v>85</v>
      </c>
      <c r="H32" s="1446"/>
      <c r="I32" s="1481">
        <v>0</v>
      </c>
      <c r="J32" s="1446"/>
      <c r="K32" s="1447">
        <v>0</v>
      </c>
    </row>
    <row r="33" spans="1:11" ht="18" customHeight="1" x14ac:dyDescent="0.2">
      <c r="A33" s="1437" t="s">
        <v>135</v>
      </c>
      <c r="B33" s="1460"/>
      <c r="C33" s="1461"/>
      <c r="D33" s="1462"/>
      <c r="E33" s="1432"/>
      <c r="F33" s="1445"/>
      <c r="G33" s="1483" t="s">
        <v>85</v>
      </c>
      <c r="H33" s="1446"/>
      <c r="I33" s="1481">
        <v>0</v>
      </c>
      <c r="J33" s="1446"/>
      <c r="K33" s="1447">
        <v>0</v>
      </c>
    </row>
    <row r="34" spans="1:11" ht="18" customHeight="1" x14ac:dyDescent="0.2">
      <c r="A34" s="1437" t="s">
        <v>136</v>
      </c>
      <c r="B34" s="4062"/>
      <c r="C34" s="4063"/>
      <c r="D34" s="4064"/>
      <c r="E34" s="1432"/>
      <c r="F34" s="1445"/>
      <c r="G34" s="1483" t="s">
        <v>85</v>
      </c>
      <c r="H34" s="1446"/>
      <c r="I34" s="1481">
        <v>0</v>
      </c>
      <c r="J34" s="1446"/>
      <c r="K34" s="1447">
        <v>0</v>
      </c>
    </row>
    <row r="35" spans="1:11" ht="18" customHeight="1" x14ac:dyDescent="0.2">
      <c r="A35" s="1432"/>
      <c r="B35" s="1432"/>
      <c r="C35" s="1432"/>
      <c r="D35" s="1432"/>
      <c r="E35" s="1432"/>
      <c r="F35" s="1432"/>
      <c r="G35" s="1432"/>
      <c r="H35" s="1432"/>
      <c r="I35" s="1432"/>
      <c r="J35" s="1432"/>
      <c r="K35" s="1475"/>
    </row>
    <row r="36" spans="1:11" ht="18" customHeight="1" x14ac:dyDescent="0.2">
      <c r="A36" s="1438" t="s">
        <v>137</v>
      </c>
      <c r="B36" s="1434" t="s">
        <v>138</v>
      </c>
      <c r="C36" s="1432"/>
      <c r="D36" s="1432"/>
      <c r="E36" s="1434" t="s">
        <v>7</v>
      </c>
      <c r="F36" s="1449">
        <v>16522</v>
      </c>
      <c r="G36" s="1449">
        <v>90552</v>
      </c>
      <c r="H36" s="1449">
        <v>654757</v>
      </c>
      <c r="I36" s="1447">
        <v>540829.28200000001</v>
      </c>
      <c r="J36" s="1447">
        <v>15730</v>
      </c>
      <c r="K36" s="1447">
        <v>1179856.2820000001</v>
      </c>
    </row>
    <row r="37" spans="1:11" ht="18" customHeight="1" thickBot="1" x14ac:dyDescent="0.25">
      <c r="A37" s="1432"/>
      <c r="B37" s="1434"/>
      <c r="C37" s="1432"/>
      <c r="D37" s="1432"/>
      <c r="E37" s="1432"/>
      <c r="F37" s="1450"/>
      <c r="G37" s="1450"/>
      <c r="H37" s="1451"/>
      <c r="I37" s="1451"/>
      <c r="J37" s="1451"/>
      <c r="K37" s="1476"/>
    </row>
    <row r="38" spans="1:11" ht="42.75" customHeight="1" x14ac:dyDescent="0.2">
      <c r="A38" s="1432"/>
      <c r="B38" s="1432"/>
      <c r="C38" s="1432"/>
      <c r="D38" s="1432"/>
      <c r="E38" s="1432"/>
      <c r="F38" s="1440" t="s">
        <v>9</v>
      </c>
      <c r="G38" s="1440" t="s">
        <v>37</v>
      </c>
      <c r="H38" s="1440" t="s">
        <v>29</v>
      </c>
      <c r="I38" s="1440" t="s">
        <v>30</v>
      </c>
      <c r="J38" s="1440" t="s">
        <v>33</v>
      </c>
      <c r="K38" s="1440" t="s">
        <v>34</v>
      </c>
    </row>
    <row r="39" spans="1:11" ht="18.75" customHeight="1" x14ac:dyDescent="0.2">
      <c r="A39" s="1438" t="s">
        <v>86</v>
      </c>
      <c r="B39" s="1434" t="s">
        <v>49</v>
      </c>
      <c r="C39" s="1432"/>
      <c r="D39" s="1432"/>
      <c r="E39" s="1432"/>
      <c r="F39" s="1432"/>
      <c r="G39" s="1432"/>
      <c r="H39" s="1432"/>
      <c r="I39" s="1432"/>
      <c r="J39" s="1432"/>
      <c r="K39" s="1432"/>
    </row>
    <row r="40" spans="1:11" ht="18" customHeight="1" x14ac:dyDescent="0.2">
      <c r="A40" s="1437" t="s">
        <v>87</v>
      </c>
      <c r="B40" s="1432" t="s">
        <v>31</v>
      </c>
      <c r="C40" s="1432"/>
      <c r="D40" s="1432"/>
      <c r="E40" s="1432"/>
      <c r="F40" s="1445">
        <v>4720</v>
      </c>
      <c r="G40" s="1445">
        <v>18880</v>
      </c>
      <c r="H40" s="1446">
        <v>632480</v>
      </c>
      <c r="I40" s="1481">
        <v>0</v>
      </c>
      <c r="J40" s="1446">
        <v>0</v>
      </c>
      <c r="K40" s="1447">
        <v>632480</v>
      </c>
    </row>
    <row r="41" spans="1:11" ht="18" customHeight="1" x14ac:dyDescent="0.2">
      <c r="A41" s="1437" t="s">
        <v>88</v>
      </c>
      <c r="B41" s="3861" t="s">
        <v>50</v>
      </c>
      <c r="C41" s="3862"/>
      <c r="D41" s="1432"/>
      <c r="E41" s="1432"/>
      <c r="F41" s="1445">
        <v>5442</v>
      </c>
      <c r="G41" s="1445">
        <v>35373</v>
      </c>
      <c r="H41" s="1446">
        <v>240645</v>
      </c>
      <c r="I41" s="1481">
        <v>0</v>
      </c>
      <c r="J41" s="1446">
        <v>0</v>
      </c>
      <c r="K41" s="1447">
        <v>240645</v>
      </c>
    </row>
    <row r="42" spans="1:11" ht="18" customHeight="1" x14ac:dyDescent="0.2">
      <c r="A42" s="1437" t="s">
        <v>89</v>
      </c>
      <c r="B42" s="1433" t="s">
        <v>11</v>
      </c>
      <c r="C42" s="1432"/>
      <c r="D42" s="1432"/>
      <c r="E42" s="1432"/>
      <c r="F42" s="1445">
        <v>7395.5</v>
      </c>
      <c r="G42" s="1445">
        <v>31784</v>
      </c>
      <c r="H42" s="1446">
        <v>257129</v>
      </c>
      <c r="I42" s="1481">
        <v>0</v>
      </c>
      <c r="J42" s="1446">
        <v>0</v>
      </c>
      <c r="K42" s="1447">
        <v>257129</v>
      </c>
    </row>
    <row r="43" spans="1:11" ht="18" customHeight="1" x14ac:dyDescent="0.2">
      <c r="A43" s="1437" t="s">
        <v>90</v>
      </c>
      <c r="B43" s="1478" t="s">
        <v>10</v>
      </c>
      <c r="C43" s="1441"/>
      <c r="D43" s="1441"/>
      <c r="E43" s="1432"/>
      <c r="F43" s="1445">
        <v>0</v>
      </c>
      <c r="G43" s="1445">
        <v>0</v>
      </c>
      <c r="H43" s="1446">
        <v>0</v>
      </c>
      <c r="I43" s="1481">
        <v>0</v>
      </c>
      <c r="J43" s="1446">
        <v>0</v>
      </c>
      <c r="K43" s="1447">
        <v>0</v>
      </c>
    </row>
    <row r="44" spans="1:11" ht="18" customHeight="1" x14ac:dyDescent="0.2">
      <c r="A44" s="1437" t="s">
        <v>91</v>
      </c>
      <c r="B44" s="4062"/>
      <c r="C44" s="4063"/>
      <c r="D44" s="4064"/>
      <c r="E44" s="1432"/>
      <c r="F44" s="1485"/>
      <c r="G44" s="1485"/>
      <c r="H44" s="1485"/>
      <c r="I44" s="1486">
        <v>0</v>
      </c>
      <c r="J44" s="1485"/>
      <c r="K44" s="1487">
        <v>0</v>
      </c>
    </row>
    <row r="45" spans="1:11" ht="18" customHeight="1" x14ac:dyDescent="0.2">
      <c r="A45" s="1437" t="s">
        <v>139</v>
      </c>
      <c r="B45" s="4062"/>
      <c r="C45" s="4063"/>
      <c r="D45" s="4064"/>
      <c r="E45" s="1432"/>
      <c r="F45" s="1445"/>
      <c r="G45" s="1445"/>
      <c r="H45" s="1446"/>
      <c r="I45" s="1481">
        <v>0</v>
      </c>
      <c r="J45" s="1446"/>
      <c r="K45" s="1447">
        <v>0</v>
      </c>
    </row>
    <row r="46" spans="1:11" ht="18" customHeight="1" x14ac:dyDescent="0.2">
      <c r="A46" s="1437" t="s">
        <v>140</v>
      </c>
      <c r="B46" s="4062"/>
      <c r="C46" s="4063"/>
      <c r="D46" s="4064"/>
      <c r="E46" s="1432"/>
      <c r="F46" s="1445"/>
      <c r="G46" s="1445"/>
      <c r="H46" s="1446"/>
      <c r="I46" s="1481">
        <v>0</v>
      </c>
      <c r="J46" s="1446"/>
      <c r="K46" s="1447">
        <v>0</v>
      </c>
    </row>
    <row r="47" spans="1:11" ht="18" customHeight="1" x14ac:dyDescent="0.2">
      <c r="A47" s="1437" t="s">
        <v>141</v>
      </c>
      <c r="B47" s="4062"/>
      <c r="C47" s="4063"/>
      <c r="D47" s="4064"/>
      <c r="E47" s="1432"/>
      <c r="F47" s="1445"/>
      <c r="G47" s="1445"/>
      <c r="H47" s="1446"/>
      <c r="I47" s="1481">
        <v>0</v>
      </c>
      <c r="J47" s="1446"/>
      <c r="K47" s="1447">
        <v>0</v>
      </c>
    </row>
    <row r="48" spans="1:11" ht="18" customHeight="1" x14ac:dyDescent="0.2">
      <c r="A48" s="630"/>
      <c r="B48" s="1302"/>
      <c r="C48" s="1302"/>
      <c r="D48" s="1302"/>
      <c r="E48" s="1302"/>
      <c r="F48" s="1302"/>
      <c r="G48" s="1302"/>
      <c r="H48" s="1302"/>
      <c r="I48" s="1302"/>
      <c r="J48" s="1302"/>
      <c r="K48" s="1302"/>
    </row>
    <row r="49" spans="1:11" ht="18" customHeight="1" x14ac:dyDescent="0.2">
      <c r="A49" s="1438" t="s">
        <v>142</v>
      </c>
      <c r="B49" s="1434" t="s">
        <v>143</v>
      </c>
      <c r="C49" s="1432"/>
      <c r="D49" s="1432"/>
      <c r="E49" s="1434" t="s">
        <v>7</v>
      </c>
      <c r="F49" s="1454">
        <v>17557.5</v>
      </c>
      <c r="G49" s="1454">
        <v>86037</v>
      </c>
      <c r="H49" s="1447">
        <v>1130254</v>
      </c>
      <c r="I49" s="1447">
        <v>0</v>
      </c>
      <c r="J49" s="1447">
        <v>0</v>
      </c>
      <c r="K49" s="1447">
        <v>1130254</v>
      </c>
    </row>
    <row r="50" spans="1:11" ht="18" customHeight="1" thickBot="1" x14ac:dyDescent="0.25">
      <c r="A50" s="1432"/>
      <c r="B50" s="1432"/>
      <c r="C50" s="1432"/>
      <c r="D50" s="1432"/>
      <c r="E50" s="1432"/>
      <c r="F50" s="1432"/>
      <c r="G50" s="1455"/>
      <c r="H50" s="1455"/>
      <c r="I50" s="1455"/>
      <c r="J50" s="1455"/>
      <c r="K50" s="1455"/>
    </row>
    <row r="51" spans="1:11" ht="42.75" customHeight="1" x14ac:dyDescent="0.2">
      <c r="A51" s="1432"/>
      <c r="B51" s="1432"/>
      <c r="C51" s="1432"/>
      <c r="D51" s="1432"/>
      <c r="E51" s="1432"/>
      <c r="F51" s="1440" t="s">
        <v>9</v>
      </c>
      <c r="G51" s="1440" t="s">
        <v>37</v>
      </c>
      <c r="H51" s="1440" t="s">
        <v>29</v>
      </c>
      <c r="I51" s="1440" t="s">
        <v>30</v>
      </c>
      <c r="J51" s="1440" t="s">
        <v>33</v>
      </c>
      <c r="K51" s="1440" t="s">
        <v>34</v>
      </c>
    </row>
    <row r="52" spans="1:11" ht="18" customHeight="1" x14ac:dyDescent="0.2">
      <c r="A52" s="1438" t="s">
        <v>92</v>
      </c>
      <c r="B52" s="4060" t="s">
        <v>38</v>
      </c>
      <c r="C52" s="4061"/>
      <c r="D52" s="1432"/>
      <c r="E52" s="1432"/>
      <c r="F52" s="1432"/>
      <c r="G52" s="1432"/>
      <c r="H52" s="1432"/>
      <c r="I52" s="1432"/>
      <c r="J52" s="1432"/>
      <c r="K52" s="1432"/>
    </row>
    <row r="53" spans="1:11" ht="18" customHeight="1" x14ac:dyDescent="0.2">
      <c r="A53" s="1437" t="s">
        <v>51</v>
      </c>
      <c r="B53" s="1457" t="s">
        <v>527</v>
      </c>
      <c r="C53" s="1458"/>
      <c r="D53" s="1459"/>
      <c r="E53" s="1432"/>
      <c r="F53" s="1445">
        <v>22212</v>
      </c>
      <c r="G53" s="1445">
        <v>16483</v>
      </c>
      <c r="H53" s="1446">
        <v>2796498.74</v>
      </c>
      <c r="I53" s="1481">
        <v>1280111.6100000001</v>
      </c>
      <c r="J53" s="1446">
        <v>2008974.4</v>
      </c>
      <c r="K53" s="1447">
        <v>2067635.9500000007</v>
      </c>
    </row>
    <row r="54" spans="1:11" ht="18" customHeight="1" x14ac:dyDescent="0.2">
      <c r="A54" s="1437" t="s">
        <v>93</v>
      </c>
      <c r="B54" s="1457" t="s">
        <v>303</v>
      </c>
      <c r="C54" s="1458"/>
      <c r="D54" s="1459"/>
      <c r="E54" s="1432"/>
      <c r="F54" s="1445">
        <v>33537</v>
      </c>
      <c r="G54" s="1445">
        <v>12950</v>
      </c>
      <c r="H54" s="1446">
        <v>2185029.2799999998</v>
      </c>
      <c r="I54" s="1481">
        <v>1374134</v>
      </c>
      <c r="J54" s="1446">
        <v>2037287.11</v>
      </c>
      <c r="K54" s="1447">
        <v>1521876.1699999997</v>
      </c>
    </row>
    <row r="55" spans="1:11" ht="18" customHeight="1" x14ac:dyDescent="0.2">
      <c r="A55" s="1437" t="s">
        <v>94</v>
      </c>
      <c r="B55" s="1457" t="s">
        <v>447</v>
      </c>
      <c r="C55" s="1458"/>
      <c r="D55" s="1459"/>
      <c r="E55" s="1432"/>
      <c r="F55" s="1445">
        <v>5756</v>
      </c>
      <c r="G55" s="1445">
        <v>7792</v>
      </c>
      <c r="H55" s="1446">
        <v>3967318</v>
      </c>
      <c r="I55" s="1481">
        <v>3276109</v>
      </c>
      <c r="J55" s="1446">
        <v>0</v>
      </c>
      <c r="K55" s="1447">
        <v>7243427</v>
      </c>
    </row>
    <row r="56" spans="1:11" ht="18" customHeight="1" x14ac:dyDescent="0.2">
      <c r="A56" s="1437" t="s">
        <v>95</v>
      </c>
      <c r="B56" s="1457" t="s">
        <v>528</v>
      </c>
      <c r="C56" s="1458"/>
      <c r="D56" s="1459"/>
      <c r="E56" s="1432"/>
      <c r="F56" s="1445">
        <v>10318</v>
      </c>
      <c r="G56" s="1445">
        <v>11732</v>
      </c>
      <c r="H56" s="1446">
        <v>2295192</v>
      </c>
      <c r="I56" s="1481">
        <v>1498276</v>
      </c>
      <c r="J56" s="1446">
        <v>1310113.82</v>
      </c>
      <c r="K56" s="1447">
        <v>2483354.1799999997</v>
      </c>
    </row>
    <row r="57" spans="1:11" ht="18" customHeight="1" x14ac:dyDescent="0.2">
      <c r="A57" s="1437" t="s">
        <v>96</v>
      </c>
      <c r="B57" s="1457" t="s">
        <v>529</v>
      </c>
      <c r="C57" s="1458"/>
      <c r="D57" s="1459"/>
      <c r="E57" s="1432"/>
      <c r="F57" s="1445">
        <v>37517</v>
      </c>
      <c r="G57" s="1445">
        <v>18279</v>
      </c>
      <c r="H57" s="1446">
        <v>5258706</v>
      </c>
      <c r="I57" s="1481">
        <v>2728416</v>
      </c>
      <c r="J57" s="1446">
        <v>4582786.29</v>
      </c>
      <c r="K57" s="1447">
        <v>3404335.71</v>
      </c>
    </row>
    <row r="58" spans="1:11" ht="18" customHeight="1" x14ac:dyDescent="0.2">
      <c r="A58" s="1437" t="s">
        <v>97</v>
      </c>
      <c r="B58" s="1457" t="s">
        <v>530</v>
      </c>
      <c r="C58" s="1458"/>
      <c r="D58" s="1459"/>
      <c r="E58" s="1432"/>
      <c r="F58" s="1445">
        <v>40056</v>
      </c>
      <c r="G58" s="1445">
        <v>22349</v>
      </c>
      <c r="H58" s="1446">
        <v>4778183</v>
      </c>
      <c r="I58" s="1481">
        <v>2200522</v>
      </c>
      <c r="J58" s="1446">
        <v>3459881.25</v>
      </c>
      <c r="K58" s="1447">
        <v>3518823.75</v>
      </c>
    </row>
    <row r="59" spans="1:11" ht="18" customHeight="1" x14ac:dyDescent="0.2">
      <c r="A59" s="1437" t="s">
        <v>98</v>
      </c>
      <c r="B59" s="1457" t="s">
        <v>531</v>
      </c>
      <c r="C59" s="1458"/>
      <c r="D59" s="1459"/>
      <c r="E59" s="1432"/>
      <c r="F59" s="1445">
        <v>57260</v>
      </c>
      <c r="G59" s="1445">
        <v>18741</v>
      </c>
      <c r="H59" s="1446">
        <v>13425734</v>
      </c>
      <c r="I59" s="1481">
        <v>3115807</v>
      </c>
      <c r="J59" s="1446">
        <v>10909657</v>
      </c>
      <c r="K59" s="1447">
        <v>5631884</v>
      </c>
    </row>
    <row r="60" spans="1:11" ht="18" customHeight="1" x14ac:dyDescent="0.2">
      <c r="A60" s="1437" t="s">
        <v>99</v>
      </c>
      <c r="B60" s="1457"/>
      <c r="C60" s="1458"/>
      <c r="D60" s="1459"/>
      <c r="E60" s="1432"/>
      <c r="F60" s="1445"/>
      <c r="G60" s="1445"/>
      <c r="H60" s="1446"/>
      <c r="I60" s="1481">
        <v>0</v>
      </c>
      <c r="J60" s="1446"/>
      <c r="K60" s="1447">
        <v>0</v>
      </c>
    </row>
    <row r="61" spans="1:11" ht="18" customHeight="1" x14ac:dyDescent="0.2">
      <c r="A61" s="1437" t="s">
        <v>100</v>
      </c>
      <c r="B61" s="1457"/>
      <c r="C61" s="1458"/>
      <c r="D61" s="1459"/>
      <c r="E61" s="1432"/>
      <c r="F61" s="1445"/>
      <c r="G61" s="1445"/>
      <c r="H61" s="1446"/>
      <c r="I61" s="1481">
        <v>0</v>
      </c>
      <c r="J61" s="1446"/>
      <c r="K61" s="1447">
        <v>0</v>
      </c>
    </row>
    <row r="62" spans="1:11" ht="18" customHeight="1" x14ac:dyDescent="0.2">
      <c r="A62" s="1437" t="s">
        <v>101</v>
      </c>
      <c r="B62" s="1457" t="s">
        <v>532</v>
      </c>
      <c r="C62" s="1458"/>
      <c r="D62" s="1459"/>
      <c r="E62" s="1432"/>
      <c r="F62" s="1445">
        <v>42428</v>
      </c>
      <c r="G62" s="1445">
        <v>10675</v>
      </c>
      <c r="H62" s="1446">
        <v>1817162</v>
      </c>
      <c r="I62" s="1481">
        <v>1500976</v>
      </c>
      <c r="J62" s="1446">
        <v>1.81</v>
      </c>
      <c r="K62" s="1447">
        <v>3318136.19</v>
      </c>
    </row>
    <row r="63" spans="1:11" ht="18" customHeight="1" x14ac:dyDescent="0.2">
      <c r="A63" s="1437"/>
      <c r="B63" s="1432"/>
      <c r="C63" s="1432"/>
      <c r="D63" s="1432"/>
      <c r="E63" s="1432"/>
      <c r="F63" s="1432"/>
      <c r="G63" s="1432"/>
      <c r="H63" s="1432"/>
      <c r="I63" s="1477"/>
      <c r="J63" s="1432"/>
      <c r="K63" s="1432"/>
    </row>
    <row r="64" spans="1:11" ht="18" customHeight="1" x14ac:dyDescent="0.2">
      <c r="A64" s="1437" t="s">
        <v>144</v>
      </c>
      <c r="B64" s="1434" t="s">
        <v>145</v>
      </c>
      <c r="C64" s="1432"/>
      <c r="D64" s="1432"/>
      <c r="E64" s="1434" t="s">
        <v>7</v>
      </c>
      <c r="F64" s="1449">
        <v>249084</v>
      </c>
      <c r="G64" s="1449">
        <v>119001</v>
      </c>
      <c r="H64" s="1447">
        <v>36523823.019999996</v>
      </c>
      <c r="I64" s="1447">
        <v>16974351.609999999</v>
      </c>
      <c r="J64" s="1447">
        <v>24308701.68</v>
      </c>
      <c r="K64" s="1447">
        <v>29189472.950000003</v>
      </c>
    </row>
    <row r="65" spans="1:11" ht="18" customHeight="1" x14ac:dyDescent="0.2">
      <c r="A65" s="1432"/>
      <c r="B65" s="1432"/>
      <c r="C65" s="1432"/>
      <c r="D65" s="1432"/>
      <c r="E65" s="1432"/>
      <c r="F65" s="1479"/>
      <c r="G65" s="1479"/>
      <c r="H65" s="1479"/>
      <c r="I65" s="1479"/>
      <c r="J65" s="1479"/>
      <c r="K65" s="1479"/>
    </row>
    <row r="66" spans="1:11" ht="42.75" customHeight="1" x14ac:dyDescent="0.2">
      <c r="A66" s="1432"/>
      <c r="B66" s="1432"/>
      <c r="C66" s="1432"/>
      <c r="D66" s="1432"/>
      <c r="E66" s="1432"/>
      <c r="F66" s="1488" t="s">
        <v>9</v>
      </c>
      <c r="G66" s="1488" t="s">
        <v>37</v>
      </c>
      <c r="H66" s="1488" t="s">
        <v>29</v>
      </c>
      <c r="I66" s="1488" t="s">
        <v>30</v>
      </c>
      <c r="J66" s="1488" t="s">
        <v>33</v>
      </c>
      <c r="K66" s="1488" t="s">
        <v>34</v>
      </c>
    </row>
    <row r="67" spans="1:11" ht="18" customHeight="1" x14ac:dyDescent="0.2">
      <c r="A67" s="1438" t="s">
        <v>102</v>
      </c>
      <c r="B67" s="1434" t="s">
        <v>12</v>
      </c>
      <c r="C67" s="1432"/>
      <c r="D67" s="1432"/>
      <c r="E67" s="1432"/>
      <c r="F67" s="1489"/>
      <c r="G67" s="1489"/>
      <c r="H67" s="1489"/>
      <c r="I67" s="1490"/>
      <c r="J67" s="1489"/>
      <c r="K67" s="1491"/>
    </row>
    <row r="68" spans="1:11" ht="18" customHeight="1" x14ac:dyDescent="0.2">
      <c r="A68" s="1437" t="s">
        <v>103</v>
      </c>
      <c r="B68" s="1432" t="s">
        <v>52</v>
      </c>
      <c r="C68" s="1432"/>
      <c r="D68" s="1432"/>
      <c r="E68" s="1432"/>
      <c r="F68" s="1482">
        <v>0</v>
      </c>
      <c r="G68" s="1482">
        <v>0</v>
      </c>
      <c r="H68" s="1482">
        <v>0</v>
      </c>
      <c r="I68" s="1481">
        <v>0</v>
      </c>
      <c r="J68" s="1482">
        <v>0</v>
      </c>
      <c r="K68" s="1447">
        <v>0</v>
      </c>
    </row>
    <row r="69" spans="1:11" ht="18" customHeight="1" x14ac:dyDescent="0.2">
      <c r="A69" s="1437" t="s">
        <v>104</v>
      </c>
      <c r="B69" s="1433" t="s">
        <v>53</v>
      </c>
      <c r="C69" s="1432"/>
      <c r="D69" s="1432"/>
      <c r="E69" s="1432"/>
      <c r="F69" s="1482">
        <v>0</v>
      </c>
      <c r="G69" s="1482">
        <v>0</v>
      </c>
      <c r="H69" s="1482">
        <v>0</v>
      </c>
      <c r="I69" s="1481">
        <v>0</v>
      </c>
      <c r="J69" s="1482">
        <v>0</v>
      </c>
      <c r="K69" s="1447">
        <v>0</v>
      </c>
    </row>
    <row r="70" spans="1:11" ht="18" customHeight="1" x14ac:dyDescent="0.2">
      <c r="A70" s="1437" t="s">
        <v>178</v>
      </c>
      <c r="B70" s="1457"/>
      <c r="C70" s="1458"/>
      <c r="D70" s="1459"/>
      <c r="E70" s="1434"/>
      <c r="F70" s="1466"/>
      <c r="G70" s="1466"/>
      <c r="H70" s="1467"/>
      <c r="I70" s="1481">
        <v>0</v>
      </c>
      <c r="J70" s="1467"/>
      <c r="K70" s="1447">
        <v>0</v>
      </c>
    </row>
    <row r="71" spans="1:11" ht="18" customHeight="1" x14ac:dyDescent="0.2">
      <c r="A71" s="1437" t="s">
        <v>179</v>
      </c>
      <c r="B71" s="1457"/>
      <c r="C71" s="1458"/>
      <c r="D71" s="1459"/>
      <c r="E71" s="1434"/>
      <c r="F71" s="1466"/>
      <c r="G71" s="1466"/>
      <c r="H71" s="1467"/>
      <c r="I71" s="1481">
        <v>0</v>
      </c>
      <c r="J71" s="1467"/>
      <c r="K71" s="1447">
        <v>0</v>
      </c>
    </row>
    <row r="72" spans="1:11" ht="18" customHeight="1" x14ac:dyDescent="0.2">
      <c r="A72" s="1437" t="s">
        <v>180</v>
      </c>
      <c r="B72" s="1463"/>
      <c r="C72" s="1464"/>
      <c r="D72" s="1465"/>
      <c r="E72" s="1434"/>
      <c r="F72" s="1445"/>
      <c r="G72" s="1445"/>
      <c r="H72" s="1446"/>
      <c r="I72" s="1481">
        <v>0</v>
      </c>
      <c r="J72" s="1446"/>
      <c r="K72" s="1447">
        <v>0</v>
      </c>
    </row>
    <row r="73" spans="1:11" ht="18" customHeight="1" x14ac:dyDescent="0.2">
      <c r="A73" s="1437"/>
      <c r="B73" s="1433"/>
      <c r="C73" s="1432"/>
      <c r="D73" s="1432"/>
      <c r="E73" s="1434"/>
      <c r="F73" s="1492"/>
      <c r="G73" s="1492"/>
      <c r="H73" s="1493"/>
      <c r="I73" s="1490"/>
      <c r="J73" s="1493"/>
      <c r="K73" s="1491"/>
    </row>
    <row r="74" spans="1:11" ht="18" customHeight="1" x14ac:dyDescent="0.2">
      <c r="A74" s="1438" t="s">
        <v>146</v>
      </c>
      <c r="B74" s="1434" t="s">
        <v>147</v>
      </c>
      <c r="C74" s="1432"/>
      <c r="D74" s="1432"/>
      <c r="E74" s="1434" t="s">
        <v>7</v>
      </c>
      <c r="F74" s="1452">
        <v>0</v>
      </c>
      <c r="G74" s="1452">
        <v>0</v>
      </c>
      <c r="H74" s="1452">
        <v>0</v>
      </c>
      <c r="I74" s="1484">
        <v>0</v>
      </c>
      <c r="J74" s="1452">
        <v>0</v>
      </c>
      <c r="K74" s="1448">
        <v>0</v>
      </c>
    </row>
    <row r="75" spans="1:11" ht="42.75" customHeight="1" x14ac:dyDescent="0.2">
      <c r="A75" s="1432"/>
      <c r="B75" s="1432"/>
      <c r="C75" s="1432"/>
      <c r="D75" s="1432"/>
      <c r="E75" s="1432"/>
      <c r="F75" s="1440" t="s">
        <v>9</v>
      </c>
      <c r="G75" s="1440" t="s">
        <v>37</v>
      </c>
      <c r="H75" s="1440" t="s">
        <v>29</v>
      </c>
      <c r="I75" s="1440" t="s">
        <v>30</v>
      </c>
      <c r="J75" s="1440" t="s">
        <v>33</v>
      </c>
      <c r="K75" s="1440" t="s">
        <v>34</v>
      </c>
    </row>
    <row r="76" spans="1:11" ht="18" customHeight="1" x14ac:dyDescent="0.2">
      <c r="A76" s="1438" t="s">
        <v>105</v>
      </c>
      <c r="B76" s="1434" t="s">
        <v>106</v>
      </c>
      <c r="C76" s="1432"/>
      <c r="D76" s="1432"/>
      <c r="E76" s="1432"/>
      <c r="F76" s="1432"/>
      <c r="G76" s="1432"/>
      <c r="H76" s="1432"/>
      <c r="I76" s="1432"/>
      <c r="J76" s="1432"/>
      <c r="K76" s="1432"/>
    </row>
    <row r="77" spans="1:11" ht="18" customHeight="1" x14ac:dyDescent="0.2">
      <c r="A77" s="1437" t="s">
        <v>107</v>
      </c>
      <c r="B77" s="1433" t="s">
        <v>54</v>
      </c>
      <c r="C77" s="1432"/>
      <c r="D77" s="1432"/>
      <c r="E77" s="1432"/>
      <c r="F77" s="1445">
        <v>0</v>
      </c>
      <c r="G77" s="1445">
        <v>0</v>
      </c>
      <c r="H77" s="1446">
        <v>170964</v>
      </c>
      <c r="I77" s="1481">
        <v>0</v>
      </c>
      <c r="J77" s="1446">
        <v>0</v>
      </c>
      <c r="K77" s="1447">
        <v>170964</v>
      </c>
    </row>
    <row r="78" spans="1:11" ht="18" customHeight="1" x14ac:dyDescent="0.2">
      <c r="A78" s="1437" t="s">
        <v>108</v>
      </c>
      <c r="B78" s="1433" t="s">
        <v>55</v>
      </c>
      <c r="C78" s="1432"/>
      <c r="D78" s="1432"/>
      <c r="E78" s="1432"/>
      <c r="F78" s="1445">
        <v>0</v>
      </c>
      <c r="G78" s="1445">
        <v>0</v>
      </c>
      <c r="H78" s="1446">
        <v>0</v>
      </c>
      <c r="I78" s="1481">
        <v>0</v>
      </c>
      <c r="J78" s="1446">
        <v>0</v>
      </c>
      <c r="K78" s="1447">
        <v>0</v>
      </c>
    </row>
    <row r="79" spans="1:11" ht="18" customHeight="1" x14ac:dyDescent="0.2">
      <c r="A79" s="1437" t="s">
        <v>109</v>
      </c>
      <c r="B79" s="1433" t="s">
        <v>13</v>
      </c>
      <c r="C79" s="1432"/>
      <c r="D79" s="1432"/>
      <c r="E79" s="1432"/>
      <c r="F79" s="1445">
        <v>637</v>
      </c>
      <c r="G79" s="1445">
        <v>335</v>
      </c>
      <c r="H79" s="1446">
        <v>161006</v>
      </c>
      <c r="I79" s="1481">
        <v>0</v>
      </c>
      <c r="J79" s="1446">
        <v>12000</v>
      </c>
      <c r="K79" s="1447">
        <v>149006</v>
      </c>
    </row>
    <row r="80" spans="1:11" ht="18" customHeight="1" x14ac:dyDescent="0.2">
      <c r="A80" s="1437" t="s">
        <v>110</v>
      </c>
      <c r="B80" s="1433" t="s">
        <v>56</v>
      </c>
      <c r="C80" s="1432"/>
      <c r="D80" s="1432"/>
      <c r="E80" s="1432"/>
      <c r="F80" s="1445">
        <v>0</v>
      </c>
      <c r="G80" s="1445">
        <v>0</v>
      </c>
      <c r="H80" s="1446">
        <v>0</v>
      </c>
      <c r="I80" s="1481">
        <v>0</v>
      </c>
      <c r="J80" s="1446">
        <v>0</v>
      </c>
      <c r="K80" s="1447">
        <v>0</v>
      </c>
    </row>
    <row r="81" spans="1:11" ht="18" customHeight="1" x14ac:dyDescent="0.2">
      <c r="A81" s="1437"/>
      <c r="B81" s="1432"/>
      <c r="C81" s="1432"/>
      <c r="D81" s="1432"/>
      <c r="E81" s="1432"/>
      <c r="F81" s="1432"/>
      <c r="G81" s="1432"/>
      <c r="H81" s="1432"/>
      <c r="I81" s="1432"/>
      <c r="J81" s="1432"/>
      <c r="K81" s="1471"/>
    </row>
    <row r="82" spans="1:11" ht="18" customHeight="1" x14ac:dyDescent="0.2">
      <c r="A82" s="1437" t="s">
        <v>148</v>
      </c>
      <c r="B82" s="1434" t="s">
        <v>149</v>
      </c>
      <c r="C82" s="1432"/>
      <c r="D82" s="1432"/>
      <c r="E82" s="1434" t="s">
        <v>7</v>
      </c>
      <c r="F82" s="1452">
        <v>637</v>
      </c>
      <c r="G82" s="1452">
        <v>335</v>
      </c>
      <c r="H82" s="1448">
        <v>331970</v>
      </c>
      <c r="I82" s="1448">
        <v>0</v>
      </c>
      <c r="J82" s="1448">
        <v>12000</v>
      </c>
      <c r="K82" s="1448">
        <v>319970</v>
      </c>
    </row>
    <row r="83" spans="1:11" ht="18" customHeight="1" thickBot="1" x14ac:dyDescent="0.25">
      <c r="A83" s="1437"/>
      <c r="B83" s="1432"/>
      <c r="C83" s="1432"/>
      <c r="D83" s="1432"/>
      <c r="E83" s="1432"/>
      <c r="F83" s="1455"/>
      <c r="G83" s="1455"/>
      <c r="H83" s="1455"/>
      <c r="I83" s="1455"/>
      <c r="J83" s="1455"/>
      <c r="K83" s="1455"/>
    </row>
    <row r="84" spans="1:11" ht="42.75" customHeight="1" x14ac:dyDescent="0.2">
      <c r="A84" s="1432"/>
      <c r="B84" s="1432"/>
      <c r="C84" s="1432"/>
      <c r="D84" s="1432"/>
      <c r="E84" s="1432"/>
      <c r="F84" s="1440" t="s">
        <v>9</v>
      </c>
      <c r="G84" s="1440" t="s">
        <v>37</v>
      </c>
      <c r="H84" s="1440" t="s">
        <v>29</v>
      </c>
      <c r="I84" s="1440" t="s">
        <v>30</v>
      </c>
      <c r="J84" s="1440" t="s">
        <v>33</v>
      </c>
      <c r="K84" s="1440" t="s">
        <v>34</v>
      </c>
    </row>
    <row r="85" spans="1:11" ht="18" customHeight="1" x14ac:dyDescent="0.2">
      <c r="A85" s="1438" t="s">
        <v>111</v>
      </c>
      <c r="B85" s="1434" t="s">
        <v>57</v>
      </c>
      <c r="C85" s="1432"/>
      <c r="D85" s="1432"/>
      <c r="E85" s="1432"/>
      <c r="F85" s="1432"/>
      <c r="G85" s="1432"/>
      <c r="H85" s="1432"/>
      <c r="I85" s="1432"/>
      <c r="J85" s="1432"/>
      <c r="K85" s="1432"/>
    </row>
    <row r="86" spans="1:11" ht="18" customHeight="1" x14ac:dyDescent="0.2">
      <c r="A86" s="1437" t="s">
        <v>112</v>
      </c>
      <c r="B86" s="1433" t="s">
        <v>113</v>
      </c>
      <c r="C86" s="1432"/>
      <c r="D86" s="1432"/>
      <c r="E86" s="1432"/>
      <c r="F86" s="1445">
        <v>40</v>
      </c>
      <c r="G86" s="1445">
        <v>126</v>
      </c>
      <c r="H86" s="1446">
        <v>55080</v>
      </c>
      <c r="I86" s="1481">
        <v>45496.079999999994</v>
      </c>
      <c r="J86" s="1446">
        <v>0</v>
      </c>
      <c r="K86" s="1447">
        <v>100576.07999999999</v>
      </c>
    </row>
    <row r="87" spans="1:11" ht="18" customHeight="1" x14ac:dyDescent="0.2">
      <c r="A87" s="1437" t="s">
        <v>114</v>
      </c>
      <c r="B87" s="1433" t="s">
        <v>14</v>
      </c>
      <c r="C87" s="1432"/>
      <c r="D87" s="1432"/>
      <c r="E87" s="1432"/>
      <c r="F87" s="1445">
        <v>0</v>
      </c>
      <c r="G87" s="1445">
        <v>0</v>
      </c>
      <c r="H87" s="1446">
        <v>0</v>
      </c>
      <c r="I87" s="1481">
        <v>0</v>
      </c>
      <c r="J87" s="1446">
        <v>0</v>
      </c>
      <c r="K87" s="1447">
        <v>0</v>
      </c>
    </row>
    <row r="88" spans="1:11" ht="18" customHeight="1" x14ac:dyDescent="0.2">
      <c r="A88" s="1437" t="s">
        <v>115</v>
      </c>
      <c r="B88" s="1433" t="s">
        <v>116</v>
      </c>
      <c r="C88" s="1432"/>
      <c r="D88" s="1432"/>
      <c r="E88" s="1432"/>
      <c r="F88" s="1445">
        <v>104</v>
      </c>
      <c r="G88" s="1445">
        <v>0</v>
      </c>
      <c r="H88" s="1446">
        <v>35807</v>
      </c>
      <c r="I88" s="1481">
        <v>29576.581999999999</v>
      </c>
      <c r="J88" s="1446">
        <v>30000</v>
      </c>
      <c r="K88" s="1447">
        <v>35383.581999999995</v>
      </c>
    </row>
    <row r="89" spans="1:11" ht="18" customHeight="1" x14ac:dyDescent="0.2">
      <c r="A89" s="1437" t="s">
        <v>117</v>
      </c>
      <c r="B89" s="1433" t="s">
        <v>58</v>
      </c>
      <c r="C89" s="1432"/>
      <c r="D89" s="1432"/>
      <c r="E89" s="1432"/>
      <c r="F89" s="1445">
        <v>0</v>
      </c>
      <c r="G89" s="1445">
        <v>0</v>
      </c>
      <c r="H89" s="1446">
        <v>0</v>
      </c>
      <c r="I89" s="1481">
        <v>0</v>
      </c>
      <c r="J89" s="1446">
        <v>0</v>
      </c>
      <c r="K89" s="1447">
        <v>0</v>
      </c>
    </row>
    <row r="90" spans="1:11" ht="18" customHeight="1" x14ac:dyDescent="0.2">
      <c r="A90" s="1437" t="s">
        <v>118</v>
      </c>
      <c r="B90" s="3861" t="s">
        <v>59</v>
      </c>
      <c r="C90" s="3862"/>
      <c r="D90" s="1432"/>
      <c r="E90" s="1432"/>
      <c r="F90" s="1445">
        <v>0</v>
      </c>
      <c r="G90" s="1445">
        <v>0</v>
      </c>
      <c r="H90" s="1446">
        <v>0</v>
      </c>
      <c r="I90" s="1481">
        <v>0</v>
      </c>
      <c r="J90" s="1446">
        <v>0</v>
      </c>
      <c r="K90" s="1447">
        <v>0</v>
      </c>
    </row>
    <row r="91" spans="1:11" ht="18" customHeight="1" x14ac:dyDescent="0.2">
      <c r="A91" s="1437" t="s">
        <v>119</v>
      </c>
      <c r="B91" s="1433" t="s">
        <v>60</v>
      </c>
      <c r="C91" s="1432"/>
      <c r="D91" s="1432"/>
      <c r="E91" s="1432"/>
      <c r="F91" s="1445">
        <v>1532</v>
      </c>
      <c r="G91" s="1445">
        <v>0</v>
      </c>
      <c r="H91" s="1446">
        <v>70333</v>
      </c>
      <c r="I91" s="1481">
        <v>58095.057999999997</v>
      </c>
      <c r="J91" s="1446">
        <v>0</v>
      </c>
      <c r="K91" s="1447">
        <v>128428.05799999999</v>
      </c>
    </row>
    <row r="92" spans="1:11" ht="18" customHeight="1" x14ac:dyDescent="0.2">
      <c r="A92" s="1437" t="s">
        <v>120</v>
      </c>
      <c r="B92" s="1433" t="s">
        <v>121</v>
      </c>
      <c r="C92" s="1432"/>
      <c r="D92" s="1432"/>
      <c r="E92" s="1432"/>
      <c r="F92" s="1469">
        <v>0</v>
      </c>
      <c r="G92" s="1469">
        <v>0</v>
      </c>
      <c r="H92" s="1470">
        <v>0</v>
      </c>
      <c r="I92" s="1481">
        <v>0</v>
      </c>
      <c r="J92" s="1470">
        <v>0</v>
      </c>
      <c r="K92" s="1447">
        <v>0</v>
      </c>
    </row>
    <row r="93" spans="1:11" ht="18" customHeight="1" x14ac:dyDescent="0.2">
      <c r="A93" s="1437" t="s">
        <v>122</v>
      </c>
      <c r="B93" s="1433" t="s">
        <v>123</v>
      </c>
      <c r="C93" s="1432"/>
      <c r="D93" s="1432"/>
      <c r="E93" s="1432"/>
      <c r="F93" s="1445">
        <v>2080</v>
      </c>
      <c r="G93" s="1445">
        <v>0</v>
      </c>
      <c r="H93" s="1446">
        <v>660699.17000000004</v>
      </c>
      <c r="I93" s="1481">
        <v>545737.51442000002</v>
      </c>
      <c r="J93" s="1446">
        <v>0</v>
      </c>
      <c r="K93" s="1447">
        <v>1206436.6844200001</v>
      </c>
    </row>
    <row r="94" spans="1:11" ht="18" customHeight="1" x14ac:dyDescent="0.2">
      <c r="A94" s="1437" t="s">
        <v>124</v>
      </c>
      <c r="B94" s="4065"/>
      <c r="C94" s="4066"/>
      <c r="D94" s="4067"/>
      <c r="E94" s="1432"/>
      <c r="F94" s="1445"/>
      <c r="G94" s="1445"/>
      <c r="H94" s="1446"/>
      <c r="I94" s="1481">
        <v>0</v>
      </c>
      <c r="J94" s="1446"/>
      <c r="K94" s="1447">
        <v>0</v>
      </c>
    </row>
    <row r="95" spans="1:11" ht="18" customHeight="1" x14ac:dyDescent="0.2">
      <c r="A95" s="1437" t="s">
        <v>125</v>
      </c>
      <c r="B95" s="4065"/>
      <c r="C95" s="4066"/>
      <c r="D95" s="4067"/>
      <c r="E95" s="1432"/>
      <c r="F95" s="1445"/>
      <c r="G95" s="1445"/>
      <c r="H95" s="1446"/>
      <c r="I95" s="1481">
        <v>0</v>
      </c>
      <c r="J95" s="1446"/>
      <c r="K95" s="1447">
        <v>0</v>
      </c>
    </row>
    <row r="96" spans="1:11" ht="18" customHeight="1" x14ac:dyDescent="0.2">
      <c r="A96" s="1437" t="s">
        <v>126</v>
      </c>
      <c r="B96" s="4065"/>
      <c r="C96" s="4066"/>
      <c r="D96" s="4067"/>
      <c r="E96" s="1432"/>
      <c r="F96" s="1445"/>
      <c r="G96" s="1445"/>
      <c r="H96" s="1446"/>
      <c r="I96" s="1481">
        <v>0</v>
      </c>
      <c r="J96" s="1446"/>
      <c r="K96" s="1447">
        <v>0</v>
      </c>
    </row>
    <row r="97" spans="1:11" ht="18" customHeight="1" x14ac:dyDescent="0.2">
      <c r="A97" s="1437"/>
      <c r="B97" s="1433"/>
      <c r="C97" s="1432"/>
      <c r="D97" s="1432"/>
      <c r="E97" s="1432"/>
      <c r="F97" s="1432"/>
      <c r="G97" s="1432"/>
      <c r="H97" s="1432"/>
      <c r="I97" s="1432"/>
      <c r="J97" s="1432"/>
      <c r="K97" s="1432"/>
    </row>
    <row r="98" spans="1:11" ht="18" customHeight="1" x14ac:dyDescent="0.2">
      <c r="A98" s="1438" t="s">
        <v>150</v>
      </c>
      <c r="B98" s="1434" t="s">
        <v>151</v>
      </c>
      <c r="C98" s="1432"/>
      <c r="D98" s="1432"/>
      <c r="E98" s="1434" t="s">
        <v>7</v>
      </c>
      <c r="F98" s="1449">
        <v>3756</v>
      </c>
      <c r="G98" s="1449">
        <v>126</v>
      </c>
      <c r="H98" s="1449">
        <v>821919.17</v>
      </c>
      <c r="I98" s="1449">
        <v>678905.23441999999</v>
      </c>
      <c r="J98" s="1449">
        <v>30000</v>
      </c>
      <c r="K98" s="1449">
        <v>1470824.40442</v>
      </c>
    </row>
    <row r="99" spans="1:11" ht="18" customHeight="1" thickBot="1" x14ac:dyDescent="0.25">
      <c r="A99" s="1432"/>
      <c r="B99" s="1434"/>
      <c r="C99" s="1432"/>
      <c r="D99" s="1432"/>
      <c r="E99" s="1432"/>
      <c r="F99" s="1455"/>
      <c r="G99" s="1455"/>
      <c r="H99" s="1455"/>
      <c r="I99" s="1455"/>
      <c r="J99" s="1455"/>
      <c r="K99" s="1455"/>
    </row>
    <row r="100" spans="1:11" ht="42.75" customHeight="1" x14ac:dyDescent="0.2">
      <c r="A100" s="1432"/>
      <c r="B100" s="1432"/>
      <c r="C100" s="1432"/>
      <c r="D100" s="1432"/>
      <c r="E100" s="1432"/>
      <c r="F100" s="1440" t="s">
        <v>9</v>
      </c>
      <c r="G100" s="1440" t="s">
        <v>37</v>
      </c>
      <c r="H100" s="1440" t="s">
        <v>29</v>
      </c>
      <c r="I100" s="1440" t="s">
        <v>30</v>
      </c>
      <c r="J100" s="1440" t="s">
        <v>33</v>
      </c>
      <c r="K100" s="1440" t="s">
        <v>34</v>
      </c>
    </row>
    <row r="101" spans="1:11" ht="18" customHeight="1" x14ac:dyDescent="0.2">
      <c r="A101" s="1438" t="s">
        <v>130</v>
      </c>
      <c r="B101" s="1434" t="s">
        <v>63</v>
      </c>
      <c r="C101" s="1432"/>
      <c r="D101" s="1432"/>
      <c r="E101" s="1432"/>
      <c r="F101" s="1432"/>
      <c r="G101" s="1432"/>
      <c r="H101" s="1432"/>
      <c r="I101" s="1432"/>
      <c r="J101" s="1432"/>
      <c r="K101" s="1432"/>
    </row>
    <row r="102" spans="1:11" ht="18" customHeight="1" x14ac:dyDescent="0.2">
      <c r="A102" s="1437" t="s">
        <v>131</v>
      </c>
      <c r="B102" s="1433" t="s">
        <v>152</v>
      </c>
      <c r="C102" s="1432"/>
      <c r="D102" s="1432"/>
      <c r="E102" s="1432"/>
      <c r="F102" s="1445">
        <v>206</v>
      </c>
      <c r="G102" s="1445">
        <v>0</v>
      </c>
      <c r="H102" s="1446">
        <v>10393</v>
      </c>
      <c r="I102" s="1481">
        <v>8584.6180000000004</v>
      </c>
      <c r="J102" s="1446">
        <v>0</v>
      </c>
      <c r="K102" s="1447">
        <v>18977.618000000002</v>
      </c>
    </row>
    <row r="103" spans="1:11" ht="18" customHeight="1" x14ac:dyDescent="0.2">
      <c r="A103" s="1437" t="s">
        <v>132</v>
      </c>
      <c r="B103" s="3861" t="s">
        <v>62</v>
      </c>
      <c r="C103" s="3861"/>
      <c r="D103" s="1432"/>
      <c r="E103" s="1432"/>
      <c r="F103" s="1445">
        <v>41</v>
      </c>
      <c r="G103" s="1445">
        <v>0</v>
      </c>
      <c r="H103" s="1446">
        <v>1880</v>
      </c>
      <c r="I103" s="1481">
        <v>1552.8799999999999</v>
      </c>
      <c r="J103" s="1446">
        <v>0</v>
      </c>
      <c r="K103" s="1447">
        <v>3432.88</v>
      </c>
    </row>
    <row r="104" spans="1:11" ht="18" customHeight="1" x14ac:dyDescent="0.2">
      <c r="A104" s="1437" t="s">
        <v>128</v>
      </c>
      <c r="B104" s="4065" t="s">
        <v>629</v>
      </c>
      <c r="C104" s="4066"/>
      <c r="D104" s="4067"/>
      <c r="E104" s="1432"/>
      <c r="F104" s="1445">
        <v>0</v>
      </c>
      <c r="G104" s="1445">
        <v>0</v>
      </c>
      <c r="H104" s="1446">
        <v>1180</v>
      </c>
      <c r="I104" s="1481">
        <v>974.68</v>
      </c>
      <c r="J104" s="1446">
        <v>0</v>
      </c>
      <c r="K104" s="1447">
        <v>2154.6799999999998</v>
      </c>
    </row>
    <row r="105" spans="1:11" ht="18" customHeight="1" x14ac:dyDescent="0.2">
      <c r="A105" s="1437" t="s">
        <v>127</v>
      </c>
      <c r="B105" s="4065"/>
      <c r="C105" s="4066"/>
      <c r="D105" s="4067"/>
      <c r="E105" s="1432"/>
      <c r="F105" s="1445"/>
      <c r="G105" s="1445"/>
      <c r="H105" s="1446"/>
      <c r="I105" s="1481">
        <v>0</v>
      </c>
      <c r="J105" s="1446"/>
      <c r="K105" s="1447">
        <v>0</v>
      </c>
    </row>
    <row r="106" spans="1:11" ht="18" customHeight="1" x14ac:dyDescent="0.2">
      <c r="A106" s="1437" t="s">
        <v>129</v>
      </c>
      <c r="B106" s="4065"/>
      <c r="C106" s="4066"/>
      <c r="D106" s="4067"/>
      <c r="E106" s="1432"/>
      <c r="F106" s="1445"/>
      <c r="G106" s="1445"/>
      <c r="H106" s="1446"/>
      <c r="I106" s="1481">
        <v>0</v>
      </c>
      <c r="J106" s="1446"/>
      <c r="K106" s="1447">
        <v>0</v>
      </c>
    </row>
    <row r="107" spans="1:11" ht="18" customHeight="1" x14ac:dyDescent="0.2">
      <c r="A107" s="1432"/>
      <c r="B107" s="1434"/>
      <c r="C107" s="1432"/>
      <c r="D107" s="1432"/>
      <c r="E107" s="1432"/>
      <c r="F107" s="1432"/>
      <c r="G107" s="1432"/>
      <c r="H107" s="1432"/>
      <c r="I107" s="1432"/>
      <c r="J107" s="1432"/>
      <c r="K107" s="1432"/>
    </row>
    <row r="108" spans="1:11" s="38" customFormat="1" ht="18" customHeight="1" x14ac:dyDescent="0.2">
      <c r="A108" s="1438" t="s">
        <v>153</v>
      </c>
      <c r="B108" s="1494" t="s">
        <v>154</v>
      </c>
      <c r="C108" s="1432"/>
      <c r="D108" s="1432"/>
      <c r="E108" s="1434" t="s">
        <v>7</v>
      </c>
      <c r="F108" s="1449">
        <v>247</v>
      </c>
      <c r="G108" s="1449">
        <v>0</v>
      </c>
      <c r="H108" s="1447">
        <v>13453</v>
      </c>
      <c r="I108" s="1447">
        <v>11112.178</v>
      </c>
      <c r="J108" s="1447">
        <v>0</v>
      </c>
      <c r="K108" s="1447">
        <v>24565.178000000004</v>
      </c>
    </row>
    <row r="109" spans="1:11" s="38" customFormat="1" ht="18" customHeight="1" thickBot="1" x14ac:dyDescent="0.25">
      <c r="A109" s="1442"/>
      <c r="B109" s="1443"/>
      <c r="C109" s="1444"/>
      <c r="D109" s="1444"/>
      <c r="E109" s="1444"/>
      <c r="F109" s="1455"/>
      <c r="G109" s="1455"/>
      <c r="H109" s="1455"/>
      <c r="I109" s="1455"/>
      <c r="J109" s="1455"/>
      <c r="K109" s="1455"/>
    </row>
    <row r="110" spans="1:11" s="38" customFormat="1" ht="18" customHeight="1" x14ac:dyDescent="0.2">
      <c r="A110" s="1438" t="s">
        <v>156</v>
      </c>
      <c r="B110" s="1434" t="s">
        <v>39</v>
      </c>
      <c r="C110" s="1432"/>
      <c r="D110" s="1432"/>
      <c r="E110" s="1432"/>
      <c r="F110" s="1432"/>
      <c r="G110" s="1432"/>
      <c r="H110" s="1432"/>
      <c r="I110" s="1432"/>
      <c r="J110" s="1432"/>
      <c r="K110" s="1432"/>
    </row>
    <row r="111" spans="1:11" ht="18" customHeight="1" x14ac:dyDescent="0.2">
      <c r="A111" s="1438" t="s">
        <v>155</v>
      </c>
      <c r="B111" s="1434" t="s">
        <v>164</v>
      </c>
      <c r="C111" s="1432"/>
      <c r="D111" s="1432"/>
      <c r="E111" s="1434" t="s">
        <v>7</v>
      </c>
      <c r="F111" s="1446">
        <v>9670307</v>
      </c>
      <c r="G111" s="1432"/>
      <c r="H111" s="1432"/>
      <c r="I111" s="1432"/>
      <c r="J111" s="1432"/>
      <c r="K111" s="1432"/>
    </row>
    <row r="112" spans="1:11" ht="18" customHeight="1" x14ac:dyDescent="0.2">
      <c r="A112" s="1432"/>
      <c r="B112" s="1434"/>
      <c r="C112" s="1432"/>
      <c r="D112" s="1432"/>
      <c r="E112" s="1434"/>
      <c r="F112" s="1453"/>
      <c r="G112" s="1432"/>
      <c r="H112" s="1432"/>
      <c r="I112" s="1432"/>
      <c r="J112" s="1432"/>
      <c r="K112" s="1432"/>
    </row>
    <row r="113" spans="1:11" ht="18" customHeight="1" x14ac:dyDescent="0.2">
      <c r="A113" s="1438"/>
      <c r="B113" s="1434" t="s">
        <v>15</v>
      </c>
      <c r="C113" s="1432"/>
      <c r="D113" s="1432"/>
      <c r="E113" s="1432"/>
      <c r="F113" s="1432"/>
      <c r="G113" s="1302"/>
      <c r="H113" s="1302"/>
      <c r="I113" s="1302"/>
      <c r="J113" s="1302"/>
      <c r="K113" s="1302"/>
    </row>
    <row r="114" spans="1:11" ht="18" customHeight="1" x14ac:dyDescent="0.2">
      <c r="A114" s="1437" t="s">
        <v>171</v>
      </c>
      <c r="B114" s="1433" t="s">
        <v>35</v>
      </c>
      <c r="C114" s="1432"/>
      <c r="D114" s="1432"/>
      <c r="E114" s="1432"/>
      <c r="F114" s="1456">
        <v>0.82599999999999996</v>
      </c>
      <c r="G114" s="1302"/>
      <c r="H114" s="1302"/>
      <c r="I114" s="1302"/>
      <c r="J114" s="1302"/>
      <c r="K114" s="1302"/>
    </row>
    <row r="115" spans="1:11" ht="18" customHeight="1" x14ac:dyDescent="0.2">
      <c r="A115" s="1437"/>
      <c r="B115" s="1434"/>
      <c r="C115" s="1432"/>
      <c r="D115" s="1432"/>
      <c r="E115" s="1432"/>
      <c r="F115" s="1432"/>
      <c r="G115" s="1302"/>
      <c r="H115" s="1302"/>
      <c r="I115" s="1302"/>
      <c r="J115" s="1302"/>
      <c r="K115" s="1302"/>
    </row>
    <row r="116" spans="1:11" ht="18" customHeight="1" x14ac:dyDescent="0.2">
      <c r="A116" s="1437" t="s">
        <v>170</v>
      </c>
      <c r="B116" s="1434" t="s">
        <v>16</v>
      </c>
      <c r="C116" s="1432"/>
      <c r="D116" s="1432"/>
      <c r="E116" s="1432"/>
      <c r="F116" s="1432"/>
      <c r="G116" s="1302"/>
      <c r="H116" s="1302"/>
      <c r="I116" s="1302"/>
      <c r="J116" s="1302"/>
      <c r="K116" s="1302"/>
    </row>
    <row r="117" spans="1:11" ht="18" customHeight="1" x14ac:dyDescent="0.2">
      <c r="A117" s="1437" t="s">
        <v>172</v>
      </c>
      <c r="B117" s="1433" t="s">
        <v>17</v>
      </c>
      <c r="C117" s="1432"/>
      <c r="D117" s="1432"/>
      <c r="E117" s="1432"/>
      <c r="F117" s="1446">
        <v>312546633</v>
      </c>
      <c r="G117" s="1302"/>
      <c r="H117" s="1302"/>
      <c r="I117" s="1302"/>
      <c r="J117" s="1302"/>
      <c r="K117" s="1302"/>
    </row>
    <row r="118" spans="1:11" ht="18" customHeight="1" x14ac:dyDescent="0.2">
      <c r="A118" s="1437" t="s">
        <v>173</v>
      </c>
      <c r="B118" s="1432" t="s">
        <v>18</v>
      </c>
      <c r="C118" s="1432"/>
      <c r="D118" s="1432"/>
      <c r="E118" s="1432"/>
      <c r="F118" s="1446">
        <v>7506864</v>
      </c>
      <c r="G118" s="1302"/>
      <c r="H118" s="1302"/>
      <c r="I118" s="1302"/>
      <c r="J118" s="1302"/>
      <c r="K118" s="1302"/>
    </row>
    <row r="119" spans="1:11" ht="18" customHeight="1" x14ac:dyDescent="0.2">
      <c r="A119" s="1437" t="s">
        <v>174</v>
      </c>
      <c r="B119" s="1434" t="s">
        <v>19</v>
      </c>
      <c r="C119" s="1432"/>
      <c r="D119" s="1432"/>
      <c r="E119" s="1432"/>
      <c r="F119" s="1448">
        <v>320053497</v>
      </c>
      <c r="G119" s="1302"/>
      <c r="H119" s="1302"/>
      <c r="I119" s="1302"/>
      <c r="J119" s="1302"/>
      <c r="K119" s="1302"/>
    </row>
    <row r="120" spans="1:11" ht="18" customHeight="1" x14ac:dyDescent="0.2">
      <c r="A120" s="1437"/>
      <c r="B120" s="1434"/>
      <c r="C120" s="1432"/>
      <c r="D120" s="1432"/>
      <c r="E120" s="1432"/>
      <c r="F120" s="1432"/>
      <c r="G120" s="1302"/>
      <c r="H120" s="1302"/>
      <c r="I120" s="1302"/>
      <c r="J120" s="1302"/>
      <c r="K120" s="1302"/>
    </row>
    <row r="121" spans="1:11" ht="18" customHeight="1" x14ac:dyDescent="0.2">
      <c r="A121" s="1437" t="s">
        <v>167</v>
      </c>
      <c r="B121" s="1434" t="s">
        <v>36</v>
      </c>
      <c r="C121" s="1432"/>
      <c r="D121" s="1432"/>
      <c r="E121" s="1432"/>
      <c r="F121" s="1446">
        <v>314069685</v>
      </c>
      <c r="G121" s="1302"/>
      <c r="H121" s="1302"/>
      <c r="I121" s="1302"/>
      <c r="J121" s="1302"/>
      <c r="K121" s="1302"/>
    </row>
    <row r="122" spans="1:11" ht="18" customHeight="1" x14ac:dyDescent="0.2">
      <c r="A122" s="1437"/>
      <c r="B122" s="1432"/>
      <c r="C122" s="1432"/>
      <c r="D122" s="1432"/>
      <c r="E122" s="1432"/>
      <c r="F122" s="1432"/>
      <c r="G122" s="1302"/>
      <c r="H122" s="1302"/>
      <c r="I122" s="1302"/>
      <c r="J122" s="1302"/>
      <c r="K122" s="1302"/>
    </row>
    <row r="123" spans="1:11" ht="18" customHeight="1" x14ac:dyDescent="0.2">
      <c r="A123" s="1437" t="s">
        <v>175</v>
      </c>
      <c r="B123" s="1434" t="s">
        <v>20</v>
      </c>
      <c r="C123" s="1432"/>
      <c r="D123" s="1432"/>
      <c r="E123" s="1432"/>
      <c r="F123" s="1446">
        <v>5983812</v>
      </c>
      <c r="G123" s="1302"/>
      <c r="H123" s="1302"/>
      <c r="I123" s="1302"/>
      <c r="J123" s="1302"/>
      <c r="K123" s="1302"/>
    </row>
    <row r="124" spans="1:11" ht="18" customHeight="1" x14ac:dyDescent="0.2">
      <c r="A124" s="1437"/>
      <c r="B124" s="1432"/>
      <c r="C124" s="1432"/>
      <c r="D124" s="1432"/>
      <c r="E124" s="1432"/>
      <c r="F124" s="1432"/>
      <c r="G124" s="1302"/>
      <c r="H124" s="1302"/>
      <c r="I124" s="1302"/>
      <c r="J124" s="1302"/>
      <c r="K124" s="1302"/>
    </row>
    <row r="125" spans="1:11" ht="18" customHeight="1" x14ac:dyDescent="0.2">
      <c r="A125" s="1437" t="s">
        <v>176</v>
      </c>
      <c r="B125" s="1434" t="s">
        <v>21</v>
      </c>
      <c r="C125" s="1432"/>
      <c r="D125" s="1432"/>
      <c r="E125" s="1432"/>
      <c r="F125" s="1446">
        <v>1976900</v>
      </c>
      <c r="G125" s="1302"/>
      <c r="H125" s="1302"/>
      <c r="I125" s="1302"/>
      <c r="J125" s="1302"/>
      <c r="K125" s="1302"/>
    </row>
    <row r="126" spans="1:11" ht="18" customHeight="1" x14ac:dyDescent="0.2">
      <c r="A126" s="1437"/>
      <c r="B126" s="1432"/>
      <c r="C126" s="1432"/>
      <c r="D126" s="1432"/>
      <c r="E126" s="1432"/>
      <c r="F126" s="1432"/>
      <c r="G126" s="1302"/>
      <c r="H126" s="1302"/>
      <c r="I126" s="1302"/>
      <c r="J126" s="1302"/>
      <c r="K126" s="1302"/>
    </row>
    <row r="127" spans="1:11" ht="18" customHeight="1" x14ac:dyDescent="0.2">
      <c r="A127" s="1437" t="s">
        <v>177</v>
      </c>
      <c r="B127" s="1434" t="s">
        <v>22</v>
      </c>
      <c r="C127" s="1432"/>
      <c r="D127" s="1432"/>
      <c r="E127" s="1432"/>
      <c r="F127" s="1446">
        <v>7960712</v>
      </c>
      <c r="G127" s="1302"/>
      <c r="H127" s="1302"/>
      <c r="I127" s="1302"/>
      <c r="J127" s="1302"/>
      <c r="K127" s="1302"/>
    </row>
    <row r="128" spans="1:11" ht="18" customHeight="1" x14ac:dyDescent="0.2">
      <c r="A128" s="1437"/>
      <c r="B128" s="1432"/>
      <c r="C128" s="1432"/>
      <c r="D128" s="1432"/>
      <c r="E128" s="1432"/>
      <c r="F128" s="1432"/>
      <c r="G128" s="1302"/>
      <c r="H128" s="1302"/>
      <c r="I128" s="1302"/>
      <c r="J128" s="1302"/>
      <c r="K128" s="1302"/>
    </row>
    <row r="129" spans="1:11" ht="42.75" customHeight="1" x14ac:dyDescent="0.2">
      <c r="A129" s="1432"/>
      <c r="B129" s="1432"/>
      <c r="C129" s="1432"/>
      <c r="D129" s="1432"/>
      <c r="E129" s="1432"/>
      <c r="F129" s="1440" t="s">
        <v>9</v>
      </c>
      <c r="G129" s="1440" t="s">
        <v>37</v>
      </c>
      <c r="H129" s="1440" t="s">
        <v>29</v>
      </c>
      <c r="I129" s="1440" t="s">
        <v>30</v>
      </c>
      <c r="J129" s="1440" t="s">
        <v>33</v>
      </c>
      <c r="K129" s="1440" t="s">
        <v>34</v>
      </c>
    </row>
    <row r="130" spans="1:11" ht="18" customHeight="1" x14ac:dyDescent="0.2">
      <c r="A130" s="1438" t="s">
        <v>157</v>
      </c>
      <c r="B130" s="1434" t="s">
        <v>23</v>
      </c>
      <c r="C130" s="1432"/>
      <c r="D130" s="1432"/>
      <c r="E130" s="1432"/>
      <c r="F130" s="1432"/>
      <c r="G130" s="1432"/>
      <c r="H130" s="1432"/>
      <c r="I130" s="1432"/>
      <c r="J130" s="1432"/>
      <c r="K130" s="1432"/>
    </row>
    <row r="131" spans="1:11" ht="18" customHeight="1" x14ac:dyDescent="0.2">
      <c r="A131" s="1437" t="s">
        <v>158</v>
      </c>
      <c r="B131" s="1432" t="s">
        <v>24</v>
      </c>
      <c r="C131" s="1432"/>
      <c r="D131" s="1432"/>
      <c r="E131" s="1432"/>
      <c r="F131" s="1445"/>
      <c r="G131" s="1445"/>
      <c r="H131" s="1446"/>
      <c r="I131" s="1481">
        <v>0</v>
      </c>
      <c r="J131" s="1446"/>
      <c r="K131" s="1447">
        <v>0</v>
      </c>
    </row>
    <row r="132" spans="1:11" ht="18" customHeight="1" x14ac:dyDescent="0.2">
      <c r="A132" s="1437" t="s">
        <v>159</v>
      </c>
      <c r="B132" s="1432" t="s">
        <v>25</v>
      </c>
      <c r="C132" s="1432"/>
      <c r="D132" s="1432"/>
      <c r="E132" s="1432"/>
      <c r="F132" s="1445"/>
      <c r="G132" s="1445"/>
      <c r="H132" s="1446"/>
      <c r="I132" s="1481">
        <v>0</v>
      </c>
      <c r="J132" s="1446"/>
      <c r="K132" s="1447">
        <v>0</v>
      </c>
    </row>
    <row r="133" spans="1:11" ht="18" customHeight="1" x14ac:dyDescent="0.2">
      <c r="A133" s="1437" t="s">
        <v>160</v>
      </c>
      <c r="B133" s="4062"/>
      <c r="C133" s="4063"/>
      <c r="D133" s="4064"/>
      <c r="E133" s="1432"/>
      <c r="F133" s="1445"/>
      <c r="G133" s="1445"/>
      <c r="H133" s="1446"/>
      <c r="I133" s="1481">
        <v>0</v>
      </c>
      <c r="J133" s="1446"/>
      <c r="K133" s="1447">
        <v>0</v>
      </c>
    </row>
    <row r="134" spans="1:11" ht="18" customHeight="1" x14ac:dyDescent="0.2">
      <c r="A134" s="1437" t="s">
        <v>161</v>
      </c>
      <c r="B134" s="4062"/>
      <c r="C134" s="4063"/>
      <c r="D134" s="4064"/>
      <c r="E134" s="1432"/>
      <c r="F134" s="1445"/>
      <c r="G134" s="1445"/>
      <c r="H134" s="1446"/>
      <c r="I134" s="1481">
        <v>0</v>
      </c>
      <c r="J134" s="1446"/>
      <c r="K134" s="1447">
        <v>0</v>
      </c>
    </row>
    <row r="135" spans="1:11" ht="18" customHeight="1" x14ac:dyDescent="0.2">
      <c r="A135" s="1437" t="s">
        <v>162</v>
      </c>
      <c r="B135" s="4062"/>
      <c r="C135" s="4063"/>
      <c r="D135" s="4064"/>
      <c r="E135" s="1432"/>
      <c r="F135" s="1445"/>
      <c r="G135" s="1445"/>
      <c r="H135" s="1446"/>
      <c r="I135" s="1481">
        <v>0</v>
      </c>
      <c r="J135" s="1446"/>
      <c r="K135" s="1447">
        <v>0</v>
      </c>
    </row>
    <row r="136" spans="1:11" ht="18" customHeight="1" x14ac:dyDescent="0.2">
      <c r="A136" s="1438"/>
      <c r="B136" s="1432"/>
      <c r="C136" s="1432"/>
      <c r="D136" s="1432"/>
      <c r="E136" s="1432"/>
      <c r="F136" s="1432"/>
      <c r="G136" s="1432"/>
      <c r="H136" s="1432"/>
      <c r="I136" s="1432"/>
      <c r="J136" s="1432"/>
      <c r="K136" s="1432"/>
    </row>
    <row r="137" spans="1:11" ht="18" customHeight="1" x14ac:dyDescent="0.2">
      <c r="A137" s="1438" t="s">
        <v>163</v>
      </c>
      <c r="B137" s="1434" t="s">
        <v>27</v>
      </c>
      <c r="C137" s="1432"/>
      <c r="D137" s="1432"/>
      <c r="E137" s="1432"/>
      <c r="F137" s="1449">
        <v>0</v>
      </c>
      <c r="G137" s="1449">
        <v>0</v>
      </c>
      <c r="H137" s="1447">
        <v>0</v>
      </c>
      <c r="I137" s="1447">
        <v>0</v>
      </c>
      <c r="J137" s="1447">
        <v>0</v>
      </c>
      <c r="K137" s="1447">
        <v>0</v>
      </c>
    </row>
    <row r="138" spans="1:11" ht="18" customHeight="1" x14ac:dyDescent="0.2">
      <c r="A138" s="1432"/>
      <c r="B138" s="1432"/>
      <c r="C138" s="1432"/>
      <c r="D138" s="1432"/>
      <c r="E138" s="1432"/>
      <c r="F138" s="1432"/>
      <c r="G138" s="1432"/>
      <c r="H138" s="1432"/>
      <c r="I138" s="1432"/>
      <c r="J138" s="1432"/>
      <c r="K138" s="1432"/>
    </row>
    <row r="139" spans="1:11" ht="42.75" customHeight="1" x14ac:dyDescent="0.2">
      <c r="A139" s="1432"/>
      <c r="B139" s="1432"/>
      <c r="C139" s="1432"/>
      <c r="D139" s="1432"/>
      <c r="E139" s="1432"/>
      <c r="F139" s="1440" t="s">
        <v>9</v>
      </c>
      <c r="G139" s="1440" t="s">
        <v>37</v>
      </c>
      <c r="H139" s="1440" t="s">
        <v>29</v>
      </c>
      <c r="I139" s="1440" t="s">
        <v>30</v>
      </c>
      <c r="J139" s="1440" t="s">
        <v>33</v>
      </c>
      <c r="K139" s="1440" t="s">
        <v>34</v>
      </c>
    </row>
    <row r="140" spans="1:11" ht="18" customHeight="1" x14ac:dyDescent="0.2">
      <c r="A140" s="1438" t="s">
        <v>166</v>
      </c>
      <c r="B140" s="1434" t="s">
        <v>26</v>
      </c>
      <c r="C140" s="1432"/>
      <c r="D140" s="1432"/>
      <c r="E140" s="1432"/>
      <c r="F140" s="1432"/>
      <c r="G140" s="1432"/>
      <c r="H140" s="1432"/>
      <c r="I140" s="1432"/>
      <c r="J140" s="1432"/>
      <c r="K140" s="1432"/>
    </row>
    <row r="141" spans="1:11" ht="18" customHeight="1" x14ac:dyDescent="0.2">
      <c r="A141" s="1437" t="s">
        <v>137</v>
      </c>
      <c r="B141" s="1434" t="s">
        <v>64</v>
      </c>
      <c r="C141" s="1432"/>
      <c r="D141" s="1432"/>
      <c r="E141" s="1432"/>
      <c r="F141" s="1472">
        <v>16522</v>
      </c>
      <c r="G141" s="1472">
        <v>90552</v>
      </c>
      <c r="H141" s="1472">
        <v>654757</v>
      </c>
      <c r="I141" s="1472">
        <v>540829.28200000001</v>
      </c>
      <c r="J141" s="1472">
        <v>15730</v>
      </c>
      <c r="K141" s="1472">
        <v>1179856.2820000001</v>
      </c>
    </row>
    <row r="142" spans="1:11" ht="18" customHeight="1" x14ac:dyDescent="0.2">
      <c r="A142" s="1437" t="s">
        <v>142</v>
      </c>
      <c r="B142" s="1434" t="s">
        <v>65</v>
      </c>
      <c r="C142" s="1432"/>
      <c r="D142" s="1432"/>
      <c r="E142" s="1432"/>
      <c r="F142" s="1472">
        <v>17557.5</v>
      </c>
      <c r="G142" s="1472">
        <v>86037</v>
      </c>
      <c r="H142" s="1472">
        <v>1130254</v>
      </c>
      <c r="I142" s="1472">
        <v>0</v>
      </c>
      <c r="J142" s="1472">
        <v>0</v>
      </c>
      <c r="K142" s="1472">
        <v>1130254</v>
      </c>
    </row>
    <row r="143" spans="1:11" ht="18" customHeight="1" x14ac:dyDescent="0.2">
      <c r="A143" s="1437" t="s">
        <v>144</v>
      </c>
      <c r="B143" s="1434" t="s">
        <v>66</v>
      </c>
      <c r="C143" s="1432"/>
      <c r="D143" s="1432"/>
      <c r="E143" s="1432"/>
      <c r="F143" s="1472">
        <v>249084</v>
      </c>
      <c r="G143" s="1472">
        <v>119001</v>
      </c>
      <c r="H143" s="1472">
        <v>36523823.019999996</v>
      </c>
      <c r="I143" s="1472">
        <v>16974351.609999999</v>
      </c>
      <c r="J143" s="1472">
        <v>24308701.68</v>
      </c>
      <c r="K143" s="1472">
        <v>29189472.950000003</v>
      </c>
    </row>
    <row r="144" spans="1:11" ht="18" customHeight="1" x14ac:dyDescent="0.2">
      <c r="A144" s="1437" t="s">
        <v>146</v>
      </c>
      <c r="B144" s="1434" t="s">
        <v>67</v>
      </c>
      <c r="C144" s="1432"/>
      <c r="D144" s="1432"/>
      <c r="E144" s="1432"/>
      <c r="F144" s="1472">
        <v>0</v>
      </c>
      <c r="G144" s="1472">
        <v>0</v>
      </c>
      <c r="H144" s="1472">
        <v>0</v>
      </c>
      <c r="I144" s="1472">
        <v>0</v>
      </c>
      <c r="J144" s="1472">
        <v>0</v>
      </c>
      <c r="K144" s="1472">
        <v>0</v>
      </c>
    </row>
    <row r="145" spans="1:11" ht="18" customHeight="1" x14ac:dyDescent="0.2">
      <c r="A145" s="1437" t="s">
        <v>148</v>
      </c>
      <c r="B145" s="1434" t="s">
        <v>68</v>
      </c>
      <c r="C145" s="1432"/>
      <c r="D145" s="1432"/>
      <c r="E145" s="1432"/>
      <c r="F145" s="1472">
        <v>637</v>
      </c>
      <c r="G145" s="1472">
        <v>335</v>
      </c>
      <c r="H145" s="1472">
        <v>331970</v>
      </c>
      <c r="I145" s="1472">
        <v>0</v>
      </c>
      <c r="J145" s="1472">
        <v>12000</v>
      </c>
      <c r="K145" s="1472">
        <v>319970</v>
      </c>
    </row>
    <row r="146" spans="1:11" ht="18" customHeight="1" x14ac:dyDescent="0.2">
      <c r="A146" s="1437" t="s">
        <v>150</v>
      </c>
      <c r="B146" s="1434" t="s">
        <v>69</v>
      </c>
      <c r="C146" s="1432"/>
      <c r="D146" s="1432"/>
      <c r="E146" s="1432"/>
      <c r="F146" s="1472">
        <v>3756</v>
      </c>
      <c r="G146" s="1472">
        <v>126</v>
      </c>
      <c r="H146" s="1472">
        <v>821919.17</v>
      </c>
      <c r="I146" s="1472">
        <v>678905.23441999999</v>
      </c>
      <c r="J146" s="1472">
        <v>30000</v>
      </c>
      <c r="K146" s="1472">
        <v>1470824.40442</v>
      </c>
    </row>
    <row r="147" spans="1:11" ht="18" customHeight="1" x14ac:dyDescent="0.2">
      <c r="A147" s="1437" t="s">
        <v>153</v>
      </c>
      <c r="B147" s="1434" t="s">
        <v>61</v>
      </c>
      <c r="C147" s="1432"/>
      <c r="D147" s="1432"/>
      <c r="E147" s="1432"/>
      <c r="F147" s="1449">
        <v>247</v>
      </c>
      <c r="G147" s="1449">
        <v>0</v>
      </c>
      <c r="H147" s="1449">
        <v>13453</v>
      </c>
      <c r="I147" s="1449">
        <v>11112.178</v>
      </c>
      <c r="J147" s="1449">
        <v>0</v>
      </c>
      <c r="K147" s="1449">
        <v>24565.178000000004</v>
      </c>
    </row>
    <row r="148" spans="1:11" ht="18" customHeight="1" x14ac:dyDescent="0.2">
      <c r="A148" s="1437" t="s">
        <v>155</v>
      </c>
      <c r="B148" s="1434" t="s">
        <v>70</v>
      </c>
      <c r="C148" s="1432"/>
      <c r="D148" s="1432"/>
      <c r="E148" s="1432"/>
      <c r="F148" s="1473" t="s">
        <v>73</v>
      </c>
      <c r="G148" s="1473" t="s">
        <v>73</v>
      </c>
      <c r="H148" s="1474" t="s">
        <v>73</v>
      </c>
      <c r="I148" s="1474" t="s">
        <v>73</v>
      </c>
      <c r="J148" s="1474" t="s">
        <v>73</v>
      </c>
      <c r="K148" s="1468">
        <v>9670307</v>
      </c>
    </row>
    <row r="149" spans="1:11" ht="18" customHeight="1" x14ac:dyDescent="0.2">
      <c r="A149" s="1437" t="s">
        <v>163</v>
      </c>
      <c r="B149" s="1434" t="s">
        <v>71</v>
      </c>
      <c r="C149" s="1432"/>
      <c r="D149" s="1432"/>
      <c r="E149" s="1432"/>
      <c r="F149" s="1449">
        <v>0</v>
      </c>
      <c r="G149" s="1449">
        <v>0</v>
      </c>
      <c r="H149" s="1449">
        <v>0</v>
      </c>
      <c r="I149" s="1449">
        <v>0</v>
      </c>
      <c r="J149" s="1449">
        <v>0</v>
      </c>
      <c r="K149" s="1449">
        <v>0</v>
      </c>
    </row>
    <row r="150" spans="1:11" ht="18" customHeight="1" x14ac:dyDescent="0.2">
      <c r="A150" s="1437" t="s">
        <v>185</v>
      </c>
      <c r="B150" s="1434" t="s">
        <v>186</v>
      </c>
      <c r="C150" s="1432"/>
      <c r="D150" s="1432"/>
      <c r="E150" s="1432"/>
      <c r="F150" s="1473" t="s">
        <v>73</v>
      </c>
      <c r="G150" s="1473" t="s">
        <v>73</v>
      </c>
      <c r="H150" s="1449">
        <v>7740077</v>
      </c>
      <c r="I150" s="1449">
        <v>0</v>
      </c>
      <c r="J150" s="1449">
        <v>6618734</v>
      </c>
      <c r="K150" s="1449">
        <v>1121343</v>
      </c>
    </row>
    <row r="151" spans="1:11" ht="18" customHeight="1" x14ac:dyDescent="0.2">
      <c r="A151" s="1432"/>
      <c r="B151" s="1434"/>
      <c r="C151" s="1432"/>
      <c r="D151" s="1432"/>
      <c r="E151" s="1432"/>
      <c r="F151" s="1479"/>
      <c r="G151" s="1479"/>
      <c r="H151" s="1479"/>
      <c r="I151" s="1479"/>
      <c r="J151" s="1479"/>
      <c r="K151" s="1479"/>
    </row>
    <row r="152" spans="1:11" ht="18" customHeight="1" x14ac:dyDescent="0.2">
      <c r="A152" s="1438" t="s">
        <v>165</v>
      </c>
      <c r="B152" s="1434" t="s">
        <v>26</v>
      </c>
      <c r="C152" s="1432"/>
      <c r="D152" s="1432"/>
      <c r="E152" s="1432"/>
      <c r="F152" s="1480">
        <v>287803.5</v>
      </c>
      <c r="G152" s="1480">
        <v>296051</v>
      </c>
      <c r="H152" s="1480">
        <v>47216253.189999998</v>
      </c>
      <c r="I152" s="1480">
        <v>18205198.304420002</v>
      </c>
      <c r="J152" s="1480">
        <v>30985165.68</v>
      </c>
      <c r="K152" s="1480">
        <v>44106592.81442</v>
      </c>
    </row>
    <row r="153" spans="1:11" ht="18" customHeight="1" x14ac:dyDescent="0.2">
      <c r="A153" s="630"/>
      <c r="B153" s="1302"/>
      <c r="C153" s="1302"/>
      <c r="D153" s="1302"/>
      <c r="E153" s="1302"/>
      <c r="F153" s="1302"/>
      <c r="G153" s="1302"/>
      <c r="H153" s="1302"/>
      <c r="I153" s="1302"/>
      <c r="J153" s="1302"/>
      <c r="K153" s="1302"/>
    </row>
    <row r="154" spans="1:11" ht="18" customHeight="1" x14ac:dyDescent="0.2">
      <c r="A154" s="1438" t="s">
        <v>168</v>
      </c>
      <c r="B154" s="1434" t="s">
        <v>28</v>
      </c>
      <c r="C154" s="1432"/>
      <c r="D154" s="1432"/>
      <c r="E154" s="1432"/>
      <c r="F154" s="1495">
        <v>0.14043568966046499</v>
      </c>
      <c r="G154" s="1432"/>
      <c r="H154" s="1432"/>
      <c r="I154" s="1432"/>
      <c r="J154" s="1432"/>
      <c r="K154" s="1432"/>
    </row>
    <row r="155" spans="1:11" ht="18" customHeight="1" x14ac:dyDescent="0.2">
      <c r="A155" s="1438" t="s">
        <v>169</v>
      </c>
      <c r="B155" s="1434" t="s">
        <v>72</v>
      </c>
      <c r="C155" s="1432"/>
      <c r="D155" s="1432"/>
      <c r="E155" s="1432"/>
      <c r="F155" s="1495">
        <v>5.5405336626196249</v>
      </c>
      <c r="G155" s="1434"/>
      <c r="H155" s="1432"/>
      <c r="I155" s="1432"/>
      <c r="J155" s="1432"/>
      <c r="K155" s="1432"/>
    </row>
    <row r="156" spans="1:11" ht="18" customHeight="1" x14ac:dyDescent="0.2">
      <c r="A156" s="1432"/>
      <c r="B156" s="1432"/>
      <c r="C156" s="1432"/>
      <c r="D156" s="1432"/>
      <c r="E156" s="1432"/>
      <c r="F156" s="1432"/>
      <c r="G156" s="1434"/>
      <c r="H156" s="1432"/>
      <c r="I156" s="1432"/>
      <c r="J156" s="1432"/>
      <c r="K156" s="1432"/>
    </row>
  </sheetData>
  <mergeCells count="28">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 ref="B52:C52"/>
    <mergeCell ref="B90:C90"/>
    <mergeCell ref="B134:D134"/>
    <mergeCell ref="B135:D135"/>
    <mergeCell ref="B133:D133"/>
    <mergeCell ref="B104:D104"/>
    <mergeCell ref="B105:D105"/>
    <mergeCell ref="B106:D106"/>
    <mergeCell ref="B103:C103"/>
    <mergeCell ref="B96:D96"/>
    <mergeCell ref="B95:D95"/>
    <mergeCell ref="B94:D94"/>
  </mergeCells>
  <printOptions headings="1" gridLines="1"/>
  <pageMargins left="0.17" right="0.16" top="0.35" bottom="0.32" header="0.17" footer="0.17"/>
  <pageSetup scale="59" fitToHeight="3" orientation="landscape" horizontalDpi="1200"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156"/>
  <sheetViews>
    <sheetView zoomScale="70" zoomScaleNormal="70" workbookViewId="0">
      <selection activeCell="H1" sqref="H1:H1048576"/>
    </sheetView>
  </sheetViews>
  <sheetFormatPr defaultColWidth="9.28515625" defaultRowHeight="18" customHeight="1" x14ac:dyDescent="0.25"/>
  <cols>
    <col min="1" max="1" width="8.28515625" style="117" customWidth="1"/>
    <col min="2" max="2" width="55.42578125" style="115" bestFit="1" customWidth="1"/>
    <col min="3" max="3" width="9.5703125" style="115" customWidth="1"/>
    <col min="4" max="4" width="9.28515625" style="115"/>
    <col min="5" max="5" width="12.42578125" style="115" customWidth="1"/>
    <col min="6" max="6" width="18.5703125" style="115" customWidth="1"/>
    <col min="7" max="7" width="23.5703125" style="115" customWidth="1"/>
    <col min="8" max="8" width="17.28515625" style="115" customWidth="1"/>
    <col min="9" max="9" width="21.28515625" style="115" customWidth="1"/>
    <col min="10" max="10" width="19.7109375" style="115" customWidth="1"/>
    <col min="11" max="11" width="17.5703125" style="115" customWidth="1"/>
    <col min="12" max="16384" width="9.28515625" style="115"/>
  </cols>
  <sheetData>
    <row r="1" spans="1:11" ht="18" customHeight="1" x14ac:dyDescent="0.25">
      <c r="A1" s="1496"/>
      <c r="B1" s="1496"/>
      <c r="C1" s="1500"/>
      <c r="D1" s="1499"/>
      <c r="E1" s="1500"/>
      <c r="F1" s="1500"/>
      <c r="G1" s="1500"/>
      <c r="H1" s="1500"/>
      <c r="I1" s="1500"/>
      <c r="J1" s="1500"/>
      <c r="K1" s="1500"/>
    </row>
    <row r="2" spans="1:11" ht="18" customHeight="1" x14ac:dyDescent="0.25">
      <c r="A2" s="1496"/>
      <c r="B2" s="1496"/>
      <c r="C2" s="1496"/>
      <c r="D2" s="3857" t="s">
        <v>686</v>
      </c>
      <c r="E2" s="3858"/>
      <c r="F2" s="3858"/>
      <c r="G2" s="3858"/>
      <c r="H2" s="3858"/>
      <c r="I2" s="1496"/>
      <c r="J2" s="1496"/>
      <c r="K2" s="1496"/>
    </row>
    <row r="3" spans="1:11" ht="18" customHeight="1" x14ac:dyDescent="0.25">
      <c r="A3" s="1496"/>
      <c r="B3" s="1498" t="s">
        <v>0</v>
      </c>
      <c r="C3" s="1496"/>
      <c r="D3" s="1496"/>
      <c r="E3" s="1496"/>
      <c r="F3" s="1496"/>
      <c r="G3" s="1496"/>
      <c r="H3" s="1496"/>
      <c r="I3" s="1496"/>
      <c r="J3" s="1496"/>
      <c r="K3" s="1496"/>
    </row>
    <row r="5" spans="1:11" ht="18" customHeight="1" x14ac:dyDescent="0.25">
      <c r="A5" s="1496"/>
      <c r="B5" s="1501" t="s">
        <v>40</v>
      </c>
      <c r="C5" s="4068" t="s">
        <v>760</v>
      </c>
      <c r="D5" s="4070"/>
      <c r="E5" s="4070"/>
      <c r="F5" s="4070"/>
      <c r="G5" s="4071"/>
      <c r="H5" s="1496"/>
      <c r="I5" s="1496"/>
      <c r="J5" s="1496"/>
      <c r="K5" s="1496"/>
    </row>
    <row r="6" spans="1:11" ht="18" customHeight="1" x14ac:dyDescent="0.25">
      <c r="A6" s="1496"/>
      <c r="B6" s="1501" t="s">
        <v>3</v>
      </c>
      <c r="C6" s="4072">
        <v>210028</v>
      </c>
      <c r="D6" s="4073"/>
      <c r="E6" s="4073"/>
      <c r="F6" s="4073"/>
      <c r="G6" s="4074"/>
      <c r="H6" s="1496"/>
      <c r="I6" s="1496"/>
      <c r="J6" s="1496"/>
      <c r="K6" s="1496"/>
    </row>
    <row r="7" spans="1:11" ht="18" customHeight="1" x14ac:dyDescent="0.25">
      <c r="A7" s="1496"/>
      <c r="B7" s="1501" t="s">
        <v>4</v>
      </c>
      <c r="C7" s="4075">
        <v>1200</v>
      </c>
      <c r="D7" s="4076"/>
      <c r="E7" s="4076"/>
      <c r="F7" s="4076"/>
      <c r="G7" s="4077"/>
      <c r="H7" s="1496"/>
      <c r="I7" s="1496"/>
      <c r="J7" s="1496"/>
      <c r="K7" s="1496"/>
    </row>
    <row r="9" spans="1:11" ht="18" customHeight="1" x14ac:dyDescent="0.25">
      <c r="A9" s="1496"/>
      <c r="B9" s="1501" t="s">
        <v>1</v>
      </c>
      <c r="C9" s="4068" t="s">
        <v>730</v>
      </c>
      <c r="D9" s="4070"/>
      <c r="E9" s="4070"/>
      <c r="F9" s="4070"/>
      <c r="G9" s="4071"/>
      <c r="H9" s="1496"/>
      <c r="I9" s="1496"/>
      <c r="J9" s="1496"/>
      <c r="K9" s="1496"/>
    </row>
    <row r="10" spans="1:11" ht="18" customHeight="1" x14ac:dyDescent="0.25">
      <c r="A10" s="1496"/>
      <c r="B10" s="1501" t="s">
        <v>2</v>
      </c>
      <c r="C10" s="4078" t="s">
        <v>731</v>
      </c>
      <c r="D10" s="4079"/>
      <c r="E10" s="4079"/>
      <c r="F10" s="4079"/>
      <c r="G10" s="4080"/>
      <c r="H10" s="1496"/>
      <c r="I10" s="1496"/>
      <c r="J10" s="1496"/>
      <c r="K10" s="1496"/>
    </row>
    <row r="11" spans="1:11" ht="18" customHeight="1" x14ac:dyDescent="0.25">
      <c r="A11" s="1496"/>
      <c r="B11" s="1501" t="s">
        <v>32</v>
      </c>
      <c r="C11" s="4068" t="s">
        <v>732</v>
      </c>
      <c r="D11" s="4069"/>
      <c r="E11" s="4069"/>
      <c r="F11" s="4069"/>
      <c r="G11" s="4069"/>
      <c r="H11" s="1496"/>
      <c r="I11" s="1496"/>
      <c r="J11" s="1496"/>
      <c r="K11" s="1496"/>
    </row>
    <row r="12" spans="1:11" ht="18" customHeight="1" x14ac:dyDescent="0.25">
      <c r="A12" s="1496"/>
      <c r="B12" s="1501"/>
      <c r="C12" s="1501"/>
      <c r="D12" s="1501"/>
      <c r="E12" s="1501"/>
      <c r="F12" s="1501"/>
      <c r="G12" s="1501"/>
      <c r="H12" s="1496"/>
      <c r="I12" s="1496"/>
      <c r="J12" s="1496"/>
      <c r="K12" s="1496"/>
    </row>
    <row r="13" spans="1:11" ht="24.6" customHeight="1" x14ac:dyDescent="0.25">
      <c r="A13" s="1496"/>
      <c r="B13" s="3863"/>
      <c r="C13" s="3864"/>
      <c r="D13" s="3864"/>
      <c r="E13" s="3864"/>
      <c r="F13" s="3864"/>
      <c r="G13" s="3864"/>
      <c r="H13" s="3865"/>
      <c r="I13" s="1500"/>
      <c r="J13" s="1496"/>
      <c r="K13" s="1496"/>
    </row>
    <row r="14" spans="1:11" ht="18" customHeight="1" x14ac:dyDescent="0.25">
      <c r="A14" s="1496"/>
      <c r="B14" s="1503"/>
      <c r="C14" s="1496"/>
      <c r="D14" s="1496"/>
      <c r="E14" s="1496"/>
      <c r="F14" s="1496"/>
      <c r="G14" s="1496"/>
      <c r="H14" s="1496"/>
      <c r="I14" s="1496"/>
      <c r="J14" s="1496"/>
      <c r="K14" s="1496"/>
    </row>
    <row r="15" spans="1:11" ht="18" customHeight="1" x14ac:dyDescent="0.25">
      <c r="A15" s="1496"/>
      <c r="B15" s="1503"/>
      <c r="C15" s="1496"/>
      <c r="D15" s="1496"/>
      <c r="E15" s="1496"/>
      <c r="F15" s="1496"/>
      <c r="G15" s="1496"/>
      <c r="H15" s="1496"/>
      <c r="I15" s="1496"/>
      <c r="J15" s="1496"/>
      <c r="K15" s="1496"/>
    </row>
    <row r="16" spans="1:11" ht="45" customHeight="1" x14ac:dyDescent="0.25">
      <c r="A16" s="1499" t="s">
        <v>181</v>
      </c>
      <c r="B16" s="1500"/>
      <c r="C16" s="1500"/>
      <c r="D16" s="1500"/>
      <c r="E16" s="1500"/>
      <c r="F16" s="1504" t="s">
        <v>9</v>
      </c>
      <c r="G16" s="1504" t="s">
        <v>37</v>
      </c>
      <c r="H16" s="1504" t="s">
        <v>29</v>
      </c>
      <c r="I16" s="1504" t="s">
        <v>30</v>
      </c>
      <c r="J16" s="1504" t="s">
        <v>33</v>
      </c>
      <c r="K16" s="1504" t="s">
        <v>34</v>
      </c>
    </row>
    <row r="17" spans="1:11" ht="18" customHeight="1" x14ac:dyDescent="0.25">
      <c r="A17" s="1502" t="s">
        <v>184</v>
      </c>
      <c r="B17" s="1498" t="s">
        <v>182</v>
      </c>
      <c r="C17" s="1496"/>
      <c r="D17" s="1496"/>
      <c r="E17" s="1496"/>
      <c r="F17" s="1496"/>
      <c r="G17" s="1496"/>
      <c r="H17" s="1496"/>
      <c r="I17" s="1496"/>
      <c r="J17" s="1496"/>
      <c r="K17" s="1496"/>
    </row>
    <row r="18" spans="1:11" ht="18" customHeight="1" x14ac:dyDescent="0.25">
      <c r="A18" s="1501" t="s">
        <v>185</v>
      </c>
      <c r="B18" s="1497" t="s">
        <v>183</v>
      </c>
      <c r="C18" s="1496"/>
      <c r="D18" s="1496"/>
      <c r="E18" s="1496"/>
      <c r="F18" s="1509" t="s">
        <v>73</v>
      </c>
      <c r="G18" s="1509" t="s">
        <v>73</v>
      </c>
      <c r="H18" s="1510">
        <v>4150293.33</v>
      </c>
      <c r="I18" s="1545">
        <v>0</v>
      </c>
      <c r="J18" s="1510">
        <v>3549019.72</v>
      </c>
      <c r="K18" s="1511">
        <v>601273.60999999987</v>
      </c>
    </row>
    <row r="19" spans="1:11" ht="45" customHeight="1" x14ac:dyDescent="0.25">
      <c r="A19" s="1499" t="s">
        <v>8</v>
      </c>
      <c r="B19" s="1500"/>
      <c r="C19" s="1500"/>
      <c r="D19" s="1500"/>
      <c r="E19" s="1500"/>
      <c r="F19" s="1504" t="s">
        <v>9</v>
      </c>
      <c r="G19" s="1504" t="s">
        <v>37</v>
      </c>
      <c r="H19" s="1504" t="s">
        <v>29</v>
      </c>
      <c r="I19" s="1504" t="s">
        <v>30</v>
      </c>
      <c r="J19" s="1504" t="s">
        <v>33</v>
      </c>
      <c r="K19" s="1504" t="s">
        <v>34</v>
      </c>
    </row>
    <row r="20" spans="1:11" ht="18" customHeight="1" x14ac:dyDescent="0.25">
      <c r="A20" s="1502" t="s">
        <v>74</v>
      </c>
      <c r="B20" s="1498" t="s">
        <v>41</v>
      </c>
      <c r="C20" s="1496"/>
      <c r="D20" s="1496"/>
      <c r="E20" s="1496"/>
      <c r="F20" s="1496"/>
      <c r="G20" s="1496"/>
      <c r="H20" s="1496"/>
      <c r="I20" s="1496"/>
      <c r="J20" s="1496"/>
      <c r="K20" s="1496"/>
    </row>
    <row r="21" spans="1:11" ht="18" customHeight="1" x14ac:dyDescent="0.25">
      <c r="A21" s="1501" t="s">
        <v>75</v>
      </c>
      <c r="B21" s="1497" t="s">
        <v>42</v>
      </c>
      <c r="C21" s="1496"/>
      <c r="D21" s="1496"/>
      <c r="E21" s="1496"/>
      <c r="F21" s="1509">
        <v>4168.5</v>
      </c>
      <c r="G21" s="1509">
        <v>9853</v>
      </c>
      <c r="H21" s="1510">
        <v>150632</v>
      </c>
      <c r="I21" s="1545">
        <v>56981</v>
      </c>
      <c r="J21" s="1510">
        <v>16267</v>
      </c>
      <c r="K21" s="1511">
        <v>191346</v>
      </c>
    </row>
    <row r="22" spans="1:11" ht="18" customHeight="1" x14ac:dyDescent="0.25">
      <c r="A22" s="1501" t="s">
        <v>76</v>
      </c>
      <c r="B22" s="1496" t="s">
        <v>6</v>
      </c>
      <c r="C22" s="1496"/>
      <c r="D22" s="1496"/>
      <c r="E22" s="1496"/>
      <c r="F22" s="1509">
        <v>68.5</v>
      </c>
      <c r="G22" s="1509">
        <v>296</v>
      </c>
      <c r="H22" s="1510">
        <v>2770</v>
      </c>
      <c r="I22" s="1545">
        <v>1641</v>
      </c>
      <c r="J22" s="1510"/>
      <c r="K22" s="1511">
        <v>4411</v>
      </c>
    </row>
    <row r="23" spans="1:11" ht="18" customHeight="1" x14ac:dyDescent="0.25">
      <c r="A23" s="1501" t="s">
        <v>77</v>
      </c>
      <c r="B23" s="1496" t="s">
        <v>43</v>
      </c>
      <c r="C23" s="1496"/>
      <c r="D23" s="1496"/>
      <c r="E23" s="1496"/>
      <c r="F23" s="1509"/>
      <c r="G23" s="1509"/>
      <c r="H23" s="1510"/>
      <c r="I23" s="1545">
        <v>0</v>
      </c>
      <c r="J23" s="1510"/>
      <c r="K23" s="1511">
        <v>0</v>
      </c>
    </row>
    <row r="24" spans="1:11" ht="18" customHeight="1" x14ac:dyDescent="0.25">
      <c r="A24" s="1501" t="s">
        <v>78</v>
      </c>
      <c r="B24" s="1496" t="s">
        <v>44</v>
      </c>
      <c r="C24" s="1496"/>
      <c r="D24" s="1496"/>
      <c r="E24" s="1496"/>
      <c r="F24" s="1509">
        <v>6306.5</v>
      </c>
      <c r="G24" s="1509">
        <v>1173</v>
      </c>
      <c r="H24" s="1510">
        <v>134900</v>
      </c>
      <c r="I24" s="1545">
        <v>41673</v>
      </c>
      <c r="J24" s="1510">
        <v>38505</v>
      </c>
      <c r="K24" s="1511">
        <v>138068</v>
      </c>
    </row>
    <row r="25" spans="1:11" ht="18" customHeight="1" x14ac:dyDescent="0.25">
      <c r="A25" s="1501" t="s">
        <v>79</v>
      </c>
      <c r="B25" s="1496" t="s">
        <v>5</v>
      </c>
      <c r="C25" s="1496"/>
      <c r="D25" s="1496"/>
      <c r="E25" s="1496"/>
      <c r="F25" s="1509"/>
      <c r="G25" s="1509"/>
      <c r="H25" s="1510"/>
      <c r="I25" s="1545">
        <v>0</v>
      </c>
      <c r="J25" s="1510"/>
      <c r="K25" s="1511">
        <v>0</v>
      </c>
    </row>
    <row r="26" spans="1:11" ht="18" customHeight="1" x14ac:dyDescent="0.25">
      <c r="A26" s="1501" t="s">
        <v>80</v>
      </c>
      <c r="B26" s="1496" t="s">
        <v>45</v>
      </c>
      <c r="C26" s="1496"/>
      <c r="D26" s="1496"/>
      <c r="E26" s="1496"/>
      <c r="F26" s="1509"/>
      <c r="G26" s="1509"/>
      <c r="H26" s="1510"/>
      <c r="I26" s="1545">
        <v>0</v>
      </c>
      <c r="J26" s="1510"/>
      <c r="K26" s="1511">
        <v>0</v>
      </c>
    </row>
    <row r="27" spans="1:11" ht="18" customHeight="1" x14ac:dyDescent="0.25">
      <c r="A27" s="1501" t="s">
        <v>81</v>
      </c>
      <c r="B27" s="1496" t="s">
        <v>46</v>
      </c>
      <c r="C27" s="1496"/>
      <c r="D27" s="1496"/>
      <c r="E27" s="1496"/>
      <c r="F27" s="1509"/>
      <c r="G27" s="1509"/>
      <c r="H27" s="1510"/>
      <c r="I27" s="1545">
        <v>0</v>
      </c>
      <c r="J27" s="1510"/>
      <c r="K27" s="1511">
        <v>0</v>
      </c>
    </row>
    <row r="28" spans="1:11" ht="18" customHeight="1" x14ac:dyDescent="0.25">
      <c r="A28" s="1501" t="s">
        <v>82</v>
      </c>
      <c r="B28" s="1496" t="s">
        <v>47</v>
      </c>
      <c r="C28" s="1496"/>
      <c r="D28" s="1496"/>
      <c r="E28" s="1496"/>
      <c r="F28" s="1509"/>
      <c r="G28" s="1509"/>
      <c r="H28" s="1510"/>
      <c r="I28" s="1545">
        <v>0</v>
      </c>
      <c r="J28" s="1510"/>
      <c r="K28" s="1511">
        <v>0</v>
      </c>
    </row>
    <row r="29" spans="1:11" ht="18" customHeight="1" x14ac:dyDescent="0.25">
      <c r="A29" s="1501" t="s">
        <v>83</v>
      </c>
      <c r="B29" s="1496" t="s">
        <v>48</v>
      </c>
      <c r="C29" s="1496"/>
      <c r="D29" s="1496"/>
      <c r="E29" s="1496"/>
      <c r="F29" s="1509">
        <v>8250</v>
      </c>
      <c r="G29" s="1509">
        <v>5045</v>
      </c>
      <c r="H29" s="1510">
        <v>384135</v>
      </c>
      <c r="I29" s="1545">
        <v>177100</v>
      </c>
      <c r="J29" s="1510"/>
      <c r="K29" s="1511">
        <v>561235</v>
      </c>
    </row>
    <row r="30" spans="1:11" ht="18" customHeight="1" x14ac:dyDescent="0.25">
      <c r="A30" s="1501" t="s">
        <v>84</v>
      </c>
      <c r="B30" s="4062"/>
      <c r="C30" s="4063"/>
      <c r="D30" s="4064"/>
      <c r="E30" s="1496"/>
      <c r="F30" s="1509">
        <v>3</v>
      </c>
      <c r="G30" s="1509">
        <v>16</v>
      </c>
      <c r="H30" s="1510">
        <v>90</v>
      </c>
      <c r="I30" s="1545">
        <v>53</v>
      </c>
      <c r="J30" s="1510"/>
      <c r="K30" s="1511">
        <v>143</v>
      </c>
    </row>
    <row r="31" spans="1:11" ht="18" customHeight="1" x14ac:dyDescent="0.25">
      <c r="A31" s="1501" t="s">
        <v>133</v>
      </c>
      <c r="B31" s="4062"/>
      <c r="C31" s="4063"/>
      <c r="D31" s="4064"/>
      <c r="E31" s="1496"/>
      <c r="F31" s="1509"/>
      <c r="G31" s="1509"/>
      <c r="H31" s="1510"/>
      <c r="I31" s="1545">
        <v>0</v>
      </c>
      <c r="J31" s="1510"/>
      <c r="K31" s="1511">
        <v>0</v>
      </c>
    </row>
    <row r="32" spans="1:11" ht="18" customHeight="1" x14ac:dyDescent="0.25">
      <c r="A32" s="1501" t="s">
        <v>134</v>
      </c>
      <c r="B32" s="1524"/>
      <c r="C32" s="1525"/>
      <c r="D32" s="1526"/>
      <c r="E32" s="1496"/>
      <c r="F32" s="1509"/>
      <c r="G32" s="1547" t="s">
        <v>85</v>
      </c>
      <c r="H32" s="1510"/>
      <c r="I32" s="1545">
        <v>0</v>
      </c>
      <c r="J32" s="1510"/>
      <c r="K32" s="1511">
        <v>0</v>
      </c>
    </row>
    <row r="33" spans="1:11" ht="18" customHeight="1" x14ac:dyDescent="0.25">
      <c r="A33" s="1501" t="s">
        <v>135</v>
      </c>
      <c r="B33" s="1524"/>
      <c r="C33" s="1525"/>
      <c r="D33" s="1526"/>
      <c r="E33" s="1496"/>
      <c r="F33" s="1509"/>
      <c r="G33" s="1547" t="s">
        <v>85</v>
      </c>
      <c r="H33" s="1510"/>
      <c r="I33" s="1545">
        <v>0</v>
      </c>
      <c r="J33" s="1510"/>
      <c r="K33" s="1511">
        <v>0</v>
      </c>
    </row>
    <row r="34" spans="1:11" ht="18" customHeight="1" x14ac:dyDescent="0.25">
      <c r="A34" s="1501" t="s">
        <v>136</v>
      </c>
      <c r="B34" s="4062"/>
      <c r="C34" s="4063"/>
      <c r="D34" s="4064"/>
      <c r="E34" s="1496"/>
      <c r="F34" s="1509"/>
      <c r="G34" s="1547" t="s">
        <v>85</v>
      </c>
      <c r="H34" s="1510"/>
      <c r="I34" s="1545">
        <v>0</v>
      </c>
      <c r="J34" s="1510"/>
      <c r="K34" s="1511">
        <v>0</v>
      </c>
    </row>
    <row r="35" spans="1:11" ht="18" customHeight="1" x14ac:dyDescent="0.25">
      <c r="A35" s="1496"/>
      <c r="B35" s="1496"/>
      <c r="C35" s="1496"/>
      <c r="D35" s="1496"/>
      <c r="E35" s="1496"/>
      <c r="F35" s="1496"/>
      <c r="G35" s="1496"/>
      <c r="H35" s="1496"/>
      <c r="I35" s="1496"/>
      <c r="J35" s="1496"/>
      <c r="K35" s="1539"/>
    </row>
    <row r="36" spans="1:11" ht="18" customHeight="1" x14ac:dyDescent="0.25">
      <c r="A36" s="1502" t="s">
        <v>137</v>
      </c>
      <c r="B36" s="1498" t="s">
        <v>138</v>
      </c>
      <c r="C36" s="1496"/>
      <c r="D36" s="1496"/>
      <c r="E36" s="1498" t="s">
        <v>7</v>
      </c>
      <c r="F36" s="1513">
        <v>18796.5</v>
      </c>
      <c r="G36" s="1513">
        <v>16383</v>
      </c>
      <c r="H36" s="1513">
        <v>672527</v>
      </c>
      <c r="I36" s="1511">
        <v>277448</v>
      </c>
      <c r="J36" s="1511">
        <v>54772</v>
      </c>
      <c r="K36" s="1511">
        <v>895203</v>
      </c>
    </row>
    <row r="37" spans="1:11" ht="18" customHeight="1" thickBot="1" x14ac:dyDescent="0.3">
      <c r="A37" s="1496"/>
      <c r="B37" s="1498"/>
      <c r="C37" s="1496"/>
      <c r="D37" s="1496"/>
      <c r="E37" s="1496"/>
      <c r="F37" s="1514"/>
      <c r="G37" s="1514"/>
      <c r="H37" s="1515"/>
      <c r="I37" s="1515"/>
      <c r="J37" s="1515"/>
      <c r="K37" s="1540"/>
    </row>
    <row r="38" spans="1:11" ht="42.75" customHeight="1" x14ac:dyDescent="0.25">
      <c r="A38" s="1496"/>
      <c r="B38" s="1496"/>
      <c r="C38" s="1496"/>
      <c r="D38" s="1496"/>
      <c r="E38" s="1496"/>
      <c r="F38" s="1504" t="s">
        <v>9</v>
      </c>
      <c r="G38" s="1504" t="s">
        <v>37</v>
      </c>
      <c r="H38" s="1504" t="s">
        <v>29</v>
      </c>
      <c r="I38" s="1504" t="s">
        <v>30</v>
      </c>
      <c r="J38" s="1504" t="s">
        <v>33</v>
      </c>
      <c r="K38" s="1504" t="s">
        <v>34</v>
      </c>
    </row>
    <row r="39" spans="1:11" ht="18.75" customHeight="1" x14ac:dyDescent="0.25">
      <c r="A39" s="1502" t="s">
        <v>86</v>
      </c>
      <c r="B39" s="1498" t="s">
        <v>49</v>
      </c>
      <c r="C39" s="1496"/>
      <c r="D39" s="1496"/>
      <c r="E39" s="1496"/>
      <c r="F39" s="1496"/>
      <c r="G39" s="1496"/>
      <c r="H39" s="1496"/>
      <c r="I39" s="1496"/>
      <c r="J39" s="1496"/>
      <c r="K39" s="1496"/>
    </row>
    <row r="40" spans="1:11" ht="18" customHeight="1" x14ac:dyDescent="0.25">
      <c r="A40" s="1501" t="s">
        <v>87</v>
      </c>
      <c r="B40" s="1496" t="s">
        <v>31</v>
      </c>
      <c r="C40" s="1496"/>
      <c r="D40" s="1496"/>
      <c r="E40" s="1496"/>
      <c r="F40" s="1509">
        <v>0</v>
      </c>
      <c r="G40" s="1509"/>
      <c r="H40" s="1510">
        <v>35000</v>
      </c>
      <c r="I40" s="1545">
        <v>0</v>
      </c>
      <c r="J40" s="1510"/>
      <c r="K40" s="1511">
        <v>35000</v>
      </c>
    </row>
    <row r="41" spans="1:11" ht="18" customHeight="1" x14ac:dyDescent="0.25">
      <c r="A41" s="1501" t="s">
        <v>88</v>
      </c>
      <c r="B41" s="3861" t="s">
        <v>50</v>
      </c>
      <c r="C41" s="3862"/>
      <c r="D41" s="1496"/>
      <c r="E41" s="1496"/>
      <c r="F41" s="1509"/>
      <c r="G41" s="1509"/>
      <c r="H41" s="1510"/>
      <c r="I41" s="1545">
        <v>0</v>
      </c>
      <c r="J41" s="1510"/>
      <c r="K41" s="1511">
        <v>0</v>
      </c>
    </row>
    <row r="42" spans="1:11" ht="18" customHeight="1" x14ac:dyDescent="0.25">
      <c r="A42" s="1501" t="s">
        <v>89</v>
      </c>
      <c r="B42" s="1497" t="s">
        <v>11</v>
      </c>
      <c r="C42" s="1496"/>
      <c r="D42" s="1496"/>
      <c r="E42" s="1496"/>
      <c r="F42" s="1509">
        <v>324.5</v>
      </c>
      <c r="G42" s="1509">
        <v>296</v>
      </c>
      <c r="H42" s="1510">
        <v>15419</v>
      </c>
      <c r="I42" s="1545">
        <v>9140</v>
      </c>
      <c r="J42" s="1510"/>
      <c r="K42" s="1511">
        <v>24559</v>
      </c>
    </row>
    <row r="43" spans="1:11" ht="18" customHeight="1" x14ac:dyDescent="0.25">
      <c r="A43" s="1501" t="s">
        <v>90</v>
      </c>
      <c r="B43" s="1542" t="s">
        <v>10</v>
      </c>
      <c r="C43" s="1505"/>
      <c r="D43" s="1505"/>
      <c r="E43" s="1496"/>
      <c r="F43" s="1509"/>
      <c r="G43" s="1509"/>
      <c r="H43" s="1510"/>
      <c r="I43" s="1545">
        <v>0</v>
      </c>
      <c r="J43" s="1510"/>
      <c r="K43" s="1511">
        <v>0</v>
      </c>
    </row>
    <row r="44" spans="1:11" ht="18" customHeight="1" x14ac:dyDescent="0.25">
      <c r="A44" s="1501" t="s">
        <v>91</v>
      </c>
      <c r="B44" s="4062"/>
      <c r="C44" s="4063"/>
      <c r="D44" s="4064"/>
      <c r="E44" s="1496"/>
      <c r="F44" s="1549"/>
      <c r="G44" s="1549"/>
      <c r="H44" s="1549"/>
      <c r="I44" s="1550">
        <v>0</v>
      </c>
      <c r="J44" s="1549"/>
      <c r="K44" s="1551">
        <v>0</v>
      </c>
    </row>
    <row r="45" spans="1:11" ht="18" customHeight="1" x14ac:dyDescent="0.25">
      <c r="A45" s="1501" t="s">
        <v>139</v>
      </c>
      <c r="B45" s="4062"/>
      <c r="C45" s="4063"/>
      <c r="D45" s="4064"/>
      <c r="E45" s="1496"/>
      <c r="F45" s="1509"/>
      <c r="G45" s="1509"/>
      <c r="H45" s="1510"/>
      <c r="I45" s="1545">
        <v>0</v>
      </c>
      <c r="J45" s="1510"/>
      <c r="K45" s="1511">
        <v>0</v>
      </c>
    </row>
    <row r="46" spans="1:11" ht="18" customHeight="1" x14ac:dyDescent="0.25">
      <c r="A46" s="1501" t="s">
        <v>140</v>
      </c>
      <c r="B46" s="4062"/>
      <c r="C46" s="4063"/>
      <c r="D46" s="4064"/>
      <c r="E46" s="1496"/>
      <c r="F46" s="1509"/>
      <c r="G46" s="1509"/>
      <c r="H46" s="1510"/>
      <c r="I46" s="1545">
        <v>0</v>
      </c>
      <c r="J46" s="1510"/>
      <c r="K46" s="1511">
        <v>0</v>
      </c>
    </row>
    <row r="47" spans="1:11" ht="18" customHeight="1" x14ac:dyDescent="0.25">
      <c r="A47" s="1501" t="s">
        <v>141</v>
      </c>
      <c r="B47" s="4062"/>
      <c r="C47" s="4063"/>
      <c r="D47" s="4064"/>
      <c r="E47" s="1496"/>
      <c r="F47" s="1509"/>
      <c r="G47" s="1509"/>
      <c r="H47" s="1510"/>
      <c r="I47" s="1545">
        <v>0</v>
      </c>
      <c r="J47" s="1510"/>
      <c r="K47" s="1511">
        <v>0</v>
      </c>
    </row>
    <row r="49" spans="1:11" ht="18" customHeight="1" x14ac:dyDescent="0.25">
      <c r="A49" s="1502" t="s">
        <v>142</v>
      </c>
      <c r="B49" s="1498" t="s">
        <v>143</v>
      </c>
      <c r="C49" s="1496"/>
      <c r="D49" s="1496"/>
      <c r="E49" s="1498" t="s">
        <v>7</v>
      </c>
      <c r="F49" s="1518">
        <v>324.5</v>
      </c>
      <c r="G49" s="1518">
        <v>296</v>
      </c>
      <c r="H49" s="1511">
        <v>50419</v>
      </c>
      <c r="I49" s="1511">
        <v>9140</v>
      </c>
      <c r="J49" s="1511">
        <v>0</v>
      </c>
      <c r="K49" s="1511">
        <v>59559</v>
      </c>
    </row>
    <row r="50" spans="1:11" ht="18" customHeight="1" thickBot="1" x14ac:dyDescent="0.3">
      <c r="A50" s="1496"/>
      <c r="B50" s="1496"/>
      <c r="C50" s="1496"/>
      <c r="D50" s="1496"/>
      <c r="E50" s="1496"/>
      <c r="F50" s="1496"/>
      <c r="G50" s="1519"/>
      <c r="H50" s="1519"/>
      <c r="I50" s="1519"/>
      <c r="J50" s="1519"/>
      <c r="K50" s="1519"/>
    </row>
    <row r="51" spans="1:11" ht="42.75" customHeight="1" x14ac:dyDescent="0.25">
      <c r="A51" s="1496"/>
      <c r="B51" s="1496"/>
      <c r="C51" s="1496"/>
      <c r="D51" s="1496"/>
      <c r="E51" s="1496"/>
      <c r="F51" s="1504" t="s">
        <v>9</v>
      </c>
      <c r="G51" s="1504" t="s">
        <v>37</v>
      </c>
      <c r="H51" s="1504" t="s">
        <v>29</v>
      </c>
      <c r="I51" s="1504" t="s">
        <v>30</v>
      </c>
      <c r="J51" s="1504" t="s">
        <v>33</v>
      </c>
      <c r="K51" s="1504" t="s">
        <v>34</v>
      </c>
    </row>
    <row r="52" spans="1:11" ht="18" customHeight="1" x14ac:dyDescent="0.25">
      <c r="A52" s="1502" t="s">
        <v>92</v>
      </c>
      <c r="B52" s="4060" t="s">
        <v>38</v>
      </c>
      <c r="C52" s="4061"/>
      <c r="D52" s="1496"/>
      <c r="E52" s="1496"/>
      <c r="F52" s="1496"/>
      <c r="G52" s="1496"/>
      <c r="H52" s="1496"/>
      <c r="I52" s="1496"/>
      <c r="J52" s="1496"/>
      <c r="K52" s="1496"/>
    </row>
    <row r="53" spans="1:11" ht="18" customHeight="1" x14ac:dyDescent="0.25">
      <c r="A53" s="1501" t="s">
        <v>51</v>
      </c>
      <c r="B53" s="4081" t="s">
        <v>414</v>
      </c>
      <c r="C53" s="4082"/>
      <c r="D53" s="4067"/>
      <c r="E53" s="1496"/>
      <c r="F53" s="1509"/>
      <c r="G53" s="1509"/>
      <c r="H53" s="1510">
        <v>1631606</v>
      </c>
      <c r="I53" s="1545">
        <v>0</v>
      </c>
      <c r="J53" s="1510"/>
      <c r="K53" s="1511">
        <v>1631606</v>
      </c>
    </row>
    <row r="54" spans="1:11" ht="18" customHeight="1" x14ac:dyDescent="0.25">
      <c r="A54" s="1501" t="s">
        <v>93</v>
      </c>
      <c r="B54" s="1521" t="s">
        <v>447</v>
      </c>
      <c r="C54" s="1522"/>
      <c r="D54" s="1523"/>
      <c r="E54" s="1496"/>
      <c r="F54" s="1509"/>
      <c r="G54" s="1509"/>
      <c r="H54" s="1510">
        <v>4952815</v>
      </c>
      <c r="I54" s="1545">
        <v>0</v>
      </c>
      <c r="J54" s="1510">
        <v>2767927</v>
      </c>
      <c r="K54" s="1511">
        <v>2184888</v>
      </c>
    </row>
    <row r="55" spans="1:11" ht="18" customHeight="1" x14ac:dyDescent="0.25">
      <c r="A55" s="1501" t="s">
        <v>94</v>
      </c>
      <c r="B55" s="4065" t="s">
        <v>291</v>
      </c>
      <c r="C55" s="4066"/>
      <c r="D55" s="4067"/>
      <c r="E55" s="1496"/>
      <c r="F55" s="1509"/>
      <c r="G55" s="1509"/>
      <c r="H55" s="1510">
        <v>3520052</v>
      </c>
      <c r="I55" s="1545">
        <v>0</v>
      </c>
      <c r="J55" s="1510">
        <v>1539405</v>
      </c>
      <c r="K55" s="1511">
        <v>1980647</v>
      </c>
    </row>
    <row r="56" spans="1:11" ht="18" customHeight="1" x14ac:dyDescent="0.25">
      <c r="A56" s="1501" t="s">
        <v>95</v>
      </c>
      <c r="B56" s="4065"/>
      <c r="C56" s="4066"/>
      <c r="D56" s="4067"/>
      <c r="E56" s="1496"/>
      <c r="F56" s="1509"/>
      <c r="G56" s="1509"/>
      <c r="H56" s="1510"/>
      <c r="I56" s="1545">
        <v>0</v>
      </c>
      <c r="J56" s="1510"/>
      <c r="K56" s="1511">
        <v>0</v>
      </c>
    </row>
    <row r="57" spans="1:11" ht="18" customHeight="1" x14ac:dyDescent="0.25">
      <c r="A57" s="1501" t="s">
        <v>96</v>
      </c>
      <c r="B57" s="4065" t="s">
        <v>761</v>
      </c>
      <c r="C57" s="4066"/>
      <c r="D57" s="4067"/>
      <c r="E57" s="1496"/>
      <c r="F57" s="1509"/>
      <c r="G57" s="1509"/>
      <c r="H57" s="1510">
        <v>1029984</v>
      </c>
      <c r="I57" s="1545">
        <v>0</v>
      </c>
      <c r="J57" s="1510"/>
      <c r="K57" s="1511">
        <v>1029984</v>
      </c>
    </row>
    <row r="58" spans="1:11" ht="18" customHeight="1" x14ac:dyDescent="0.25">
      <c r="A58" s="1501" t="s">
        <v>97</v>
      </c>
      <c r="B58" s="1521"/>
      <c r="C58" s="1522"/>
      <c r="D58" s="1523"/>
      <c r="E58" s="1496"/>
      <c r="F58" s="1509"/>
      <c r="G58" s="1509"/>
      <c r="H58" s="1510"/>
      <c r="I58" s="1545">
        <v>0</v>
      </c>
      <c r="J58" s="1510"/>
      <c r="K58" s="1511">
        <v>0</v>
      </c>
    </row>
    <row r="59" spans="1:11" ht="18" customHeight="1" x14ac:dyDescent="0.25">
      <c r="A59" s="1501" t="s">
        <v>98</v>
      </c>
      <c r="B59" s="4065"/>
      <c r="C59" s="4066"/>
      <c r="D59" s="4067"/>
      <c r="E59" s="1496"/>
      <c r="F59" s="1509"/>
      <c r="G59" s="1509"/>
      <c r="H59" s="1510"/>
      <c r="I59" s="1545">
        <v>0</v>
      </c>
      <c r="J59" s="1510"/>
      <c r="K59" s="1511">
        <v>0</v>
      </c>
    </row>
    <row r="60" spans="1:11" ht="18" customHeight="1" x14ac:dyDescent="0.25">
      <c r="A60" s="1501" t="s">
        <v>99</v>
      </c>
      <c r="B60" s="1521" t="s">
        <v>628</v>
      </c>
      <c r="C60" s="1522"/>
      <c r="D60" s="1523"/>
      <c r="E60" s="1496"/>
      <c r="F60" s="1509"/>
      <c r="G60" s="1509"/>
      <c r="H60" s="1510">
        <v>478665</v>
      </c>
      <c r="I60" s="1545">
        <v>0</v>
      </c>
      <c r="J60" s="1510">
        <v>173423</v>
      </c>
      <c r="K60" s="1511">
        <v>305242</v>
      </c>
    </row>
    <row r="61" spans="1:11" ht="18" customHeight="1" x14ac:dyDescent="0.25">
      <c r="A61" s="1501" t="s">
        <v>100</v>
      </c>
      <c r="B61" s="1521"/>
      <c r="C61" s="1522"/>
      <c r="D61" s="1523"/>
      <c r="E61" s="1496"/>
      <c r="F61" s="1509"/>
      <c r="G61" s="1509"/>
      <c r="H61" s="1510"/>
      <c r="I61" s="1545">
        <v>0</v>
      </c>
      <c r="J61" s="1510"/>
      <c r="K61" s="1511">
        <v>0</v>
      </c>
    </row>
    <row r="62" spans="1:11" ht="18" customHeight="1" x14ac:dyDescent="0.25">
      <c r="A62" s="1501" t="s">
        <v>101</v>
      </c>
      <c r="B62" s="4065"/>
      <c r="C62" s="4066"/>
      <c r="D62" s="4067"/>
      <c r="E62" s="1496"/>
      <c r="F62" s="1509"/>
      <c r="G62" s="1509"/>
      <c r="H62" s="1510"/>
      <c r="I62" s="1545">
        <v>0</v>
      </c>
      <c r="J62" s="1510"/>
      <c r="K62" s="1511">
        <v>0</v>
      </c>
    </row>
    <row r="63" spans="1:11" ht="18" customHeight="1" x14ac:dyDescent="0.25">
      <c r="A63" s="1501"/>
      <c r="B63" s="1496"/>
      <c r="C63" s="1496"/>
      <c r="D63" s="1496"/>
      <c r="E63" s="1496"/>
      <c r="F63" s="1496"/>
      <c r="G63" s="1496"/>
      <c r="H63" s="1496"/>
      <c r="I63" s="1541"/>
      <c r="J63" s="1496"/>
      <c r="K63" s="1496"/>
    </row>
    <row r="64" spans="1:11" ht="18" customHeight="1" x14ac:dyDescent="0.25">
      <c r="A64" s="1501" t="s">
        <v>144</v>
      </c>
      <c r="B64" s="1498" t="s">
        <v>145</v>
      </c>
      <c r="C64" s="1496"/>
      <c r="D64" s="1496"/>
      <c r="E64" s="1498" t="s">
        <v>7</v>
      </c>
      <c r="F64" s="1513">
        <v>0</v>
      </c>
      <c r="G64" s="1513">
        <v>0</v>
      </c>
      <c r="H64" s="1511">
        <v>11613122</v>
      </c>
      <c r="I64" s="1511">
        <v>0</v>
      </c>
      <c r="J64" s="1511">
        <v>4480755</v>
      </c>
      <c r="K64" s="1511">
        <v>7132367</v>
      </c>
    </row>
    <row r="65" spans="1:11" ht="18" customHeight="1" x14ac:dyDescent="0.25">
      <c r="A65" s="1496"/>
      <c r="B65" s="1496"/>
      <c r="C65" s="1496"/>
      <c r="D65" s="1496"/>
      <c r="E65" s="1496"/>
      <c r="F65" s="1543"/>
      <c r="G65" s="1543"/>
      <c r="H65" s="1543"/>
      <c r="I65" s="1543"/>
      <c r="J65" s="1543"/>
      <c r="K65" s="1543"/>
    </row>
    <row r="66" spans="1:11" ht="42.75" customHeight="1" x14ac:dyDescent="0.25">
      <c r="A66" s="1496"/>
      <c r="B66" s="1496"/>
      <c r="C66" s="1496"/>
      <c r="D66" s="1496"/>
      <c r="E66" s="1496"/>
      <c r="F66" s="1552" t="s">
        <v>9</v>
      </c>
      <c r="G66" s="1552" t="s">
        <v>37</v>
      </c>
      <c r="H66" s="1552" t="s">
        <v>29</v>
      </c>
      <c r="I66" s="1552" t="s">
        <v>30</v>
      </c>
      <c r="J66" s="1552" t="s">
        <v>33</v>
      </c>
      <c r="K66" s="1552" t="s">
        <v>34</v>
      </c>
    </row>
    <row r="67" spans="1:11" ht="18" customHeight="1" x14ac:dyDescent="0.25">
      <c r="A67" s="1502" t="s">
        <v>102</v>
      </c>
      <c r="B67" s="1498" t="s">
        <v>12</v>
      </c>
      <c r="C67" s="1496"/>
      <c r="D67" s="1496"/>
      <c r="E67" s="1496"/>
      <c r="F67" s="1553"/>
      <c r="G67" s="1553"/>
      <c r="H67" s="1553"/>
      <c r="I67" s="1554"/>
      <c r="J67" s="1553"/>
      <c r="K67" s="1555"/>
    </row>
    <row r="68" spans="1:11" ht="18" customHeight="1" x14ac:dyDescent="0.25">
      <c r="A68" s="1501" t="s">
        <v>103</v>
      </c>
      <c r="B68" s="1496" t="s">
        <v>52</v>
      </c>
      <c r="C68" s="1496"/>
      <c r="D68" s="1496"/>
      <c r="E68" s="1496"/>
      <c r="F68" s="1546"/>
      <c r="G68" s="1546"/>
      <c r="H68" s="1546"/>
      <c r="I68" s="1545">
        <v>0</v>
      </c>
      <c r="J68" s="1546"/>
      <c r="K68" s="1511">
        <v>0</v>
      </c>
    </row>
    <row r="69" spans="1:11" ht="18" customHeight="1" x14ac:dyDescent="0.25">
      <c r="A69" s="1501" t="s">
        <v>104</v>
      </c>
      <c r="B69" s="1497" t="s">
        <v>53</v>
      </c>
      <c r="C69" s="1496"/>
      <c r="D69" s="1496"/>
      <c r="E69" s="1496"/>
      <c r="F69" s="1546"/>
      <c r="G69" s="1546"/>
      <c r="H69" s="1546"/>
      <c r="I69" s="1545">
        <v>0</v>
      </c>
      <c r="J69" s="1546"/>
      <c r="K69" s="1511">
        <v>0</v>
      </c>
    </row>
    <row r="70" spans="1:11" ht="18" customHeight="1" x14ac:dyDescent="0.25">
      <c r="A70" s="1501" t="s">
        <v>178</v>
      </c>
      <c r="B70" s="1521"/>
      <c r="C70" s="1522"/>
      <c r="D70" s="1523"/>
      <c r="E70" s="1498"/>
      <c r="F70" s="1530"/>
      <c r="G70" s="1530"/>
      <c r="H70" s="1531"/>
      <c r="I70" s="1545">
        <v>0</v>
      </c>
      <c r="J70" s="1531"/>
      <c r="K70" s="1511">
        <v>0</v>
      </c>
    </row>
    <row r="71" spans="1:11" ht="18" customHeight="1" x14ac:dyDescent="0.25">
      <c r="A71" s="1501" t="s">
        <v>179</v>
      </c>
      <c r="B71" s="1521"/>
      <c r="C71" s="1522"/>
      <c r="D71" s="1523"/>
      <c r="E71" s="1498"/>
      <c r="F71" s="1530"/>
      <c r="G71" s="1530"/>
      <c r="H71" s="1531"/>
      <c r="I71" s="1545">
        <v>0</v>
      </c>
      <c r="J71" s="1531"/>
      <c r="K71" s="1511">
        <v>0</v>
      </c>
    </row>
    <row r="72" spans="1:11" ht="18" customHeight="1" x14ac:dyDescent="0.25">
      <c r="A72" s="1501" t="s">
        <v>180</v>
      </c>
      <c r="B72" s="1527"/>
      <c r="C72" s="1528"/>
      <c r="D72" s="1529"/>
      <c r="E72" s="1498"/>
      <c r="F72" s="1509"/>
      <c r="G72" s="1509"/>
      <c r="H72" s="1510"/>
      <c r="I72" s="1545">
        <v>0</v>
      </c>
      <c r="J72" s="1510"/>
      <c r="K72" s="1511">
        <v>0</v>
      </c>
    </row>
    <row r="73" spans="1:11" ht="18" customHeight="1" x14ac:dyDescent="0.25">
      <c r="A73" s="1501"/>
      <c r="B73" s="1497"/>
      <c r="C73" s="1496"/>
      <c r="D73" s="1496"/>
      <c r="E73" s="1498"/>
      <c r="F73" s="1556"/>
      <c r="G73" s="1556"/>
      <c r="H73" s="1557"/>
      <c r="I73" s="1554"/>
      <c r="J73" s="1557"/>
      <c r="K73" s="1555"/>
    </row>
    <row r="74" spans="1:11" ht="18" customHeight="1" x14ac:dyDescent="0.25">
      <c r="A74" s="1502" t="s">
        <v>146</v>
      </c>
      <c r="B74" s="1498" t="s">
        <v>147</v>
      </c>
      <c r="C74" s="1496"/>
      <c r="D74" s="1496"/>
      <c r="E74" s="1498" t="s">
        <v>7</v>
      </c>
      <c r="F74" s="1516">
        <v>0</v>
      </c>
      <c r="G74" s="1516">
        <v>0</v>
      </c>
      <c r="H74" s="1516">
        <v>0</v>
      </c>
      <c r="I74" s="1548">
        <v>0</v>
      </c>
      <c r="J74" s="1516">
        <v>0</v>
      </c>
      <c r="K74" s="1512">
        <v>0</v>
      </c>
    </row>
    <row r="75" spans="1:11" ht="42.75" customHeight="1" x14ac:dyDescent="0.25">
      <c r="A75" s="1496"/>
      <c r="B75" s="1496"/>
      <c r="C75" s="1496"/>
      <c r="D75" s="1496"/>
      <c r="E75" s="1496"/>
      <c r="F75" s="1504" t="s">
        <v>9</v>
      </c>
      <c r="G75" s="1504" t="s">
        <v>37</v>
      </c>
      <c r="H75" s="1504" t="s">
        <v>29</v>
      </c>
      <c r="I75" s="1504" t="s">
        <v>30</v>
      </c>
      <c r="J75" s="1504" t="s">
        <v>33</v>
      </c>
      <c r="K75" s="1504" t="s">
        <v>34</v>
      </c>
    </row>
    <row r="76" spans="1:11" ht="18" customHeight="1" x14ac:dyDescent="0.25">
      <c r="A76" s="1502" t="s">
        <v>105</v>
      </c>
      <c r="B76" s="1498" t="s">
        <v>106</v>
      </c>
      <c r="C76" s="1496"/>
      <c r="D76" s="1496"/>
      <c r="E76" s="1496"/>
      <c r="F76" s="1496"/>
      <c r="G76" s="1496"/>
      <c r="H76" s="1496"/>
      <c r="I76" s="1496"/>
      <c r="J76" s="1496"/>
      <c r="K76" s="1496"/>
    </row>
    <row r="77" spans="1:11" ht="18" customHeight="1" x14ac:dyDescent="0.25">
      <c r="A77" s="1501" t="s">
        <v>107</v>
      </c>
      <c r="B77" s="1497" t="s">
        <v>54</v>
      </c>
      <c r="C77" s="1496"/>
      <c r="D77" s="1496"/>
      <c r="E77" s="1496"/>
      <c r="F77" s="1509"/>
      <c r="G77" s="1509"/>
      <c r="H77" s="1510">
        <v>21300</v>
      </c>
      <c r="I77" s="1545">
        <v>0</v>
      </c>
      <c r="J77" s="1510"/>
      <c r="K77" s="1511">
        <v>21300</v>
      </c>
    </row>
    <row r="78" spans="1:11" ht="18" customHeight="1" x14ac:dyDescent="0.25">
      <c r="A78" s="1501" t="s">
        <v>108</v>
      </c>
      <c r="B78" s="1497" t="s">
        <v>55</v>
      </c>
      <c r="C78" s="1496"/>
      <c r="D78" s="1496"/>
      <c r="E78" s="1496"/>
      <c r="F78" s="1509"/>
      <c r="G78" s="1509"/>
      <c r="H78" s="1510">
        <v>16200</v>
      </c>
      <c r="I78" s="1545">
        <v>0</v>
      </c>
      <c r="J78" s="1510"/>
      <c r="K78" s="1511">
        <v>16200</v>
      </c>
    </row>
    <row r="79" spans="1:11" ht="18" customHeight="1" x14ac:dyDescent="0.25">
      <c r="A79" s="1501" t="s">
        <v>109</v>
      </c>
      <c r="B79" s="1497" t="s">
        <v>13</v>
      </c>
      <c r="C79" s="1496"/>
      <c r="D79" s="1496"/>
      <c r="E79" s="1496"/>
      <c r="F79" s="1509">
        <v>108.8</v>
      </c>
      <c r="G79" s="1509">
        <v>5195</v>
      </c>
      <c r="H79" s="1510">
        <v>823462</v>
      </c>
      <c r="I79" s="1545">
        <v>1599</v>
      </c>
      <c r="J79" s="1510">
        <v>722000</v>
      </c>
      <c r="K79" s="1511">
        <v>103061</v>
      </c>
    </row>
    <row r="80" spans="1:11" ht="18" customHeight="1" x14ac:dyDescent="0.25">
      <c r="A80" s="1501" t="s">
        <v>110</v>
      </c>
      <c r="B80" s="1497" t="s">
        <v>56</v>
      </c>
      <c r="C80" s="1496"/>
      <c r="D80" s="1496"/>
      <c r="E80" s="1496"/>
      <c r="F80" s="1509"/>
      <c r="G80" s="1509"/>
      <c r="H80" s="1510"/>
      <c r="I80" s="1545">
        <v>0</v>
      </c>
      <c r="J80" s="1510"/>
      <c r="K80" s="1511">
        <v>0</v>
      </c>
    </row>
    <row r="81" spans="1:11" ht="18" customHeight="1" x14ac:dyDescent="0.25">
      <c r="A81" s="1501"/>
      <c r="B81" s="1496"/>
      <c r="C81" s="1496"/>
      <c r="D81" s="1496"/>
      <c r="E81" s="1496"/>
      <c r="F81" s="1496"/>
      <c r="G81" s="1496"/>
      <c r="H81" s="1496"/>
      <c r="I81" s="1496"/>
      <c r="J81" s="1496"/>
      <c r="K81" s="1535"/>
    </row>
    <row r="82" spans="1:11" ht="18" customHeight="1" x14ac:dyDescent="0.25">
      <c r="A82" s="1501" t="s">
        <v>148</v>
      </c>
      <c r="B82" s="1498" t="s">
        <v>149</v>
      </c>
      <c r="C82" s="1496"/>
      <c r="D82" s="1496"/>
      <c r="E82" s="1498" t="s">
        <v>7</v>
      </c>
      <c r="F82" s="1516">
        <v>108.8</v>
      </c>
      <c r="G82" s="1516">
        <v>5195</v>
      </c>
      <c r="H82" s="1512">
        <v>860962</v>
      </c>
      <c r="I82" s="1512">
        <v>1599</v>
      </c>
      <c r="J82" s="1512">
        <v>722000</v>
      </c>
      <c r="K82" s="1512">
        <v>140561</v>
      </c>
    </row>
    <row r="83" spans="1:11" ht="18" customHeight="1" thickBot="1" x14ac:dyDescent="0.3">
      <c r="A83" s="1501"/>
      <c r="B83" s="1496"/>
      <c r="C83" s="1496"/>
      <c r="D83" s="1496"/>
      <c r="E83" s="1496"/>
      <c r="F83" s="1519"/>
      <c r="G83" s="1519"/>
      <c r="H83" s="1519"/>
      <c r="I83" s="1519"/>
      <c r="J83" s="1519"/>
      <c r="K83" s="1519"/>
    </row>
    <row r="84" spans="1:11" ht="42.75" customHeight="1" x14ac:dyDescent="0.25">
      <c r="A84" s="1496"/>
      <c r="B84" s="1496"/>
      <c r="C84" s="1496"/>
      <c r="D84" s="1496"/>
      <c r="E84" s="1496"/>
      <c r="F84" s="1504" t="s">
        <v>9</v>
      </c>
      <c r="G84" s="1504" t="s">
        <v>37</v>
      </c>
      <c r="H84" s="1504" t="s">
        <v>29</v>
      </c>
      <c r="I84" s="1504" t="s">
        <v>30</v>
      </c>
      <c r="J84" s="1504" t="s">
        <v>33</v>
      </c>
      <c r="K84" s="1504" t="s">
        <v>34</v>
      </c>
    </row>
    <row r="85" spans="1:11" ht="18" customHeight="1" x14ac:dyDescent="0.25">
      <c r="A85" s="1502" t="s">
        <v>111</v>
      </c>
      <c r="B85" s="1498" t="s">
        <v>57</v>
      </c>
      <c r="C85" s="1496"/>
      <c r="D85" s="1496"/>
      <c r="E85" s="1496"/>
      <c r="F85" s="1496"/>
      <c r="G85" s="1496"/>
      <c r="H85" s="1496"/>
      <c r="I85" s="1496"/>
      <c r="J85" s="1496"/>
      <c r="K85" s="1496"/>
    </row>
    <row r="86" spans="1:11" ht="18" customHeight="1" x14ac:dyDescent="0.25">
      <c r="A86" s="1501" t="s">
        <v>112</v>
      </c>
      <c r="B86" s="1497" t="s">
        <v>113</v>
      </c>
      <c r="C86" s="1496"/>
      <c r="D86" s="1496"/>
      <c r="E86" s="1496"/>
      <c r="F86" s="1509"/>
      <c r="G86" s="1509"/>
      <c r="H86" s="1510"/>
      <c r="I86" s="1545">
        <v>0</v>
      </c>
      <c r="J86" s="1510"/>
      <c r="K86" s="1511">
        <v>0</v>
      </c>
    </row>
    <row r="87" spans="1:11" ht="18" customHeight="1" x14ac:dyDescent="0.25">
      <c r="A87" s="1501" t="s">
        <v>114</v>
      </c>
      <c r="B87" s="1497" t="s">
        <v>14</v>
      </c>
      <c r="C87" s="1496"/>
      <c r="D87" s="1496"/>
      <c r="E87" s="1496"/>
      <c r="F87" s="1509"/>
      <c r="G87" s="1509"/>
      <c r="H87" s="1510"/>
      <c r="I87" s="1545">
        <v>0</v>
      </c>
      <c r="J87" s="1510"/>
      <c r="K87" s="1511">
        <v>0</v>
      </c>
    </row>
    <row r="88" spans="1:11" ht="18" customHeight="1" x14ac:dyDescent="0.25">
      <c r="A88" s="1501" t="s">
        <v>115</v>
      </c>
      <c r="B88" s="1497" t="s">
        <v>116</v>
      </c>
      <c r="C88" s="1496"/>
      <c r="D88" s="1496"/>
      <c r="E88" s="1496"/>
      <c r="F88" s="1509"/>
      <c r="G88" s="1509"/>
      <c r="H88" s="1510"/>
      <c r="I88" s="1545">
        <v>0</v>
      </c>
      <c r="J88" s="1510"/>
      <c r="K88" s="1511">
        <v>0</v>
      </c>
    </row>
    <row r="89" spans="1:11" ht="18" customHeight="1" x14ac:dyDescent="0.25">
      <c r="A89" s="1501" t="s">
        <v>117</v>
      </c>
      <c r="B89" s="1497" t="s">
        <v>58</v>
      </c>
      <c r="C89" s="1496"/>
      <c r="D89" s="1496"/>
      <c r="E89" s="1496"/>
      <c r="F89" s="1509"/>
      <c r="G89" s="1509"/>
      <c r="H89" s="1510"/>
      <c r="I89" s="1545">
        <v>0</v>
      </c>
      <c r="J89" s="1510"/>
      <c r="K89" s="1511">
        <v>0</v>
      </c>
    </row>
    <row r="90" spans="1:11" ht="18" customHeight="1" x14ac:dyDescent="0.25">
      <c r="A90" s="1501" t="s">
        <v>118</v>
      </c>
      <c r="B90" s="3861" t="s">
        <v>59</v>
      </c>
      <c r="C90" s="3862"/>
      <c r="D90" s="1496"/>
      <c r="E90" s="1496"/>
      <c r="F90" s="1509">
        <v>20</v>
      </c>
      <c r="G90" s="1509">
        <v>30</v>
      </c>
      <c r="H90" s="1510">
        <v>3100</v>
      </c>
      <c r="I90" s="1545">
        <v>1838</v>
      </c>
      <c r="J90" s="1510"/>
      <c r="K90" s="1511">
        <v>4938</v>
      </c>
    </row>
    <row r="91" spans="1:11" ht="18" customHeight="1" x14ac:dyDescent="0.25">
      <c r="A91" s="1501" t="s">
        <v>119</v>
      </c>
      <c r="B91" s="1497" t="s">
        <v>60</v>
      </c>
      <c r="C91" s="1496"/>
      <c r="D91" s="1496"/>
      <c r="E91" s="1496"/>
      <c r="F91" s="1509">
        <v>122</v>
      </c>
      <c r="G91" s="1509">
        <v>1458</v>
      </c>
      <c r="H91" s="1510">
        <v>14034</v>
      </c>
      <c r="I91" s="1545">
        <v>1124</v>
      </c>
      <c r="J91" s="1510"/>
      <c r="K91" s="1511">
        <v>15158</v>
      </c>
    </row>
    <row r="92" spans="1:11" ht="18" customHeight="1" x14ac:dyDescent="0.25">
      <c r="A92" s="1501" t="s">
        <v>120</v>
      </c>
      <c r="B92" s="1497" t="s">
        <v>121</v>
      </c>
      <c r="C92" s="1496"/>
      <c r="D92" s="1496"/>
      <c r="E92" s="1496"/>
      <c r="F92" s="1533"/>
      <c r="G92" s="1533"/>
      <c r="H92" s="1534">
        <v>26386</v>
      </c>
      <c r="I92" s="1545">
        <v>15647</v>
      </c>
      <c r="J92" s="1534"/>
      <c r="K92" s="1511">
        <v>42033</v>
      </c>
    </row>
    <row r="93" spans="1:11" ht="18" customHeight="1" x14ac:dyDescent="0.25">
      <c r="A93" s="1501" t="s">
        <v>122</v>
      </c>
      <c r="B93" s="1497" t="s">
        <v>123</v>
      </c>
      <c r="C93" s="1496"/>
      <c r="D93" s="1496"/>
      <c r="E93" s="1496"/>
      <c r="F93" s="1509">
        <v>24786.5</v>
      </c>
      <c r="G93" s="1509">
        <v>957</v>
      </c>
      <c r="H93" s="1510">
        <v>689496</v>
      </c>
      <c r="I93" s="1545">
        <v>408680</v>
      </c>
      <c r="J93" s="1510"/>
      <c r="K93" s="1511">
        <v>1098176</v>
      </c>
    </row>
    <row r="94" spans="1:11" ht="18" customHeight="1" x14ac:dyDescent="0.25">
      <c r="A94" s="1501" t="s">
        <v>124</v>
      </c>
      <c r="B94" s="4065"/>
      <c r="C94" s="4066"/>
      <c r="D94" s="4067"/>
      <c r="E94" s="1496"/>
      <c r="F94" s="1509"/>
      <c r="G94" s="1509"/>
      <c r="H94" s="1510"/>
      <c r="I94" s="1545">
        <v>0</v>
      </c>
      <c r="J94" s="1510"/>
      <c r="K94" s="1511">
        <v>0</v>
      </c>
    </row>
    <row r="95" spans="1:11" ht="18" customHeight="1" x14ac:dyDescent="0.25">
      <c r="A95" s="1501" t="s">
        <v>125</v>
      </c>
      <c r="B95" s="4065"/>
      <c r="C95" s="4066"/>
      <c r="D95" s="4067"/>
      <c r="E95" s="1496"/>
      <c r="F95" s="1509"/>
      <c r="G95" s="1509"/>
      <c r="H95" s="1510"/>
      <c r="I95" s="1545">
        <v>0</v>
      </c>
      <c r="J95" s="1510"/>
      <c r="K95" s="1511">
        <v>0</v>
      </c>
    </row>
    <row r="96" spans="1:11" ht="18" customHeight="1" x14ac:dyDescent="0.25">
      <c r="A96" s="1501" t="s">
        <v>126</v>
      </c>
      <c r="B96" s="4065"/>
      <c r="C96" s="4066"/>
      <c r="D96" s="4067"/>
      <c r="E96" s="1496"/>
      <c r="F96" s="1509"/>
      <c r="G96" s="1509"/>
      <c r="H96" s="1510"/>
      <c r="I96" s="1545">
        <v>0</v>
      </c>
      <c r="J96" s="1510"/>
      <c r="K96" s="1511">
        <v>0</v>
      </c>
    </row>
    <row r="97" spans="1:11" ht="18" customHeight="1" x14ac:dyDescent="0.25">
      <c r="A97" s="1501"/>
      <c r="B97" s="1497"/>
      <c r="C97" s="1496"/>
      <c r="D97" s="1496"/>
      <c r="E97" s="1496"/>
      <c r="F97" s="1496"/>
      <c r="G97" s="1496"/>
      <c r="H97" s="1496"/>
      <c r="I97" s="1496"/>
      <c r="J97" s="1496"/>
      <c r="K97" s="1496"/>
    </row>
    <row r="98" spans="1:11" ht="18" customHeight="1" x14ac:dyDescent="0.25">
      <c r="A98" s="1502" t="s">
        <v>150</v>
      </c>
      <c r="B98" s="1498" t="s">
        <v>151</v>
      </c>
      <c r="C98" s="1496"/>
      <c r="D98" s="1496"/>
      <c r="E98" s="1498" t="s">
        <v>7</v>
      </c>
      <c r="F98" s="1513">
        <v>24928.5</v>
      </c>
      <c r="G98" s="1513">
        <v>2445</v>
      </c>
      <c r="H98" s="1513">
        <v>733016</v>
      </c>
      <c r="I98" s="1513">
        <v>427289</v>
      </c>
      <c r="J98" s="1513">
        <v>0</v>
      </c>
      <c r="K98" s="1513">
        <v>1160305</v>
      </c>
    </row>
    <row r="99" spans="1:11" ht="18" customHeight="1" thickBot="1" x14ac:dyDescent="0.3">
      <c r="A99" s="1496"/>
      <c r="B99" s="1498"/>
      <c r="C99" s="1496"/>
      <c r="D99" s="1496"/>
      <c r="E99" s="1496"/>
      <c r="F99" s="1519"/>
      <c r="G99" s="1519"/>
      <c r="H99" s="1519"/>
      <c r="I99" s="1519"/>
      <c r="J99" s="1519"/>
      <c r="K99" s="1519"/>
    </row>
    <row r="100" spans="1:11" ht="42.75" customHeight="1" x14ac:dyDescent="0.25">
      <c r="A100" s="1496"/>
      <c r="B100" s="1496"/>
      <c r="C100" s="1496"/>
      <c r="D100" s="1496"/>
      <c r="E100" s="1496"/>
      <c r="F100" s="1504" t="s">
        <v>9</v>
      </c>
      <c r="G100" s="1504" t="s">
        <v>37</v>
      </c>
      <c r="H100" s="1504" t="s">
        <v>29</v>
      </c>
      <c r="I100" s="1504" t="s">
        <v>30</v>
      </c>
      <c r="J100" s="1504" t="s">
        <v>33</v>
      </c>
      <c r="K100" s="1504" t="s">
        <v>34</v>
      </c>
    </row>
    <row r="101" spans="1:11" ht="18" customHeight="1" x14ac:dyDescent="0.25">
      <c r="A101" s="1502" t="s">
        <v>130</v>
      </c>
      <c r="B101" s="1498" t="s">
        <v>63</v>
      </c>
      <c r="C101" s="1496"/>
      <c r="D101" s="1496"/>
      <c r="E101" s="1496"/>
      <c r="F101" s="1496"/>
      <c r="G101" s="1496"/>
      <c r="H101" s="1496"/>
      <c r="I101" s="1496"/>
      <c r="J101" s="1496"/>
      <c r="K101" s="1496"/>
    </row>
    <row r="102" spans="1:11" ht="18" customHeight="1" x14ac:dyDescent="0.25">
      <c r="A102" s="1501" t="s">
        <v>131</v>
      </c>
      <c r="B102" s="1497" t="s">
        <v>152</v>
      </c>
      <c r="C102" s="1496"/>
      <c r="D102" s="1496"/>
      <c r="E102" s="1496"/>
      <c r="F102" s="1509">
        <v>6040</v>
      </c>
      <c r="G102" s="1509"/>
      <c r="H102" s="1510">
        <v>317550</v>
      </c>
      <c r="I102" s="1545">
        <v>188308</v>
      </c>
      <c r="J102" s="1510"/>
      <c r="K102" s="1511">
        <v>505858</v>
      </c>
    </row>
    <row r="103" spans="1:11" ht="18" customHeight="1" x14ac:dyDescent="0.25">
      <c r="A103" s="1501" t="s">
        <v>132</v>
      </c>
      <c r="B103" s="3861" t="s">
        <v>62</v>
      </c>
      <c r="C103" s="3861"/>
      <c r="D103" s="1496"/>
      <c r="E103" s="1496"/>
      <c r="F103" s="1509"/>
      <c r="G103" s="1509"/>
      <c r="H103" s="1510"/>
      <c r="I103" s="1545">
        <v>0</v>
      </c>
      <c r="J103" s="1510"/>
      <c r="K103" s="1511">
        <v>0</v>
      </c>
    </row>
    <row r="104" spans="1:11" ht="18" customHeight="1" x14ac:dyDescent="0.25">
      <c r="A104" s="1501" t="s">
        <v>128</v>
      </c>
      <c r="B104" s="4065"/>
      <c r="C104" s="4066"/>
      <c r="D104" s="4067"/>
      <c r="E104" s="1496"/>
      <c r="F104" s="1509"/>
      <c r="G104" s="1509"/>
      <c r="H104" s="1510"/>
      <c r="I104" s="1545">
        <v>0</v>
      </c>
      <c r="J104" s="1510"/>
      <c r="K104" s="1511">
        <v>0</v>
      </c>
    </row>
    <row r="105" spans="1:11" ht="18" customHeight="1" x14ac:dyDescent="0.25">
      <c r="A105" s="1501" t="s">
        <v>127</v>
      </c>
      <c r="B105" s="4065"/>
      <c r="C105" s="4066"/>
      <c r="D105" s="4067"/>
      <c r="E105" s="1496"/>
      <c r="F105" s="1509"/>
      <c r="G105" s="1509"/>
      <c r="H105" s="1510"/>
      <c r="I105" s="1545">
        <v>0</v>
      </c>
      <c r="J105" s="1510"/>
      <c r="K105" s="1511">
        <v>0</v>
      </c>
    </row>
    <row r="106" spans="1:11" ht="18" customHeight="1" x14ac:dyDescent="0.25">
      <c r="A106" s="1501" t="s">
        <v>129</v>
      </c>
      <c r="B106" s="4065"/>
      <c r="C106" s="4066"/>
      <c r="D106" s="4067"/>
      <c r="E106" s="1496"/>
      <c r="F106" s="1509"/>
      <c r="G106" s="1509"/>
      <c r="H106" s="1510"/>
      <c r="I106" s="1545">
        <v>0</v>
      </c>
      <c r="J106" s="1510"/>
      <c r="K106" s="1511">
        <v>0</v>
      </c>
    </row>
    <row r="107" spans="1:11" ht="18" customHeight="1" x14ac:dyDescent="0.25">
      <c r="A107" s="1496"/>
      <c r="B107" s="1498"/>
      <c r="C107" s="1496"/>
      <c r="D107" s="1496"/>
      <c r="E107" s="1496"/>
      <c r="F107" s="1496"/>
      <c r="G107" s="1496"/>
      <c r="H107" s="1496"/>
      <c r="I107" s="1496"/>
      <c r="J107" s="1496"/>
      <c r="K107" s="1496"/>
    </row>
    <row r="108" spans="1:11" s="119" customFormat="1" ht="18" customHeight="1" x14ac:dyDescent="0.25">
      <c r="A108" s="1502" t="s">
        <v>153</v>
      </c>
      <c r="B108" s="1558" t="s">
        <v>154</v>
      </c>
      <c r="C108" s="1496"/>
      <c r="D108" s="1496"/>
      <c r="E108" s="1498" t="s">
        <v>7</v>
      </c>
      <c r="F108" s="1513">
        <v>6040</v>
      </c>
      <c r="G108" s="1513">
        <v>0</v>
      </c>
      <c r="H108" s="1511">
        <v>317550</v>
      </c>
      <c r="I108" s="1511">
        <v>188308</v>
      </c>
      <c r="J108" s="1511">
        <v>0</v>
      </c>
      <c r="K108" s="1511">
        <v>505858</v>
      </c>
    </row>
    <row r="109" spans="1:11" s="119" customFormat="1" ht="18" customHeight="1" thickBot="1" x14ac:dyDescent="0.3">
      <c r="A109" s="1506"/>
      <c r="B109" s="1507"/>
      <c r="C109" s="1508"/>
      <c r="D109" s="1508"/>
      <c r="E109" s="1508"/>
      <c r="F109" s="1519"/>
      <c r="G109" s="1519"/>
      <c r="H109" s="1519"/>
      <c r="I109" s="1519"/>
      <c r="J109" s="1519"/>
      <c r="K109" s="1519"/>
    </row>
    <row r="110" spans="1:11" s="119" customFormat="1" ht="18" customHeight="1" x14ac:dyDescent="0.25">
      <c r="A110" s="1502" t="s">
        <v>156</v>
      </c>
      <c r="B110" s="1498" t="s">
        <v>39</v>
      </c>
      <c r="C110" s="1496"/>
      <c r="D110" s="1496"/>
      <c r="E110" s="1496"/>
      <c r="F110" s="1496"/>
      <c r="G110" s="1496"/>
      <c r="H110" s="1496"/>
      <c r="I110" s="1496"/>
      <c r="J110" s="1496"/>
      <c r="K110" s="1496"/>
    </row>
    <row r="111" spans="1:11" ht="18" customHeight="1" x14ac:dyDescent="0.25">
      <c r="A111" s="1502" t="s">
        <v>155</v>
      </c>
      <c r="B111" s="1498" t="s">
        <v>164</v>
      </c>
      <c r="C111" s="1496"/>
      <c r="D111" s="1496"/>
      <c r="E111" s="1498" t="s">
        <v>7</v>
      </c>
      <c r="F111" s="1510">
        <v>1508919.48</v>
      </c>
      <c r="G111" s="1496"/>
      <c r="H111" s="1496"/>
      <c r="I111" s="1496"/>
      <c r="J111" s="1496"/>
      <c r="K111" s="1496"/>
    </row>
    <row r="112" spans="1:11" ht="18" customHeight="1" x14ac:dyDescent="0.25">
      <c r="A112" s="1496"/>
      <c r="B112" s="1498"/>
      <c r="C112" s="1496"/>
      <c r="D112" s="1496"/>
      <c r="E112" s="1498"/>
      <c r="F112" s="1517"/>
      <c r="G112" s="1496"/>
      <c r="H112" s="1496"/>
      <c r="I112" s="1496"/>
      <c r="J112" s="1496"/>
      <c r="K112" s="1496"/>
    </row>
    <row r="113" spans="1:6" ht="15" x14ac:dyDescent="0.25">
      <c r="A113" s="1502"/>
      <c r="B113" s="1498" t="s">
        <v>15</v>
      </c>
      <c r="C113" s="1496"/>
      <c r="D113" s="1496"/>
      <c r="E113" s="1496"/>
      <c r="F113" s="1496"/>
    </row>
    <row r="114" spans="1:6" ht="15" x14ac:dyDescent="0.25">
      <c r="A114" s="1501" t="s">
        <v>171</v>
      </c>
      <c r="B114" s="1497" t="s">
        <v>35</v>
      </c>
      <c r="C114" s="1496"/>
      <c r="D114" s="1496"/>
      <c r="E114" s="1496"/>
      <c r="F114" s="1520">
        <v>0.59309999999999996</v>
      </c>
    </row>
    <row r="115" spans="1:6" ht="15" x14ac:dyDescent="0.25">
      <c r="A115" s="1501"/>
      <c r="B115" s="1498"/>
      <c r="C115" s="1496"/>
      <c r="D115" s="1496"/>
      <c r="E115" s="1496"/>
      <c r="F115" s="1496"/>
    </row>
    <row r="116" spans="1:6" ht="15" x14ac:dyDescent="0.25">
      <c r="A116" s="1501" t="s">
        <v>170</v>
      </c>
      <c r="B116" s="1498" t="s">
        <v>16</v>
      </c>
      <c r="C116" s="1496"/>
      <c r="D116" s="1496"/>
      <c r="E116" s="1496"/>
      <c r="F116" s="1496"/>
    </row>
    <row r="117" spans="1:6" ht="15" x14ac:dyDescent="0.25">
      <c r="A117" s="1501" t="s">
        <v>172</v>
      </c>
      <c r="B117" s="1497" t="s">
        <v>17</v>
      </c>
      <c r="C117" s="1496"/>
      <c r="D117" s="1496"/>
      <c r="E117" s="1496"/>
      <c r="F117" s="1510">
        <v>154657111.13999999</v>
      </c>
    </row>
    <row r="118" spans="1:6" ht="15" x14ac:dyDescent="0.25">
      <c r="A118" s="1501" t="s">
        <v>173</v>
      </c>
      <c r="B118" s="1496" t="s">
        <v>18</v>
      </c>
      <c r="C118" s="1496"/>
      <c r="D118" s="1496"/>
      <c r="E118" s="1496"/>
      <c r="F118" s="1510">
        <v>3328691.04</v>
      </c>
    </row>
    <row r="119" spans="1:6" ht="15" x14ac:dyDescent="0.25">
      <c r="A119" s="1501" t="s">
        <v>174</v>
      </c>
      <c r="B119" s="1498" t="s">
        <v>19</v>
      </c>
      <c r="C119" s="1496"/>
      <c r="D119" s="1496"/>
      <c r="E119" s="1496"/>
      <c r="F119" s="1512">
        <v>157985802.17999998</v>
      </c>
    </row>
    <row r="120" spans="1:6" ht="15" x14ac:dyDescent="0.25">
      <c r="A120" s="1501"/>
      <c r="B120" s="1498"/>
      <c r="C120" s="1496"/>
      <c r="D120" s="1496"/>
      <c r="E120" s="1496"/>
      <c r="F120" s="1496"/>
    </row>
    <row r="121" spans="1:6" ht="15" x14ac:dyDescent="0.25">
      <c r="A121" s="1501" t="s">
        <v>167</v>
      </c>
      <c r="B121" s="1498" t="s">
        <v>36</v>
      </c>
      <c r="C121" s="1496"/>
      <c r="D121" s="1496"/>
      <c r="E121" s="1496"/>
      <c r="F121" s="1510">
        <v>149998897.06</v>
      </c>
    </row>
    <row r="122" spans="1:6" ht="15" x14ac:dyDescent="0.25">
      <c r="A122" s="1501"/>
      <c r="B122" s="1496"/>
      <c r="C122" s="1496"/>
      <c r="D122" s="1496"/>
      <c r="E122" s="1496"/>
      <c r="F122" s="1496"/>
    </row>
    <row r="123" spans="1:6" ht="15" x14ac:dyDescent="0.25">
      <c r="A123" s="1501" t="s">
        <v>175</v>
      </c>
      <c r="B123" s="1498" t="s">
        <v>20</v>
      </c>
      <c r="C123" s="1496"/>
      <c r="D123" s="1496"/>
      <c r="E123" s="1496"/>
      <c r="F123" s="1510">
        <v>7986905.119999975</v>
      </c>
    </row>
    <row r="124" spans="1:6" ht="15" x14ac:dyDescent="0.25">
      <c r="A124" s="1501"/>
      <c r="B124" s="1496"/>
      <c r="C124" s="1496"/>
      <c r="D124" s="1496"/>
      <c r="E124" s="1496"/>
      <c r="F124" s="1496"/>
    </row>
    <row r="125" spans="1:6" ht="15" x14ac:dyDescent="0.25">
      <c r="A125" s="1501" t="s">
        <v>176</v>
      </c>
      <c r="B125" s="1498" t="s">
        <v>21</v>
      </c>
      <c r="C125" s="1496"/>
      <c r="D125" s="1496"/>
      <c r="E125" s="1496"/>
      <c r="F125" s="1510">
        <v>460.43</v>
      </c>
    </row>
    <row r="126" spans="1:6" ht="15" x14ac:dyDescent="0.25">
      <c r="A126" s="1501"/>
      <c r="B126" s="1496"/>
      <c r="C126" s="1496"/>
      <c r="D126" s="1496"/>
      <c r="E126" s="1496"/>
      <c r="F126" s="1496"/>
    </row>
    <row r="127" spans="1:6" ht="15" x14ac:dyDescent="0.25">
      <c r="A127" s="1501" t="s">
        <v>177</v>
      </c>
      <c r="B127" s="1498" t="s">
        <v>22</v>
      </c>
      <c r="C127" s="1496"/>
      <c r="D127" s="1496"/>
      <c r="E127" s="1496"/>
      <c r="F127" s="1510">
        <v>7987365.5499999747</v>
      </c>
    </row>
    <row r="128" spans="1:6" ht="15" x14ac:dyDescent="0.25">
      <c r="A128" s="1501"/>
      <c r="B128" s="1496"/>
      <c r="C128" s="1496"/>
      <c r="D128" s="1496"/>
      <c r="E128" s="1496"/>
      <c r="F128" s="1496"/>
    </row>
    <row r="129" spans="1:11" ht="42.75" customHeight="1" x14ac:dyDescent="0.25">
      <c r="A129" s="1496"/>
      <c r="B129" s="1496"/>
      <c r="C129" s="1496"/>
      <c r="D129" s="1496"/>
      <c r="E129" s="1496"/>
      <c r="F129" s="1504" t="s">
        <v>9</v>
      </c>
      <c r="G129" s="1504" t="s">
        <v>37</v>
      </c>
      <c r="H129" s="1504" t="s">
        <v>29</v>
      </c>
      <c r="I129" s="1504" t="s">
        <v>30</v>
      </c>
      <c r="J129" s="1504" t="s">
        <v>33</v>
      </c>
      <c r="K129" s="1504" t="s">
        <v>34</v>
      </c>
    </row>
    <row r="130" spans="1:11" ht="18" customHeight="1" x14ac:dyDescent="0.25">
      <c r="A130" s="1502" t="s">
        <v>157</v>
      </c>
      <c r="B130" s="1498" t="s">
        <v>23</v>
      </c>
      <c r="C130" s="1496"/>
      <c r="D130" s="1496"/>
      <c r="E130" s="1496"/>
      <c r="F130" s="1496"/>
      <c r="G130" s="1496"/>
      <c r="H130" s="1496"/>
      <c r="I130" s="1496"/>
      <c r="J130" s="1496"/>
      <c r="K130" s="1496"/>
    </row>
    <row r="131" spans="1:11" ht="18" customHeight="1" x14ac:dyDescent="0.25">
      <c r="A131" s="1501" t="s">
        <v>158</v>
      </c>
      <c r="B131" s="1496" t="s">
        <v>24</v>
      </c>
      <c r="C131" s="1496"/>
      <c r="D131" s="1496"/>
      <c r="E131" s="1496"/>
      <c r="F131" s="1509"/>
      <c r="G131" s="1509"/>
      <c r="H131" s="1510"/>
      <c r="I131" s="1545">
        <v>0</v>
      </c>
      <c r="J131" s="1510"/>
      <c r="K131" s="1511">
        <v>0</v>
      </c>
    </row>
    <row r="132" spans="1:11" ht="18" customHeight="1" x14ac:dyDescent="0.25">
      <c r="A132" s="1501" t="s">
        <v>159</v>
      </c>
      <c r="B132" s="1496" t="s">
        <v>25</v>
      </c>
      <c r="C132" s="1496"/>
      <c r="D132" s="1496"/>
      <c r="E132" s="1496"/>
      <c r="F132" s="1509"/>
      <c r="G132" s="1509"/>
      <c r="H132" s="1510"/>
      <c r="I132" s="1545">
        <v>0</v>
      </c>
      <c r="J132" s="1510"/>
      <c r="K132" s="1511">
        <v>0</v>
      </c>
    </row>
    <row r="133" spans="1:11" ht="18" customHeight="1" x14ac:dyDescent="0.25">
      <c r="A133" s="1501" t="s">
        <v>160</v>
      </c>
      <c r="B133" s="4062"/>
      <c r="C133" s="4063"/>
      <c r="D133" s="4064"/>
      <c r="E133" s="1496"/>
      <c r="F133" s="1509"/>
      <c r="G133" s="1509"/>
      <c r="H133" s="1510"/>
      <c r="I133" s="1545">
        <v>0</v>
      </c>
      <c r="J133" s="1510"/>
      <c r="K133" s="1511">
        <v>0</v>
      </c>
    </row>
    <row r="134" spans="1:11" ht="18" customHeight="1" x14ac:dyDescent="0.25">
      <c r="A134" s="1501" t="s">
        <v>161</v>
      </c>
      <c r="B134" s="4062"/>
      <c r="C134" s="4063"/>
      <c r="D134" s="4064"/>
      <c r="E134" s="1496"/>
      <c r="F134" s="1509"/>
      <c r="G134" s="1509"/>
      <c r="H134" s="1510"/>
      <c r="I134" s="1545">
        <v>0</v>
      </c>
      <c r="J134" s="1510"/>
      <c r="K134" s="1511">
        <v>0</v>
      </c>
    </row>
    <row r="135" spans="1:11" ht="18" customHeight="1" x14ac:dyDescent="0.25">
      <c r="A135" s="1501" t="s">
        <v>162</v>
      </c>
      <c r="B135" s="4062"/>
      <c r="C135" s="4063"/>
      <c r="D135" s="4064"/>
      <c r="E135" s="1496"/>
      <c r="F135" s="1509"/>
      <c r="G135" s="1509"/>
      <c r="H135" s="1510"/>
      <c r="I135" s="1545">
        <v>0</v>
      </c>
      <c r="J135" s="1510"/>
      <c r="K135" s="1511">
        <v>0</v>
      </c>
    </row>
    <row r="136" spans="1:11" ht="18" customHeight="1" x14ac:dyDescent="0.25">
      <c r="A136" s="1502"/>
      <c r="B136" s="1496"/>
      <c r="C136" s="1496"/>
      <c r="D136" s="1496"/>
      <c r="E136" s="1496"/>
      <c r="F136" s="1496"/>
      <c r="G136" s="1496"/>
      <c r="H136" s="1496"/>
      <c r="I136" s="1496"/>
      <c r="J136" s="1496"/>
      <c r="K136" s="1496"/>
    </row>
    <row r="137" spans="1:11" ht="18" customHeight="1" x14ac:dyDescent="0.25">
      <c r="A137" s="1502" t="s">
        <v>163</v>
      </c>
      <c r="B137" s="1498" t="s">
        <v>27</v>
      </c>
      <c r="C137" s="1496"/>
      <c r="D137" s="1496"/>
      <c r="E137" s="1496"/>
      <c r="F137" s="1513">
        <v>0</v>
      </c>
      <c r="G137" s="1513">
        <v>0</v>
      </c>
      <c r="H137" s="1511">
        <v>0</v>
      </c>
      <c r="I137" s="1511">
        <v>0</v>
      </c>
      <c r="J137" s="1511">
        <v>0</v>
      </c>
      <c r="K137" s="1511">
        <v>0</v>
      </c>
    </row>
    <row r="138" spans="1:11" ht="18" customHeight="1" x14ac:dyDescent="0.25">
      <c r="A138" s="1496"/>
      <c r="B138" s="1496"/>
      <c r="C138" s="1496"/>
      <c r="D138" s="1496"/>
      <c r="E138" s="1496"/>
      <c r="F138" s="1496"/>
      <c r="G138" s="1496"/>
      <c r="H138" s="1496"/>
      <c r="I138" s="1496"/>
      <c r="J138" s="1496"/>
      <c r="K138" s="1496"/>
    </row>
    <row r="139" spans="1:11" ht="42.75" customHeight="1" x14ac:dyDescent="0.25">
      <c r="A139" s="1496"/>
      <c r="B139" s="1496"/>
      <c r="C139" s="1496"/>
      <c r="D139" s="1496"/>
      <c r="E139" s="1496"/>
      <c r="F139" s="1504" t="s">
        <v>9</v>
      </c>
      <c r="G139" s="1504" t="s">
        <v>37</v>
      </c>
      <c r="H139" s="1504" t="s">
        <v>29</v>
      </c>
      <c r="I139" s="1504" t="s">
        <v>30</v>
      </c>
      <c r="J139" s="1504" t="s">
        <v>33</v>
      </c>
      <c r="K139" s="1504" t="s">
        <v>34</v>
      </c>
    </row>
    <row r="140" spans="1:11" ht="18" customHeight="1" x14ac:dyDescent="0.25">
      <c r="A140" s="1502" t="s">
        <v>166</v>
      </c>
      <c r="B140" s="1498" t="s">
        <v>26</v>
      </c>
      <c r="C140" s="1496"/>
      <c r="D140" s="1496"/>
      <c r="E140" s="1496"/>
      <c r="F140" s="1496"/>
      <c r="G140" s="1496"/>
      <c r="H140" s="1496"/>
      <c r="I140" s="1496"/>
      <c r="J140" s="1496"/>
      <c r="K140" s="1496"/>
    </row>
    <row r="141" spans="1:11" ht="18" customHeight="1" x14ac:dyDescent="0.25">
      <c r="A141" s="1501" t="s">
        <v>137</v>
      </c>
      <c r="B141" s="1498" t="s">
        <v>64</v>
      </c>
      <c r="C141" s="1496"/>
      <c r="D141" s="1496"/>
      <c r="E141" s="1496"/>
      <c r="F141" s="1536">
        <v>18796.5</v>
      </c>
      <c r="G141" s="1536">
        <v>16383</v>
      </c>
      <c r="H141" s="1536">
        <v>672527</v>
      </c>
      <c r="I141" s="1536">
        <v>277448</v>
      </c>
      <c r="J141" s="1536">
        <v>54772</v>
      </c>
      <c r="K141" s="1536">
        <v>895203</v>
      </c>
    </row>
    <row r="142" spans="1:11" ht="18" customHeight="1" x14ac:dyDescent="0.25">
      <c r="A142" s="1501" t="s">
        <v>142</v>
      </c>
      <c r="B142" s="1498" t="s">
        <v>65</v>
      </c>
      <c r="C142" s="1496"/>
      <c r="D142" s="1496"/>
      <c r="E142" s="1496"/>
      <c r="F142" s="1536">
        <v>324.5</v>
      </c>
      <c r="G142" s="1536">
        <v>296</v>
      </c>
      <c r="H142" s="1536">
        <v>50419</v>
      </c>
      <c r="I142" s="1536">
        <v>9140</v>
      </c>
      <c r="J142" s="1536">
        <v>0</v>
      </c>
      <c r="K142" s="1536">
        <v>59559</v>
      </c>
    </row>
    <row r="143" spans="1:11" ht="18" customHeight="1" x14ac:dyDescent="0.25">
      <c r="A143" s="1501" t="s">
        <v>144</v>
      </c>
      <c r="B143" s="1498" t="s">
        <v>66</v>
      </c>
      <c r="C143" s="1496"/>
      <c r="D143" s="1496"/>
      <c r="E143" s="1496"/>
      <c r="F143" s="1536">
        <v>0</v>
      </c>
      <c r="G143" s="1536">
        <v>0</v>
      </c>
      <c r="H143" s="1536">
        <v>11613122</v>
      </c>
      <c r="I143" s="1536">
        <v>0</v>
      </c>
      <c r="J143" s="1536">
        <v>4480755</v>
      </c>
      <c r="K143" s="1536">
        <v>7132367</v>
      </c>
    </row>
    <row r="144" spans="1:11" ht="18" customHeight="1" x14ac:dyDescent="0.25">
      <c r="A144" s="1501" t="s">
        <v>146</v>
      </c>
      <c r="B144" s="1498" t="s">
        <v>67</v>
      </c>
      <c r="C144" s="1496"/>
      <c r="D144" s="1496"/>
      <c r="E144" s="1496"/>
      <c r="F144" s="1536">
        <v>0</v>
      </c>
      <c r="G144" s="1536">
        <v>0</v>
      </c>
      <c r="H144" s="1536">
        <v>0</v>
      </c>
      <c r="I144" s="1536">
        <v>0</v>
      </c>
      <c r="J144" s="1536">
        <v>0</v>
      </c>
      <c r="K144" s="1536">
        <v>0</v>
      </c>
    </row>
    <row r="145" spans="1:11" ht="18" customHeight="1" x14ac:dyDescent="0.25">
      <c r="A145" s="1501" t="s">
        <v>148</v>
      </c>
      <c r="B145" s="1498" t="s">
        <v>68</v>
      </c>
      <c r="C145" s="1496"/>
      <c r="D145" s="1496"/>
      <c r="E145" s="1496"/>
      <c r="F145" s="1536">
        <v>108.8</v>
      </c>
      <c r="G145" s="1536">
        <v>5195</v>
      </c>
      <c r="H145" s="1536">
        <v>860962</v>
      </c>
      <c r="I145" s="1536">
        <v>1599</v>
      </c>
      <c r="J145" s="1536">
        <v>722000</v>
      </c>
      <c r="K145" s="1536">
        <v>140561</v>
      </c>
    </row>
    <row r="146" spans="1:11" ht="18" customHeight="1" x14ac:dyDescent="0.25">
      <c r="A146" s="1501" t="s">
        <v>150</v>
      </c>
      <c r="B146" s="1498" t="s">
        <v>69</v>
      </c>
      <c r="C146" s="1496"/>
      <c r="D146" s="1496"/>
      <c r="E146" s="1496"/>
      <c r="F146" s="1536">
        <v>24928.5</v>
      </c>
      <c r="G146" s="1536">
        <v>2445</v>
      </c>
      <c r="H146" s="1536">
        <v>733016</v>
      </c>
      <c r="I146" s="1536">
        <v>427289</v>
      </c>
      <c r="J146" s="1536">
        <v>0</v>
      </c>
      <c r="K146" s="1536">
        <v>1160305</v>
      </c>
    </row>
    <row r="147" spans="1:11" ht="18" customHeight="1" x14ac:dyDescent="0.25">
      <c r="A147" s="1501" t="s">
        <v>153</v>
      </c>
      <c r="B147" s="1498" t="s">
        <v>61</v>
      </c>
      <c r="C147" s="1496"/>
      <c r="D147" s="1496"/>
      <c r="E147" s="1496"/>
      <c r="F147" s="1513">
        <v>6040</v>
      </c>
      <c r="G147" s="1513">
        <v>0</v>
      </c>
      <c r="H147" s="1513">
        <v>317550</v>
      </c>
      <c r="I147" s="1513">
        <v>188308</v>
      </c>
      <c r="J147" s="1513">
        <v>0</v>
      </c>
      <c r="K147" s="1513">
        <v>505858</v>
      </c>
    </row>
    <row r="148" spans="1:11" ht="18" customHeight="1" x14ac:dyDescent="0.25">
      <c r="A148" s="1501" t="s">
        <v>155</v>
      </c>
      <c r="B148" s="1498" t="s">
        <v>70</v>
      </c>
      <c r="C148" s="1496"/>
      <c r="D148" s="1496"/>
      <c r="E148" s="1496"/>
      <c r="F148" s="1537" t="s">
        <v>73</v>
      </c>
      <c r="G148" s="1537" t="s">
        <v>73</v>
      </c>
      <c r="H148" s="1538" t="s">
        <v>73</v>
      </c>
      <c r="I148" s="1538" t="s">
        <v>73</v>
      </c>
      <c r="J148" s="1538" t="s">
        <v>73</v>
      </c>
      <c r="K148" s="1532">
        <v>1508919.48</v>
      </c>
    </row>
    <row r="149" spans="1:11" ht="18" customHeight="1" x14ac:dyDescent="0.25">
      <c r="A149" s="1501" t="s">
        <v>163</v>
      </c>
      <c r="B149" s="1498" t="s">
        <v>71</v>
      </c>
      <c r="C149" s="1496"/>
      <c r="D149" s="1496"/>
      <c r="E149" s="1496"/>
      <c r="F149" s="1513">
        <v>0</v>
      </c>
      <c r="G149" s="1513">
        <v>0</v>
      </c>
      <c r="H149" s="1513">
        <v>0</v>
      </c>
      <c r="I149" s="1513">
        <v>0</v>
      </c>
      <c r="J149" s="1513">
        <v>0</v>
      </c>
      <c r="K149" s="1513">
        <v>0</v>
      </c>
    </row>
    <row r="150" spans="1:11" ht="18" customHeight="1" x14ac:dyDescent="0.25">
      <c r="A150" s="1501" t="s">
        <v>185</v>
      </c>
      <c r="B150" s="1498" t="s">
        <v>186</v>
      </c>
      <c r="C150" s="1496"/>
      <c r="D150" s="1496"/>
      <c r="E150" s="1496"/>
      <c r="F150" s="1537" t="s">
        <v>73</v>
      </c>
      <c r="G150" s="1537" t="s">
        <v>73</v>
      </c>
      <c r="H150" s="1513">
        <v>4150293.33</v>
      </c>
      <c r="I150" s="1513">
        <v>0</v>
      </c>
      <c r="J150" s="1513">
        <v>3549019.72</v>
      </c>
      <c r="K150" s="1513">
        <v>601273.60999999987</v>
      </c>
    </row>
    <row r="151" spans="1:11" ht="18" customHeight="1" x14ac:dyDescent="0.25">
      <c r="A151" s="1496"/>
      <c r="B151" s="1498"/>
      <c r="C151" s="1496"/>
      <c r="D151" s="1496"/>
      <c r="E151" s="1496"/>
      <c r="F151" s="1543"/>
      <c r="G151" s="1543"/>
      <c r="H151" s="1543"/>
      <c r="I151" s="1543"/>
      <c r="J151" s="1543"/>
      <c r="K151" s="1543"/>
    </row>
    <row r="152" spans="1:11" ht="18" customHeight="1" x14ac:dyDescent="0.25">
      <c r="A152" s="1502" t="s">
        <v>165</v>
      </c>
      <c r="B152" s="1498" t="s">
        <v>26</v>
      </c>
      <c r="C152" s="1496"/>
      <c r="D152" s="1496"/>
      <c r="E152" s="1496"/>
      <c r="F152" s="1544">
        <v>50198.3</v>
      </c>
      <c r="G152" s="1544">
        <v>24319</v>
      </c>
      <c r="H152" s="1544">
        <v>18397889.329999998</v>
      </c>
      <c r="I152" s="1544">
        <v>903784</v>
      </c>
      <c r="J152" s="1544">
        <v>8806546.7200000007</v>
      </c>
      <c r="K152" s="1544">
        <v>12004046.09</v>
      </c>
    </row>
    <row r="154" spans="1:11" ht="18" customHeight="1" x14ac:dyDescent="0.25">
      <c r="A154" s="1502" t="s">
        <v>168</v>
      </c>
      <c r="B154" s="1498" t="s">
        <v>28</v>
      </c>
      <c r="C154" s="1496"/>
      <c r="D154" s="1496"/>
      <c r="E154" s="1496"/>
      <c r="F154" s="1559">
        <v>8.0027562370664274E-2</v>
      </c>
      <c r="G154" s="1496"/>
      <c r="H154" s="1496"/>
      <c r="I154" s="1496"/>
      <c r="J154" s="1496"/>
      <c r="K154" s="1496"/>
    </row>
    <row r="155" spans="1:11" ht="18" customHeight="1" x14ac:dyDescent="0.25">
      <c r="A155" s="1502" t="s">
        <v>169</v>
      </c>
      <c r="B155" s="1498" t="s">
        <v>72</v>
      </c>
      <c r="C155" s="1496"/>
      <c r="D155" s="1496"/>
      <c r="E155" s="1496"/>
      <c r="F155" s="1559">
        <v>1.5028792678707485</v>
      </c>
      <c r="G155" s="1498"/>
      <c r="H155" s="1496"/>
      <c r="I155" s="1496"/>
      <c r="J155" s="1496"/>
      <c r="K155" s="1496"/>
    </row>
    <row r="156" spans="1:11" ht="18" customHeight="1" x14ac:dyDescent="0.25">
      <c r="A156" s="1496"/>
      <c r="B156" s="1496"/>
      <c r="C156" s="1496"/>
      <c r="D156" s="1496"/>
      <c r="E156" s="1496"/>
      <c r="F156" s="1496"/>
      <c r="G156" s="1498"/>
      <c r="H156" s="1496"/>
      <c r="I156" s="1496"/>
      <c r="J156" s="1496"/>
      <c r="K156" s="1496"/>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pageMargins left="0.7" right="0.7" top="0.75" bottom="0.75" header="0.3" footer="0.3"/>
  <pageSetup scale="40" orientation="landscape" r:id="rId1"/>
  <headerFooter>
    <oddFooter>&amp;L&amp;Z&amp;F&amp;A&amp;R&amp;P of &amp;N</oddFooter>
  </headerFooter>
  <rowBreaks count="2" manualBreakCount="2">
    <brk id="65" max="16383" man="1"/>
    <brk id="10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S125"/>
  <sheetViews>
    <sheetView topLeftCell="A55" zoomScale="80" zoomScaleNormal="80" zoomScaleSheetLayoutView="70" workbookViewId="0">
      <selection activeCell="C63" sqref="C63"/>
    </sheetView>
  </sheetViews>
  <sheetFormatPr defaultColWidth="9.28515625" defaultRowHeight="15" x14ac:dyDescent="0.25"/>
  <cols>
    <col min="1" max="1" width="23" style="3682" customWidth="1"/>
    <col min="2" max="2" width="17.7109375" style="3682" bestFit="1" customWidth="1"/>
    <col min="3" max="3" width="18.5703125" style="3682" customWidth="1"/>
    <col min="4" max="4" width="17.5703125" style="3682" customWidth="1"/>
    <col min="5" max="5" width="22.28515625" style="3682" customWidth="1"/>
    <col min="6" max="17" width="9.28515625" style="3682"/>
    <col min="18" max="18" width="27" style="3682" customWidth="1"/>
    <col min="19" max="16384" width="9.28515625" style="3682"/>
  </cols>
  <sheetData>
    <row r="1" spans="1:19" x14ac:dyDescent="0.25">
      <c r="A1" s="3789" t="s">
        <v>579</v>
      </c>
      <c r="B1" s="7"/>
      <c r="C1" s="7"/>
      <c r="D1" s="7"/>
      <c r="E1" s="7"/>
      <c r="F1" s="7"/>
      <c r="G1" s="7"/>
      <c r="H1" s="7"/>
      <c r="I1" s="7"/>
      <c r="J1" s="7"/>
      <c r="K1" s="7"/>
      <c r="L1" s="7"/>
      <c r="M1" s="7"/>
      <c r="N1" s="7"/>
      <c r="O1" s="7"/>
    </row>
    <row r="2" spans="1:19" ht="45" x14ac:dyDescent="0.25">
      <c r="A2" s="3790" t="s">
        <v>238</v>
      </c>
      <c r="B2" s="3790" t="s">
        <v>223</v>
      </c>
      <c r="C2" s="3790" t="s">
        <v>225</v>
      </c>
      <c r="D2" s="7"/>
      <c r="E2" s="7"/>
      <c r="F2" s="7"/>
      <c r="G2" s="7"/>
      <c r="H2" s="7"/>
      <c r="I2" s="7"/>
      <c r="J2" s="7"/>
      <c r="K2" s="7"/>
      <c r="L2" s="7"/>
      <c r="M2" s="7"/>
      <c r="N2" s="7"/>
      <c r="O2" s="7"/>
    </row>
    <row r="3" spans="1:19" ht="41.25" customHeight="1" x14ac:dyDescent="0.25">
      <c r="A3" s="3791" t="s">
        <v>683</v>
      </c>
      <c r="B3" s="3792">
        <f>'CB Table 1'!E14</f>
        <v>0.21498149825816612</v>
      </c>
      <c r="C3" s="3792">
        <f>'CB Table 1'!$G$14</f>
        <v>-1.9715997501986542E-2</v>
      </c>
      <c r="D3" s="7"/>
      <c r="E3" s="7"/>
      <c r="F3" s="7"/>
      <c r="G3" s="7"/>
      <c r="H3" s="7"/>
      <c r="I3" s="7"/>
      <c r="J3" s="7"/>
      <c r="K3" s="7"/>
      <c r="L3" s="7"/>
      <c r="M3" s="7"/>
      <c r="N3" s="7"/>
      <c r="O3" s="7"/>
      <c r="Q3" s="3687"/>
      <c r="R3" s="3688"/>
      <c r="S3" s="3686"/>
    </row>
    <row r="4" spans="1:19" ht="25.5" x14ac:dyDescent="0.25">
      <c r="A4" s="3791" t="s">
        <v>228</v>
      </c>
      <c r="B4" s="3792">
        <f>'CB Table 1'!$E$6</f>
        <v>0.32339509330760979</v>
      </c>
      <c r="C4" s="3792">
        <f>'CB Table 1'!$G$6</f>
        <v>0.5953459999360422</v>
      </c>
      <c r="D4" s="7"/>
      <c r="E4" s="7"/>
      <c r="F4" s="7"/>
      <c r="G4" s="7"/>
      <c r="H4" s="7"/>
      <c r="I4" s="7"/>
      <c r="J4" s="7"/>
      <c r="K4" s="7"/>
      <c r="L4" s="7"/>
      <c r="M4" s="7"/>
      <c r="N4" s="7"/>
      <c r="O4" s="7"/>
      <c r="Q4" s="3687"/>
      <c r="R4" s="3688"/>
      <c r="S4" s="3686"/>
    </row>
    <row r="5" spans="1:19" ht="25.5" x14ac:dyDescent="0.25">
      <c r="A5" s="3791" t="s">
        <v>227</v>
      </c>
      <c r="B5" s="3792">
        <f>'CB Table 1'!$E$5</f>
        <v>0.30799491427857278</v>
      </c>
      <c r="C5" s="3792">
        <f>'CB Table 1'!$G$5</f>
        <v>0.14155151526829565</v>
      </c>
      <c r="D5" s="7"/>
      <c r="E5" s="7"/>
      <c r="F5" s="7"/>
      <c r="G5" s="7"/>
      <c r="H5" s="7"/>
      <c r="I5" s="7"/>
      <c r="J5" s="7"/>
      <c r="K5" s="7"/>
      <c r="L5" s="7"/>
      <c r="M5" s="7"/>
      <c r="N5" s="7"/>
      <c r="O5" s="7"/>
      <c r="Q5" s="3687"/>
      <c r="R5" s="3688"/>
      <c r="S5" s="3686"/>
    </row>
    <row r="6" spans="1:19" ht="27" customHeight="1" x14ac:dyDescent="0.25">
      <c r="A6" s="3791" t="s">
        <v>64</v>
      </c>
      <c r="B6" s="3792">
        <f>'CB Table 1'!E4</f>
        <v>7.0373539504900814E-2</v>
      </c>
      <c r="C6" s="3792">
        <f>'CB Table 1'!G4</f>
        <v>0.12955238379492717</v>
      </c>
      <c r="D6" s="7"/>
      <c r="E6" s="7"/>
      <c r="F6" s="7"/>
      <c r="G6" s="7"/>
      <c r="H6" s="7"/>
      <c r="I6" s="7"/>
      <c r="J6" s="7"/>
      <c r="K6" s="7"/>
      <c r="L6" s="7"/>
      <c r="M6" s="7"/>
      <c r="N6" s="7"/>
      <c r="O6" s="7"/>
      <c r="Q6" s="3687"/>
      <c r="R6" s="3688"/>
      <c r="S6" s="3686"/>
    </row>
    <row r="7" spans="1:19" ht="25.5" x14ac:dyDescent="0.25">
      <c r="A7" s="3791" t="s">
        <v>226</v>
      </c>
      <c r="B7" s="3792">
        <f>'CB Table 1'!E3</f>
        <v>3.7065622386951408E-2</v>
      </c>
      <c r="C7" s="3792">
        <f>'CB Table 1'!G3</f>
        <v>6.8235018031710143E-2</v>
      </c>
      <c r="D7" s="7"/>
      <c r="E7" s="7"/>
      <c r="F7" s="7"/>
      <c r="G7" s="7"/>
      <c r="H7" s="7"/>
      <c r="I7" s="7"/>
      <c r="J7" s="7"/>
      <c r="K7" s="7"/>
      <c r="L7" s="7"/>
      <c r="M7" s="7"/>
      <c r="N7" s="7"/>
      <c r="O7" s="7"/>
      <c r="Q7" s="3687"/>
      <c r="R7" s="3688"/>
      <c r="S7" s="3686"/>
    </row>
    <row r="8" spans="1:19" x14ac:dyDescent="0.25">
      <c r="A8" s="3791" t="s">
        <v>25</v>
      </c>
      <c r="B8" s="3792">
        <f>'CB Table 1'!$E$9</f>
        <v>1.6236779121699688E-2</v>
      </c>
      <c r="C8" s="3792">
        <f>'CB Table 1'!$G$9</f>
        <v>2.9890686970795464E-2</v>
      </c>
      <c r="D8" s="7"/>
      <c r="E8" s="7"/>
      <c r="F8" s="7"/>
      <c r="G8" s="7"/>
      <c r="H8" s="7"/>
      <c r="I8" s="7"/>
      <c r="J8" s="7"/>
      <c r="K8" s="7"/>
      <c r="L8" s="7"/>
      <c r="M8" s="7"/>
      <c r="N8" s="7"/>
      <c r="O8" s="7"/>
      <c r="Q8" s="3687"/>
      <c r="R8" s="3688"/>
      <c r="S8" s="3686"/>
    </row>
    <row r="9" spans="1:19" ht="27.75" customHeight="1" x14ac:dyDescent="0.25">
      <c r="A9" s="3791" t="s">
        <v>68</v>
      </c>
      <c r="B9" s="3792">
        <f>'CB Table 1'!$E$8</f>
        <v>1.3669201063690576E-2</v>
      </c>
      <c r="C9" s="3792">
        <f>'CB Table 1'!$G$8</f>
        <v>2.5163969225250413E-2</v>
      </c>
      <c r="D9" s="7"/>
      <c r="E9" s="7"/>
      <c r="F9" s="7"/>
      <c r="G9" s="7"/>
      <c r="H9" s="7"/>
      <c r="I9" s="7"/>
      <c r="J9" s="7"/>
      <c r="K9" s="7"/>
      <c r="L9" s="7"/>
      <c r="M9" s="7"/>
      <c r="N9" s="7"/>
      <c r="O9" s="7"/>
      <c r="Q9" s="3687"/>
      <c r="R9" s="3688"/>
      <c r="S9" s="3686"/>
    </row>
    <row r="10" spans="1:19" ht="22.5" customHeight="1" x14ac:dyDescent="0.25">
      <c r="A10" s="3791" t="s">
        <v>67</v>
      </c>
      <c r="B10" s="3792">
        <f>'CB Table 1'!$E$7</f>
        <v>6.3333619189097331E-3</v>
      </c>
      <c r="C10" s="3792">
        <f>'CB Table 1'!$G$7</f>
        <v>1.1659242093026035E-2</v>
      </c>
      <c r="D10" s="7"/>
      <c r="E10" s="7"/>
      <c r="F10" s="7"/>
      <c r="G10" s="7"/>
      <c r="H10" s="7"/>
      <c r="I10" s="7"/>
      <c r="J10" s="7"/>
      <c r="K10" s="7"/>
      <c r="L10" s="7"/>
      <c r="M10" s="7"/>
      <c r="N10" s="7"/>
      <c r="O10" s="7"/>
      <c r="Q10" s="3687"/>
      <c r="R10" s="3688"/>
      <c r="S10" s="3686"/>
    </row>
    <row r="11" spans="1:19" ht="25.5" x14ac:dyDescent="0.25">
      <c r="A11" s="3791" t="s">
        <v>61</v>
      </c>
      <c r="B11" s="3792">
        <f>'CB Table 1'!$E$10</f>
        <v>8.8060876265154929E-3</v>
      </c>
      <c r="C11" s="3792">
        <f>'CB Table 1'!$G$10</f>
        <v>1.6211343808316556E-2</v>
      </c>
      <c r="D11" s="7"/>
      <c r="E11" s="7"/>
      <c r="F11" s="7"/>
      <c r="G11" s="7"/>
      <c r="H11" s="7"/>
      <c r="I11" s="7"/>
      <c r="J11" s="7"/>
      <c r="K11" s="7"/>
      <c r="L11" s="7"/>
      <c r="M11" s="7"/>
      <c r="N11" s="7"/>
      <c r="O11" s="7"/>
      <c r="Q11" s="3687"/>
      <c r="R11" s="3688"/>
      <c r="S11" s="3686"/>
    </row>
    <row r="12" spans="1:19" x14ac:dyDescent="0.25">
      <c r="A12" s="7"/>
      <c r="B12" s="3793">
        <f>SUM(B3:B11)</f>
        <v>0.99885609746701642</v>
      </c>
      <c r="C12" s="3793">
        <f>SUM(C3:C11)</f>
        <v>0.99789416162637723</v>
      </c>
      <c r="D12" s="7"/>
      <c r="E12" s="7"/>
      <c r="F12" s="7"/>
      <c r="G12" s="7"/>
      <c r="H12" s="7"/>
      <c r="I12" s="7"/>
      <c r="J12" s="7"/>
      <c r="K12" s="7"/>
      <c r="L12" s="7"/>
      <c r="M12" s="7"/>
      <c r="N12" s="7"/>
      <c r="O12" s="7"/>
    </row>
    <row r="13" spans="1:19" x14ac:dyDescent="0.25">
      <c r="A13" s="107" t="s">
        <v>571</v>
      </c>
      <c r="B13" s="7"/>
      <c r="C13" s="7"/>
      <c r="D13" s="7"/>
      <c r="E13" s="7"/>
      <c r="F13" s="7"/>
      <c r="G13" s="7"/>
      <c r="H13" s="7"/>
      <c r="I13" s="7"/>
      <c r="J13" s="7"/>
      <c r="K13" s="7"/>
      <c r="L13" s="7"/>
      <c r="M13" s="7"/>
      <c r="N13" s="7"/>
      <c r="O13" s="7"/>
    </row>
    <row r="14" spans="1:19" x14ac:dyDescent="0.25">
      <c r="A14" s="7"/>
      <c r="B14" s="7"/>
      <c r="C14" s="7"/>
      <c r="D14" s="7"/>
      <c r="E14" s="7"/>
      <c r="F14" s="7"/>
      <c r="G14" s="7"/>
      <c r="H14" s="7"/>
      <c r="I14" s="7"/>
      <c r="J14" s="7"/>
      <c r="K14" s="7"/>
      <c r="L14" s="7"/>
      <c r="M14" s="7"/>
      <c r="N14" s="7"/>
      <c r="O14" s="7"/>
    </row>
    <row r="15" spans="1:19" x14ac:dyDescent="0.25">
      <c r="A15" s="7"/>
      <c r="B15" s="7"/>
      <c r="C15" s="7"/>
      <c r="D15" s="7"/>
      <c r="E15" s="7"/>
      <c r="F15" s="7"/>
      <c r="G15" s="7"/>
      <c r="H15" s="7"/>
      <c r="I15" s="7"/>
      <c r="J15" s="7"/>
      <c r="K15" s="7"/>
      <c r="L15" s="7"/>
      <c r="M15" s="7"/>
      <c r="N15" s="7"/>
      <c r="O15" s="7"/>
    </row>
    <row r="16" spans="1:19" x14ac:dyDescent="0.25">
      <c r="A16" s="7"/>
      <c r="B16" s="7"/>
      <c r="C16" s="7"/>
      <c r="D16" s="7"/>
      <c r="E16" s="7"/>
      <c r="F16" s="7"/>
      <c r="G16" s="7"/>
      <c r="H16" s="7"/>
      <c r="I16" s="7"/>
      <c r="J16" s="7"/>
      <c r="K16" s="7"/>
      <c r="L16" s="7"/>
      <c r="M16" s="7"/>
      <c r="N16" s="7"/>
      <c r="O16" s="7"/>
    </row>
    <row r="17" spans="1:15" x14ac:dyDescent="0.25">
      <c r="A17" s="7"/>
      <c r="B17" s="7"/>
      <c r="C17" s="7"/>
      <c r="D17" s="7"/>
      <c r="E17" s="7"/>
      <c r="F17" s="7"/>
      <c r="G17" s="7"/>
      <c r="H17" s="7"/>
      <c r="I17" s="7"/>
      <c r="J17" s="7"/>
      <c r="K17" s="7"/>
      <c r="L17" s="7"/>
      <c r="M17" s="7"/>
      <c r="N17" s="7"/>
      <c r="O17" s="7"/>
    </row>
    <row r="18" spans="1:15" x14ac:dyDescent="0.25">
      <c r="A18" s="7"/>
      <c r="B18" s="7"/>
      <c r="C18" s="7"/>
      <c r="D18" s="7"/>
      <c r="E18" s="7"/>
      <c r="F18" s="7"/>
      <c r="G18" s="7"/>
      <c r="H18" s="7"/>
      <c r="I18" s="7"/>
      <c r="J18" s="7"/>
      <c r="K18" s="7"/>
      <c r="L18" s="7"/>
      <c r="M18" s="7"/>
      <c r="N18" s="7"/>
      <c r="O18" s="7"/>
    </row>
    <row r="19" spans="1:15" ht="18.75" x14ac:dyDescent="0.3">
      <c r="A19" s="3794" t="s">
        <v>845</v>
      </c>
      <c r="B19" s="7"/>
      <c r="C19" s="7"/>
      <c r="D19" s="7"/>
      <c r="E19" s="7"/>
      <c r="F19" s="7"/>
      <c r="G19" s="7"/>
      <c r="H19" s="7"/>
      <c r="I19" s="7"/>
      <c r="J19" s="7"/>
      <c r="K19" s="7"/>
      <c r="L19" s="7"/>
      <c r="M19" s="7"/>
      <c r="N19" s="7"/>
      <c r="O19" s="7"/>
    </row>
    <row r="20" spans="1:15" x14ac:dyDescent="0.25">
      <c r="A20" s="7"/>
      <c r="B20" s="7"/>
      <c r="C20" s="7"/>
      <c r="D20" s="7"/>
      <c r="E20" s="7"/>
      <c r="F20" s="7"/>
      <c r="G20" s="7"/>
      <c r="H20" s="7"/>
      <c r="I20" s="7"/>
      <c r="J20" s="7"/>
      <c r="K20" s="7"/>
      <c r="L20" s="7"/>
      <c r="M20" s="7"/>
      <c r="N20" s="7"/>
      <c r="O20" s="7"/>
    </row>
    <row r="21" spans="1:15" x14ac:dyDescent="0.25">
      <c r="A21" s="3795" t="s">
        <v>231</v>
      </c>
      <c r="B21" s="3795" t="s">
        <v>70</v>
      </c>
      <c r="C21" s="3795" t="s">
        <v>217</v>
      </c>
      <c r="D21" s="3795" t="s">
        <v>237</v>
      </c>
      <c r="E21" s="3796" t="s">
        <v>569</v>
      </c>
      <c r="F21" s="7"/>
      <c r="G21" s="7"/>
      <c r="H21" s="7"/>
      <c r="I21" s="7"/>
      <c r="J21" s="7"/>
      <c r="K21" s="7"/>
      <c r="L21" s="7"/>
      <c r="M21" s="7"/>
      <c r="N21" s="7"/>
      <c r="O21" s="7"/>
    </row>
    <row r="22" spans="1:15" x14ac:dyDescent="0.25">
      <c r="A22" s="7">
        <v>2008</v>
      </c>
      <c r="B22" s="3797">
        <f t="shared" ref="B22:D29" si="0">+B31/1000000</f>
        <v>256.01314300000001</v>
      </c>
      <c r="C22" s="3797">
        <f t="shared" si="0"/>
        <v>179.09372200000001</v>
      </c>
      <c r="D22" s="3797">
        <f>+D31/1000000</f>
        <v>10.019409</v>
      </c>
      <c r="E22" s="3797">
        <f t="shared" ref="E22:E39" si="1">SUM(B22:D22)</f>
        <v>445.12627400000002</v>
      </c>
      <c r="F22" s="7"/>
      <c r="G22" s="7"/>
      <c r="H22" s="7"/>
      <c r="I22" s="7"/>
      <c r="J22" s="7"/>
      <c r="K22" s="7"/>
      <c r="L22" s="7"/>
      <c r="M22" s="7"/>
      <c r="N22" s="7"/>
      <c r="O22" s="7"/>
    </row>
    <row r="23" spans="1:15" x14ac:dyDescent="0.25">
      <c r="A23" s="7">
        <v>2009</v>
      </c>
      <c r="B23" s="3797">
        <f t="shared" si="0"/>
        <v>269.06009499999999</v>
      </c>
      <c r="C23" s="3797">
        <f t="shared" si="0"/>
        <v>213.57390000000001</v>
      </c>
      <c r="D23" s="3797">
        <f t="shared" si="0"/>
        <v>10.641292999999999</v>
      </c>
      <c r="E23" s="3797">
        <f t="shared" si="1"/>
        <v>493.27528800000005</v>
      </c>
      <c r="F23" s="7"/>
      <c r="G23" s="7"/>
      <c r="H23" s="7"/>
      <c r="I23" s="7"/>
      <c r="J23" s="7"/>
      <c r="K23" s="7"/>
      <c r="L23" s="7"/>
      <c r="M23" s="7"/>
      <c r="N23" s="7"/>
      <c r="O23" s="7"/>
    </row>
    <row r="24" spans="1:15" x14ac:dyDescent="0.25">
      <c r="A24" s="7">
        <v>2010</v>
      </c>
      <c r="B24" s="3797">
        <f t="shared" si="0"/>
        <v>312.049419</v>
      </c>
      <c r="C24" s="3797">
        <f t="shared" si="0"/>
        <v>211.86369999999999</v>
      </c>
      <c r="D24" s="3797">
        <f t="shared" si="0"/>
        <v>11.676030000000001</v>
      </c>
      <c r="E24" s="3797">
        <f t="shared" si="1"/>
        <v>535.58914900000002</v>
      </c>
      <c r="F24" s="7"/>
      <c r="G24" s="7"/>
      <c r="H24" s="7"/>
      <c r="I24" s="7"/>
      <c r="J24" s="7"/>
      <c r="K24" s="7"/>
      <c r="L24" s="7"/>
      <c r="M24" s="7"/>
      <c r="N24" s="7"/>
      <c r="O24" s="7"/>
    </row>
    <row r="25" spans="1:15" x14ac:dyDescent="0.25">
      <c r="A25" s="7">
        <v>2011</v>
      </c>
      <c r="B25" s="3797">
        <f t="shared" si="0"/>
        <v>374.89863100000002</v>
      </c>
      <c r="C25" s="3797">
        <f t="shared" si="0"/>
        <v>235.386426</v>
      </c>
      <c r="D25" s="3797">
        <f t="shared" si="0"/>
        <v>12.317156000000001</v>
      </c>
      <c r="E25" s="3797">
        <f t="shared" si="1"/>
        <v>622.60221300000001</v>
      </c>
      <c r="F25" s="7"/>
      <c r="G25" s="7"/>
      <c r="H25" s="7"/>
      <c r="I25" s="7"/>
      <c r="J25" s="7"/>
      <c r="K25" s="7"/>
      <c r="L25" s="7"/>
      <c r="M25" s="7"/>
      <c r="N25" s="7"/>
      <c r="O25" s="7"/>
    </row>
    <row r="26" spans="1:15" x14ac:dyDescent="0.25">
      <c r="A26" s="7">
        <v>2012</v>
      </c>
      <c r="B26" s="3797">
        <f t="shared" si="0"/>
        <v>442.00888400000002</v>
      </c>
      <c r="C26" s="3797">
        <f t="shared" si="0"/>
        <v>272.34654399999999</v>
      </c>
      <c r="D26" s="3797">
        <f t="shared" si="0"/>
        <v>12.259686</v>
      </c>
      <c r="E26" s="3797">
        <f t="shared" si="1"/>
        <v>726.61511400000006</v>
      </c>
      <c r="F26" s="7"/>
      <c r="G26" s="7"/>
      <c r="H26" s="7"/>
      <c r="I26" s="7"/>
      <c r="J26" s="7"/>
      <c r="K26" s="7"/>
      <c r="L26" s="7"/>
      <c r="M26" s="7"/>
      <c r="N26" s="7"/>
      <c r="O26" s="7"/>
    </row>
    <row r="27" spans="1:15" x14ac:dyDescent="0.25">
      <c r="A27" s="7">
        <v>2013</v>
      </c>
      <c r="B27" s="3797">
        <f t="shared" si="0"/>
        <v>462.590418</v>
      </c>
      <c r="C27" s="3797">
        <f t="shared" si="0"/>
        <v>316.213911</v>
      </c>
      <c r="D27" s="3797">
        <f t="shared" si="0"/>
        <v>13.303674000000001</v>
      </c>
      <c r="E27" s="3797">
        <f t="shared" si="1"/>
        <v>792.10800300000005</v>
      </c>
      <c r="F27" s="7"/>
      <c r="G27" s="7"/>
      <c r="H27" s="7"/>
      <c r="I27" s="7"/>
      <c r="J27" s="7"/>
      <c r="K27" s="7"/>
      <c r="L27" s="7"/>
      <c r="M27" s="7"/>
      <c r="N27" s="7"/>
      <c r="O27" s="7"/>
    </row>
    <row r="28" spans="1:15" x14ac:dyDescent="0.25">
      <c r="A28" s="7">
        <v>2014</v>
      </c>
      <c r="B28" s="3797">
        <f>+B37/1000000</f>
        <v>463.908838</v>
      </c>
      <c r="C28" s="3797">
        <f t="shared" si="0"/>
        <v>294.40706</v>
      </c>
      <c r="D28" s="3797">
        <f t="shared" si="0"/>
        <v>15.140921000000001</v>
      </c>
      <c r="E28" s="3797">
        <f t="shared" si="1"/>
        <v>773.45681900000011</v>
      </c>
      <c r="F28" s="7"/>
      <c r="G28" s="7"/>
      <c r="H28" s="7"/>
      <c r="I28" s="7"/>
      <c r="J28" s="7"/>
      <c r="K28" s="7"/>
      <c r="L28" s="7"/>
      <c r="M28" s="7"/>
      <c r="N28" s="7"/>
      <c r="O28" s="7"/>
    </row>
    <row r="29" spans="1:15" x14ac:dyDescent="0.25">
      <c r="A29" s="7">
        <v>2015</v>
      </c>
      <c r="B29" s="3797">
        <f>+B38/1000000</f>
        <v>428.14220477171256</v>
      </c>
      <c r="C29" s="3797">
        <f t="shared" si="0"/>
        <v>302.62216699999999</v>
      </c>
      <c r="D29" s="3797">
        <f t="shared" si="0"/>
        <v>15.335908928590001</v>
      </c>
      <c r="E29" s="3797">
        <f t="shared" ref="E29" si="2">SUM(B29:D29)</f>
        <v>746.10028070030262</v>
      </c>
      <c r="F29" s="7"/>
      <c r="G29" s="7"/>
      <c r="H29" s="7"/>
      <c r="I29" s="7"/>
      <c r="J29" s="7"/>
      <c r="K29" s="7"/>
      <c r="L29" s="7"/>
      <c r="M29" s="7"/>
      <c r="N29" s="7"/>
      <c r="O29" s="7"/>
    </row>
    <row r="30" spans="1:15" x14ac:dyDescent="0.25">
      <c r="A30" s="7">
        <v>2016</v>
      </c>
      <c r="B30" s="3797">
        <f>+B39/1000000</f>
        <v>343.87975935278638</v>
      </c>
      <c r="C30" s="3797">
        <f>+C39/1000000</f>
        <v>336.45116132896806</v>
      </c>
      <c r="D30" s="3797">
        <f>+D39/1000000</f>
        <v>15.674793067800005</v>
      </c>
      <c r="E30" s="3797">
        <f>SUM(B30:D30)</f>
        <v>696.00571374955439</v>
      </c>
      <c r="F30" s="7"/>
      <c r="G30" s="7"/>
      <c r="H30" s="7"/>
      <c r="I30" s="7"/>
      <c r="J30" s="7"/>
      <c r="K30" s="7"/>
      <c r="L30" s="7"/>
      <c r="M30" s="7"/>
      <c r="N30" s="7"/>
      <c r="O30" s="7"/>
    </row>
    <row r="31" spans="1:15" x14ac:dyDescent="0.25">
      <c r="A31" s="3798">
        <v>2008</v>
      </c>
      <c r="B31" s="3799">
        <v>256013143</v>
      </c>
      <c r="C31" s="3799">
        <v>179093722</v>
      </c>
      <c r="D31" s="3799">
        <v>10019409</v>
      </c>
      <c r="E31" s="3799">
        <f t="shared" si="1"/>
        <v>445126274</v>
      </c>
      <c r="F31" s="7"/>
      <c r="G31" s="7"/>
      <c r="H31" s="7"/>
      <c r="I31" s="7"/>
      <c r="J31" s="7"/>
      <c r="K31" s="7"/>
      <c r="L31" s="7"/>
      <c r="M31" s="7"/>
      <c r="N31" s="7"/>
      <c r="O31" s="7"/>
    </row>
    <row r="32" spans="1:15" x14ac:dyDescent="0.25">
      <c r="A32" s="7">
        <v>2009</v>
      </c>
      <c r="B32" s="3797">
        <v>269060095</v>
      </c>
      <c r="C32" s="3797">
        <v>213573900</v>
      </c>
      <c r="D32" s="3797">
        <v>10641293</v>
      </c>
      <c r="E32" s="3797">
        <f t="shared" si="1"/>
        <v>493275288</v>
      </c>
      <c r="F32" s="7"/>
      <c r="G32" s="7"/>
      <c r="H32" s="7"/>
      <c r="I32" s="7"/>
      <c r="J32" s="7"/>
      <c r="K32" s="7"/>
      <c r="L32" s="7"/>
      <c r="M32" s="7"/>
      <c r="N32" s="7"/>
      <c r="O32" s="7"/>
    </row>
    <row r="33" spans="1:15" x14ac:dyDescent="0.25">
      <c r="A33" s="7">
        <v>2010</v>
      </c>
      <c r="B33" s="3797">
        <v>312049419</v>
      </c>
      <c r="C33" s="3797">
        <v>211863700</v>
      </c>
      <c r="D33" s="3797">
        <v>11676030</v>
      </c>
      <c r="E33" s="3797">
        <f t="shared" si="1"/>
        <v>535589149</v>
      </c>
      <c r="F33" s="7"/>
      <c r="G33" s="7"/>
      <c r="H33" s="7"/>
      <c r="I33" s="7"/>
      <c r="J33" s="7"/>
      <c r="K33" s="7"/>
      <c r="L33" s="7"/>
      <c r="M33" s="7"/>
      <c r="N33" s="7"/>
      <c r="O33" s="7"/>
    </row>
    <row r="34" spans="1:15" x14ac:dyDescent="0.25">
      <c r="A34" s="7">
        <v>2011</v>
      </c>
      <c r="B34" s="3797">
        <v>374898631</v>
      </c>
      <c r="C34" s="3797">
        <v>235386426</v>
      </c>
      <c r="D34" s="3797">
        <v>12317156</v>
      </c>
      <c r="E34" s="3797">
        <f t="shared" si="1"/>
        <v>622602213</v>
      </c>
      <c r="F34" s="7"/>
      <c r="G34" s="7"/>
      <c r="H34" s="7"/>
      <c r="I34" s="7"/>
      <c r="J34" s="7"/>
      <c r="K34" s="7"/>
      <c r="L34" s="7"/>
      <c r="M34" s="7"/>
      <c r="N34" s="7"/>
      <c r="O34" s="7"/>
    </row>
    <row r="35" spans="1:15" x14ac:dyDescent="0.25">
      <c r="A35" s="7">
        <v>2012</v>
      </c>
      <c r="B35" s="3797">
        <v>442008884</v>
      </c>
      <c r="C35" s="3797">
        <v>272346544</v>
      </c>
      <c r="D35" s="3797">
        <v>12259686</v>
      </c>
      <c r="E35" s="3797">
        <f t="shared" si="1"/>
        <v>726615114</v>
      </c>
      <c r="F35" s="7"/>
      <c r="G35" s="7"/>
      <c r="H35" s="7"/>
      <c r="I35" s="7"/>
      <c r="J35" s="7"/>
      <c r="K35" s="7"/>
      <c r="L35" s="7"/>
      <c r="M35" s="7"/>
      <c r="N35" s="7"/>
      <c r="O35" s="7"/>
    </row>
    <row r="36" spans="1:15" x14ac:dyDescent="0.25">
      <c r="A36" s="7">
        <v>2013</v>
      </c>
      <c r="B36" s="3797">
        <v>462590418</v>
      </c>
      <c r="C36" s="3797">
        <v>316213911</v>
      </c>
      <c r="D36" s="3797">
        <v>13303674</v>
      </c>
      <c r="E36" s="3797">
        <f t="shared" si="1"/>
        <v>792108003</v>
      </c>
      <c r="F36" s="7"/>
      <c r="G36" s="7"/>
      <c r="H36" s="7"/>
      <c r="I36" s="7"/>
      <c r="J36" s="7"/>
      <c r="K36" s="7"/>
      <c r="L36" s="7"/>
      <c r="M36" s="7"/>
      <c r="N36" s="7"/>
      <c r="O36" s="7"/>
    </row>
    <row r="37" spans="1:15" x14ac:dyDescent="0.25">
      <c r="A37" s="7">
        <v>2014</v>
      </c>
      <c r="B37" s="3797">
        <v>463908838</v>
      </c>
      <c r="C37" s="3797">
        <v>294407060</v>
      </c>
      <c r="D37" s="3797">
        <v>15140921</v>
      </c>
      <c r="E37" s="3797">
        <f t="shared" si="1"/>
        <v>773456819</v>
      </c>
      <c r="F37" s="7"/>
      <c r="G37" s="7"/>
      <c r="H37" s="7"/>
      <c r="I37" s="7"/>
      <c r="J37" s="7"/>
      <c r="K37" s="7"/>
      <c r="L37" s="7"/>
      <c r="M37" s="7"/>
      <c r="N37" s="7"/>
      <c r="O37" s="7"/>
    </row>
    <row r="38" spans="1:15" x14ac:dyDescent="0.25">
      <c r="A38" s="7">
        <v>2015</v>
      </c>
      <c r="B38" s="3797">
        <v>428142204.77171254</v>
      </c>
      <c r="C38" s="3797">
        <v>302622167</v>
      </c>
      <c r="D38" s="3797">
        <v>15335908.928590002</v>
      </c>
      <c r="E38" s="3797">
        <f t="shared" ref="E38" si="3">SUM(B38:D38)</f>
        <v>746100280.7003026</v>
      </c>
      <c r="F38" s="7"/>
      <c r="G38" s="7"/>
      <c r="H38" s="7"/>
      <c r="I38" s="7"/>
      <c r="J38" s="7"/>
      <c r="K38" s="7"/>
      <c r="L38" s="7"/>
      <c r="M38" s="7"/>
      <c r="N38" s="7"/>
      <c r="O38" s="7"/>
    </row>
    <row r="39" spans="1:15" x14ac:dyDescent="0.25">
      <c r="A39" s="7">
        <v>2016</v>
      </c>
      <c r="B39" s="3797">
        <f>'Rate Support-Attachment I'!E57</f>
        <v>343879759.35278636</v>
      </c>
      <c r="C39" s="3797">
        <f>'Rate Support-Attachment I'!C57</f>
        <v>336451161.32896805</v>
      </c>
      <c r="D39" s="3797">
        <f>'Rate Support-Attachment I'!D57</f>
        <v>15674793.067800004</v>
      </c>
      <c r="E39" s="3797">
        <f t="shared" si="1"/>
        <v>696005713.7495544</v>
      </c>
      <c r="F39" s="7"/>
      <c r="G39" s="7"/>
      <c r="H39" s="7"/>
      <c r="I39" s="7"/>
      <c r="J39" s="7"/>
      <c r="K39" s="7"/>
      <c r="L39" s="7"/>
      <c r="M39" s="7"/>
      <c r="N39" s="7"/>
      <c r="O39" s="7"/>
    </row>
    <row r="40" spans="1:15" x14ac:dyDescent="0.25">
      <c r="A40" s="7"/>
      <c r="B40" s="7"/>
      <c r="C40" s="7"/>
      <c r="D40" s="7"/>
      <c r="E40" s="7"/>
      <c r="F40" s="7"/>
      <c r="G40" s="7"/>
      <c r="H40" s="7"/>
      <c r="I40" s="7"/>
      <c r="J40" s="7"/>
      <c r="K40" s="7"/>
      <c r="L40" s="7"/>
      <c r="M40" s="7"/>
      <c r="N40" s="7"/>
      <c r="O40" s="7"/>
    </row>
    <row r="41" spans="1:15" x14ac:dyDescent="0.25">
      <c r="A41" s="3800" t="s">
        <v>676</v>
      </c>
      <c r="B41" s="7"/>
      <c r="C41" s="7"/>
      <c r="D41" s="7"/>
      <c r="E41" s="7"/>
      <c r="F41" s="7"/>
      <c r="G41" s="7"/>
      <c r="H41" s="7"/>
      <c r="I41" s="7"/>
      <c r="J41" s="7"/>
      <c r="K41" s="7"/>
      <c r="L41" s="7"/>
      <c r="M41" s="7"/>
      <c r="N41" s="7"/>
      <c r="O41" s="7"/>
    </row>
    <row r="42" spans="1:15" ht="30" x14ac:dyDescent="0.25">
      <c r="A42" s="3801" t="s">
        <v>231</v>
      </c>
      <c r="B42" s="3802" t="s">
        <v>236</v>
      </c>
      <c r="C42" s="3802" t="s">
        <v>235</v>
      </c>
      <c r="D42" s="7"/>
      <c r="E42" s="7"/>
      <c r="F42" s="7"/>
      <c r="G42" s="7"/>
      <c r="H42" s="7"/>
      <c r="I42" s="7"/>
      <c r="J42" s="7"/>
      <c r="K42" s="7"/>
      <c r="L42" s="7"/>
      <c r="M42" s="7"/>
      <c r="N42" s="7"/>
      <c r="O42" s="7"/>
    </row>
    <row r="43" spans="1:15" x14ac:dyDescent="0.25">
      <c r="A43" s="7">
        <v>2008</v>
      </c>
      <c r="B43" s="3797">
        <f t="shared" ref="B43:B51" si="4">+C55</f>
        <v>861.08739786232854</v>
      </c>
      <c r="C43" s="3797">
        <f t="shared" ref="C43:C51" si="5">+D55</f>
        <v>415.96112386232852</v>
      </c>
      <c r="D43" s="7"/>
      <c r="E43" s="7"/>
      <c r="F43" s="7"/>
      <c r="G43" s="7"/>
      <c r="H43" s="7"/>
      <c r="I43" s="7"/>
      <c r="J43" s="7"/>
      <c r="K43" s="7"/>
      <c r="L43" s="7"/>
      <c r="M43" s="7"/>
      <c r="N43" s="7"/>
      <c r="O43" s="7"/>
    </row>
    <row r="44" spans="1:15" x14ac:dyDescent="0.25">
      <c r="A44" s="7">
        <v>2009</v>
      </c>
      <c r="B44" s="3797">
        <f t="shared" si="4"/>
        <v>946.2381640606277</v>
      </c>
      <c r="C44" s="3797">
        <f t="shared" si="5"/>
        <v>452.96287606062765</v>
      </c>
      <c r="D44" s="7"/>
      <c r="E44" s="7"/>
      <c r="F44" s="7"/>
      <c r="G44" s="7"/>
      <c r="H44" s="7"/>
      <c r="I44" s="7"/>
      <c r="J44" s="7"/>
      <c r="K44" s="7"/>
      <c r="L44" s="7"/>
      <c r="M44" s="7"/>
      <c r="N44" s="7"/>
      <c r="O44" s="7"/>
    </row>
    <row r="45" spans="1:15" x14ac:dyDescent="0.25">
      <c r="A45" s="7">
        <v>2010</v>
      </c>
      <c r="B45" s="3797">
        <f t="shared" si="4"/>
        <v>1051.0517503757258</v>
      </c>
      <c r="C45" s="3797">
        <f t="shared" si="5"/>
        <v>515.46260137572574</v>
      </c>
      <c r="D45" s="3837"/>
      <c r="E45" s="7"/>
      <c r="F45" s="7"/>
      <c r="G45" s="7"/>
      <c r="H45" s="7"/>
      <c r="I45" s="7"/>
      <c r="J45" s="7"/>
      <c r="K45" s="7"/>
      <c r="L45" s="7"/>
      <c r="M45" s="7"/>
      <c r="N45" s="7"/>
      <c r="O45" s="7"/>
    </row>
    <row r="46" spans="1:15" x14ac:dyDescent="0.25">
      <c r="A46" s="7">
        <v>2011</v>
      </c>
      <c r="B46" s="3797">
        <f t="shared" si="4"/>
        <v>1203.0176928095927</v>
      </c>
      <c r="C46" s="3797">
        <f t="shared" si="5"/>
        <v>580.41547980959274</v>
      </c>
      <c r="D46" s="7"/>
      <c r="E46" s="7"/>
      <c r="F46" s="7"/>
      <c r="G46" s="7"/>
      <c r="H46" s="7"/>
      <c r="I46" s="7"/>
      <c r="J46" s="7"/>
      <c r="K46" s="7"/>
      <c r="L46" s="7"/>
      <c r="M46" s="7"/>
      <c r="N46" s="7"/>
      <c r="O46" s="7"/>
    </row>
    <row r="47" spans="1:15" x14ac:dyDescent="0.25">
      <c r="A47" s="7">
        <v>2012</v>
      </c>
      <c r="B47" s="3797">
        <f t="shared" si="4"/>
        <v>1378.3019303951344</v>
      </c>
      <c r="C47" s="3797">
        <f t="shared" si="5"/>
        <v>651.68681639513431</v>
      </c>
      <c r="D47" s="7"/>
      <c r="E47" s="7"/>
      <c r="F47" s="7"/>
      <c r="G47" s="7"/>
      <c r="H47" s="7"/>
      <c r="I47" s="7"/>
      <c r="J47" s="7"/>
      <c r="K47" s="7"/>
      <c r="L47" s="7"/>
      <c r="M47" s="7"/>
      <c r="N47" s="7"/>
      <c r="O47" s="7"/>
    </row>
    <row r="48" spans="1:15" x14ac:dyDescent="0.25">
      <c r="A48" s="7">
        <v>2013</v>
      </c>
      <c r="B48" s="3797">
        <f t="shared" si="4"/>
        <v>1505.554321846221</v>
      </c>
      <c r="C48" s="3797">
        <f t="shared" si="5"/>
        <v>713.44631884622095</v>
      </c>
      <c r="D48" s="7"/>
      <c r="E48" s="7"/>
      <c r="F48" s="7"/>
      <c r="G48" s="7"/>
      <c r="H48" s="7"/>
      <c r="I48" s="7"/>
      <c r="J48" s="7"/>
      <c r="K48" s="7"/>
      <c r="L48" s="7"/>
      <c r="M48" s="7"/>
      <c r="N48" s="7"/>
      <c r="O48" s="7"/>
    </row>
    <row r="49" spans="1:15" x14ac:dyDescent="0.25">
      <c r="A49" s="7">
        <v>2014</v>
      </c>
      <c r="B49" s="3797">
        <f t="shared" si="4"/>
        <v>1498.125311</v>
      </c>
      <c r="C49" s="3797">
        <f t="shared" si="5"/>
        <v>724.6684919999999</v>
      </c>
      <c r="D49" s="7"/>
      <c r="E49" s="7"/>
      <c r="F49" s="7"/>
      <c r="G49" s="7"/>
      <c r="H49" s="7"/>
      <c r="I49" s="7"/>
      <c r="J49" s="7"/>
      <c r="K49" s="7"/>
      <c r="L49" s="7"/>
      <c r="M49" s="7"/>
      <c r="N49" s="7"/>
      <c r="O49" s="7"/>
    </row>
    <row r="50" spans="1:15" x14ac:dyDescent="0.25">
      <c r="A50" s="7">
        <v>2015</v>
      </c>
      <c r="B50" s="3797">
        <f t="shared" si="4"/>
        <v>1477.3026560000001</v>
      </c>
      <c r="C50" s="3797">
        <f t="shared" si="5"/>
        <v>731.20237529969745</v>
      </c>
      <c r="D50" s="7"/>
      <c r="E50" s="7"/>
      <c r="F50" s="7"/>
      <c r="G50" s="7"/>
      <c r="H50" s="7"/>
      <c r="I50" s="7"/>
      <c r="J50" s="7"/>
      <c r="K50" s="7"/>
      <c r="L50" s="7"/>
      <c r="M50" s="7"/>
      <c r="N50" s="7"/>
      <c r="O50" s="7"/>
    </row>
    <row r="51" spans="1:15" x14ac:dyDescent="0.25">
      <c r="A51" s="7">
        <v>2016</v>
      </c>
      <c r="B51" s="3797">
        <f t="shared" si="4"/>
        <v>1523.6728668289177</v>
      </c>
      <c r="C51" s="3797">
        <f t="shared" si="5"/>
        <v>827.66715307936329</v>
      </c>
      <c r="D51" s="7"/>
      <c r="E51" s="7"/>
      <c r="F51" s="7"/>
      <c r="G51" s="7"/>
      <c r="H51" s="7"/>
      <c r="I51" s="7"/>
      <c r="J51" s="7"/>
      <c r="K51" s="7"/>
      <c r="L51" s="7"/>
      <c r="M51" s="7"/>
      <c r="N51" s="7"/>
      <c r="O51" s="7"/>
    </row>
    <row r="52" spans="1:15" x14ac:dyDescent="0.25">
      <c r="A52" s="7"/>
      <c r="B52" s="7"/>
      <c r="C52" s="7"/>
      <c r="D52" s="7"/>
      <c r="E52" s="7"/>
      <c r="F52" s="7"/>
      <c r="G52" s="7"/>
      <c r="H52" s="7"/>
      <c r="I52" s="7"/>
      <c r="J52" s="7"/>
      <c r="K52" s="7"/>
      <c r="L52" s="7"/>
      <c r="M52" s="7"/>
      <c r="N52" s="7"/>
      <c r="O52" s="7"/>
    </row>
    <row r="53" spans="1:15" x14ac:dyDescent="0.25">
      <c r="A53" s="7"/>
      <c r="B53" s="7"/>
      <c r="C53" s="7"/>
      <c r="D53" s="7"/>
      <c r="E53" s="7"/>
      <c r="F53" s="7"/>
      <c r="G53" s="7"/>
      <c r="H53" s="7"/>
      <c r="I53" s="7"/>
      <c r="J53" s="7"/>
      <c r="K53" s="7"/>
      <c r="L53" s="7"/>
      <c r="M53" s="7"/>
      <c r="N53" s="7"/>
      <c r="O53" s="7"/>
    </row>
    <row r="54" spans="1:15" ht="30" x14ac:dyDescent="0.25">
      <c r="A54" s="3801" t="s">
        <v>231</v>
      </c>
      <c r="B54" s="3802" t="s">
        <v>234</v>
      </c>
      <c r="C54" s="3802" t="s">
        <v>232</v>
      </c>
      <c r="D54" s="3803" t="s">
        <v>574</v>
      </c>
      <c r="E54" s="7"/>
      <c r="F54" s="7"/>
      <c r="G54" s="7"/>
      <c r="H54" s="7"/>
      <c r="I54" s="7"/>
      <c r="J54" s="7"/>
      <c r="K54" s="7"/>
      <c r="L54" s="7"/>
      <c r="M54" s="7"/>
      <c r="N54" s="7"/>
      <c r="O54" s="7"/>
    </row>
    <row r="55" spans="1:15" x14ac:dyDescent="0.25">
      <c r="A55" s="7">
        <v>2008</v>
      </c>
      <c r="B55" s="3797">
        <f t="shared" ref="B55:B61" si="6">+B77/1000000</f>
        <v>11920.248871512998</v>
      </c>
      <c r="C55" s="3797">
        <f t="shared" ref="C55:C61" si="7">+C77/1000000</f>
        <v>861.08739786232854</v>
      </c>
      <c r="D55" s="3797">
        <f t="shared" ref="D55:D63" si="8">+C55-E22</f>
        <v>415.96112386232852</v>
      </c>
      <c r="E55" s="3804"/>
      <c r="F55" s="7"/>
      <c r="G55" s="7"/>
      <c r="H55" s="7"/>
      <c r="I55" s="7"/>
      <c r="J55" s="7"/>
      <c r="K55" s="7"/>
      <c r="L55" s="7"/>
      <c r="M55" s="7"/>
      <c r="N55" s="7"/>
      <c r="O55" s="7"/>
    </row>
    <row r="56" spans="1:15" x14ac:dyDescent="0.25">
      <c r="A56" s="7">
        <v>2009</v>
      </c>
      <c r="B56" s="3797">
        <f t="shared" si="6"/>
        <v>12442.727824140587</v>
      </c>
      <c r="C56" s="3797">
        <f t="shared" si="7"/>
        <v>946.2381640606277</v>
      </c>
      <c r="D56" s="3797">
        <f t="shared" si="8"/>
        <v>452.96287606062765</v>
      </c>
      <c r="E56" s="3804"/>
      <c r="F56" s="7"/>
      <c r="G56" s="7"/>
      <c r="H56" s="7"/>
      <c r="I56" s="7"/>
      <c r="J56" s="7"/>
      <c r="K56" s="7"/>
      <c r="L56" s="7"/>
      <c r="M56" s="7"/>
      <c r="N56" s="7"/>
      <c r="O56" s="7"/>
    </row>
    <row r="57" spans="1:15" x14ac:dyDescent="0.25">
      <c r="A57" s="7">
        <v>2010</v>
      </c>
      <c r="B57" s="3797">
        <f t="shared" si="6"/>
        <v>12647.785379358338</v>
      </c>
      <c r="C57" s="3797">
        <f t="shared" si="7"/>
        <v>1051.0517503757258</v>
      </c>
      <c r="D57" s="3797">
        <f t="shared" si="8"/>
        <v>515.46260137572574</v>
      </c>
      <c r="E57" s="3804"/>
      <c r="F57" s="7"/>
      <c r="G57" s="7"/>
      <c r="H57" s="7"/>
      <c r="I57" s="7"/>
      <c r="J57" s="7"/>
      <c r="K57" s="7"/>
      <c r="L57" s="7"/>
      <c r="M57" s="7"/>
      <c r="N57" s="7"/>
      <c r="O57" s="7"/>
    </row>
    <row r="58" spans="1:15" x14ac:dyDescent="0.25">
      <c r="A58" s="7">
        <v>2011</v>
      </c>
      <c r="B58" s="3797">
        <f t="shared" si="6"/>
        <v>13039.588671793743</v>
      </c>
      <c r="C58" s="3797">
        <f t="shared" si="7"/>
        <v>1203.0176928095927</v>
      </c>
      <c r="D58" s="3797">
        <f t="shared" si="8"/>
        <v>580.41547980959274</v>
      </c>
      <c r="E58" s="3804"/>
      <c r="F58" s="7"/>
      <c r="G58" s="7"/>
      <c r="H58" s="7"/>
      <c r="I58" s="7"/>
      <c r="J58" s="7"/>
      <c r="K58" s="7"/>
      <c r="L58" s="7"/>
      <c r="M58" s="7"/>
      <c r="N58" s="7"/>
      <c r="O58" s="7"/>
    </row>
    <row r="59" spans="1:15" x14ac:dyDescent="0.25">
      <c r="A59" s="7">
        <v>2012</v>
      </c>
      <c r="B59" s="3797">
        <f t="shared" si="6"/>
        <v>13532.154004168002</v>
      </c>
      <c r="C59" s="3797">
        <f t="shared" si="7"/>
        <v>1378.3019303951344</v>
      </c>
      <c r="D59" s="3797">
        <f t="shared" si="8"/>
        <v>651.68681639513431</v>
      </c>
      <c r="E59" s="3804"/>
      <c r="F59" s="7"/>
      <c r="G59" s="7"/>
      <c r="H59" s="7"/>
      <c r="I59" s="7"/>
      <c r="J59" s="7"/>
      <c r="K59" s="7"/>
      <c r="L59" s="7"/>
      <c r="M59" s="7"/>
      <c r="N59" s="7"/>
      <c r="O59" s="7"/>
    </row>
    <row r="60" spans="1:15" x14ac:dyDescent="0.25">
      <c r="A60" s="7">
        <v>2013</v>
      </c>
      <c r="B60" s="3797">
        <f t="shared" si="6"/>
        <v>13625.073340212002</v>
      </c>
      <c r="C60" s="3797">
        <f t="shared" si="7"/>
        <v>1505.554321846221</v>
      </c>
      <c r="D60" s="3797">
        <f t="shared" si="8"/>
        <v>713.44631884622095</v>
      </c>
      <c r="E60" s="3804"/>
      <c r="F60" s="7"/>
      <c r="G60" s="7"/>
      <c r="H60" s="7"/>
      <c r="I60" s="7"/>
      <c r="J60" s="7"/>
      <c r="K60" s="7"/>
      <c r="L60" s="7"/>
      <c r="M60" s="7"/>
      <c r="N60" s="7"/>
      <c r="O60" s="7"/>
    </row>
    <row r="61" spans="1:15" x14ac:dyDescent="0.25">
      <c r="A61" s="7">
        <v>2014</v>
      </c>
      <c r="B61" s="3797">
        <f t="shared" si="6"/>
        <v>14105.52369</v>
      </c>
      <c r="C61" s="3797">
        <f t="shared" si="7"/>
        <v>1498.125311</v>
      </c>
      <c r="D61" s="3797">
        <f t="shared" si="8"/>
        <v>724.6684919999999</v>
      </c>
      <c r="E61" s="3804"/>
      <c r="F61" s="3804"/>
      <c r="G61" s="7"/>
      <c r="H61" s="7"/>
      <c r="I61" s="7"/>
      <c r="J61" s="7"/>
      <c r="K61" s="7"/>
      <c r="L61" s="7"/>
      <c r="M61" s="7"/>
      <c r="N61" s="7"/>
      <c r="O61" s="7"/>
    </row>
    <row r="62" spans="1:15" x14ac:dyDescent="0.25">
      <c r="A62" s="7">
        <v>2015</v>
      </c>
      <c r="B62" s="3797">
        <f>+B84/1000000</f>
        <v>14693.452601719999</v>
      </c>
      <c r="C62" s="3797">
        <f>+C84/1000000</f>
        <v>1477.3026560000001</v>
      </c>
      <c r="D62" s="3797">
        <f t="shared" si="8"/>
        <v>731.20237529969745</v>
      </c>
      <c r="E62" s="3804"/>
      <c r="F62" s="7"/>
      <c r="G62" s="7"/>
      <c r="H62" s="7"/>
      <c r="I62" s="7"/>
      <c r="J62" s="7"/>
      <c r="K62" s="7"/>
      <c r="L62" s="7"/>
      <c r="M62" s="7"/>
      <c r="N62" s="7"/>
      <c r="O62" s="7"/>
    </row>
    <row r="63" spans="1:15" x14ac:dyDescent="0.25">
      <c r="A63" s="7">
        <v>2016</v>
      </c>
      <c r="B63" s="3797">
        <f>+B85/1000000</f>
        <v>16329.405720936335</v>
      </c>
      <c r="C63" s="3797">
        <f>+C85/1000000</f>
        <v>1523.6728668289177</v>
      </c>
      <c r="D63" s="3797">
        <f t="shared" si="8"/>
        <v>827.66715307936329</v>
      </c>
      <c r="E63" s="3804"/>
      <c r="F63" s="7"/>
      <c r="G63" s="7"/>
      <c r="H63" s="7"/>
      <c r="I63" s="7"/>
      <c r="J63" s="7"/>
      <c r="K63" s="7"/>
      <c r="L63" s="7"/>
      <c r="M63" s="7"/>
      <c r="N63" s="7"/>
      <c r="O63" s="7"/>
    </row>
    <row r="64" spans="1:15" x14ac:dyDescent="0.25">
      <c r="A64" s="7"/>
      <c r="B64" s="7"/>
      <c r="C64" s="7"/>
      <c r="D64" s="7"/>
      <c r="E64" s="7"/>
      <c r="F64" s="7"/>
      <c r="G64" s="7"/>
      <c r="H64" s="7"/>
      <c r="I64" s="7"/>
      <c r="J64" s="7"/>
      <c r="K64" s="7"/>
      <c r="L64" s="7"/>
      <c r="M64" s="7"/>
      <c r="N64" s="7"/>
      <c r="O64" s="7"/>
    </row>
    <row r="65" spans="1:15" ht="45" x14ac:dyDescent="0.25">
      <c r="A65" s="3801" t="s">
        <v>231</v>
      </c>
      <c r="B65" s="3802" t="s">
        <v>230</v>
      </c>
      <c r="C65" s="3832" t="s">
        <v>889</v>
      </c>
      <c r="D65" s="7"/>
      <c r="E65" s="7"/>
      <c r="F65" s="7"/>
      <c r="G65" s="7"/>
      <c r="H65" s="7"/>
      <c r="I65" s="7"/>
      <c r="J65" s="7"/>
      <c r="K65" s="7"/>
      <c r="L65" s="7"/>
      <c r="M65" s="7"/>
      <c r="N65" s="7"/>
      <c r="O65" s="7"/>
    </row>
    <row r="66" spans="1:15" x14ac:dyDescent="0.25">
      <c r="A66" s="7">
        <v>2008</v>
      </c>
      <c r="B66" s="3804">
        <f t="shared" ref="B66:B73" si="9">+C55/B55</f>
        <v>7.2237367452969423E-2</v>
      </c>
      <c r="C66" s="3805">
        <f t="shared" ref="C66:C73" si="10">D55/B55</f>
        <v>3.4895338876388064E-2</v>
      </c>
      <c r="D66" s="7"/>
      <c r="E66" s="7"/>
      <c r="F66" s="7"/>
      <c r="G66" s="7"/>
      <c r="H66" s="7"/>
      <c r="I66" s="7"/>
      <c r="J66" s="7"/>
      <c r="K66" s="7"/>
      <c r="L66" s="7"/>
      <c r="M66" s="7"/>
      <c r="N66" s="7"/>
      <c r="O66" s="7"/>
    </row>
    <row r="67" spans="1:15" x14ac:dyDescent="0.25">
      <c r="A67" s="7">
        <v>2009</v>
      </c>
      <c r="B67" s="3804">
        <f t="shared" si="9"/>
        <v>7.6047485522008823E-2</v>
      </c>
      <c r="C67" s="3805">
        <f t="shared" si="10"/>
        <v>3.6403824182493001E-2</v>
      </c>
      <c r="D67" s="7"/>
      <c r="E67" s="7"/>
      <c r="F67" s="7"/>
      <c r="G67" s="7"/>
      <c r="H67" s="7"/>
      <c r="I67" s="7"/>
      <c r="J67" s="7"/>
      <c r="K67" s="7"/>
      <c r="L67" s="7"/>
      <c r="M67" s="7"/>
      <c r="N67" s="7"/>
      <c r="O67" s="7"/>
    </row>
    <row r="68" spans="1:15" x14ac:dyDescent="0.25">
      <c r="A68" s="7">
        <v>2010</v>
      </c>
      <c r="B68" s="3804">
        <f t="shared" si="9"/>
        <v>8.3101643398462613E-2</v>
      </c>
      <c r="C68" s="3805">
        <f t="shared" si="10"/>
        <v>4.0755166688468646E-2</v>
      </c>
      <c r="D68" s="7"/>
      <c r="E68" s="7"/>
      <c r="F68" s="7"/>
      <c r="G68" s="7"/>
      <c r="H68" s="7"/>
      <c r="I68" s="7"/>
      <c r="J68" s="7"/>
      <c r="K68" s="7"/>
      <c r="L68" s="7"/>
      <c r="M68" s="7"/>
      <c r="N68" s="7"/>
      <c r="O68" s="7"/>
    </row>
    <row r="69" spans="1:15" x14ac:dyDescent="0.25">
      <c r="A69" s="7">
        <v>2011</v>
      </c>
      <c r="B69" s="3804">
        <f t="shared" si="9"/>
        <v>9.2258868211991238E-2</v>
      </c>
      <c r="C69" s="3805">
        <f t="shared" si="10"/>
        <v>4.4511793617010624E-2</v>
      </c>
      <c r="D69" s="7"/>
      <c r="E69" s="7"/>
      <c r="F69" s="7"/>
      <c r="G69" s="7"/>
      <c r="H69" s="7"/>
      <c r="I69" s="7"/>
      <c r="J69" s="7"/>
      <c r="K69" s="7"/>
      <c r="L69" s="7"/>
      <c r="M69" s="7"/>
      <c r="N69" s="7"/>
      <c r="O69" s="7"/>
    </row>
    <row r="70" spans="1:15" x14ac:dyDescent="0.25">
      <c r="A70" s="7">
        <v>2012</v>
      </c>
      <c r="B70" s="3804">
        <f t="shared" si="9"/>
        <v>0.10185384603002651</v>
      </c>
      <c r="C70" s="3805">
        <f t="shared" si="10"/>
        <v>4.8158394901093353E-2</v>
      </c>
      <c r="D70" s="7"/>
      <c r="E70" s="7"/>
      <c r="F70" s="7"/>
      <c r="G70" s="7"/>
      <c r="H70" s="7"/>
      <c r="I70" s="7"/>
      <c r="J70" s="7"/>
      <c r="K70" s="7"/>
      <c r="L70" s="7"/>
      <c r="M70" s="7"/>
      <c r="N70" s="7"/>
      <c r="O70" s="7"/>
    </row>
    <row r="71" spans="1:15" x14ac:dyDescent="0.25">
      <c r="A71" s="7">
        <v>2013</v>
      </c>
      <c r="B71" s="3804">
        <f t="shared" si="9"/>
        <v>0.1104988049791147</v>
      </c>
      <c r="C71" s="3805">
        <f t="shared" si="10"/>
        <v>5.2362750719338144E-2</v>
      </c>
      <c r="D71" s="7"/>
      <c r="E71" s="7"/>
      <c r="F71" s="7"/>
      <c r="G71" s="7"/>
      <c r="H71" s="7"/>
      <c r="I71" s="7"/>
      <c r="J71" s="7"/>
      <c r="K71" s="7"/>
      <c r="L71" s="7"/>
      <c r="M71" s="7"/>
      <c r="N71" s="7"/>
      <c r="O71" s="7"/>
    </row>
    <row r="72" spans="1:15" x14ac:dyDescent="0.25">
      <c r="A72" s="7">
        <v>2014</v>
      </c>
      <c r="B72" s="3804">
        <f t="shared" si="9"/>
        <v>0.10620841479725308</v>
      </c>
      <c r="C72" s="3805">
        <f t="shared" si="10"/>
        <v>5.1374802377152994E-2</v>
      </c>
      <c r="D72" s="7"/>
      <c r="E72" s="7"/>
      <c r="F72" s="7"/>
      <c r="G72" s="7"/>
      <c r="H72" s="7"/>
      <c r="I72" s="7"/>
      <c r="J72" s="7"/>
      <c r="K72" s="7"/>
      <c r="L72" s="7"/>
      <c r="M72" s="7"/>
      <c r="N72" s="7"/>
      <c r="O72" s="7"/>
    </row>
    <row r="73" spans="1:15" x14ac:dyDescent="0.25">
      <c r="A73" s="7">
        <v>2015</v>
      </c>
      <c r="B73" s="3804">
        <f t="shared" si="9"/>
        <v>0.10054156065587122</v>
      </c>
      <c r="C73" s="3805">
        <f t="shared" si="10"/>
        <v>4.9763823052323575E-2</v>
      </c>
      <c r="D73" s="7"/>
      <c r="E73" s="7"/>
      <c r="F73" s="7"/>
      <c r="G73" s="7"/>
      <c r="H73" s="7"/>
      <c r="I73" s="7"/>
      <c r="J73" s="7"/>
      <c r="K73" s="7"/>
      <c r="L73" s="7"/>
      <c r="M73" s="7"/>
      <c r="N73" s="7"/>
      <c r="O73" s="7"/>
    </row>
    <row r="74" spans="1:15" x14ac:dyDescent="0.25">
      <c r="A74" s="7">
        <v>2016</v>
      </c>
      <c r="B74" s="3804">
        <f t="shared" ref="B74" si="11">+C63/B63</f>
        <v>9.3308531422878357E-2</v>
      </c>
      <c r="C74" s="3805">
        <f t="shared" ref="C74" si="12">D63/B63</f>
        <v>5.0685687355920786E-2</v>
      </c>
      <c r="D74" s="7"/>
      <c r="E74" s="7"/>
      <c r="F74" s="7"/>
      <c r="G74" s="7"/>
      <c r="H74" s="7"/>
      <c r="I74" s="7"/>
      <c r="J74" s="7"/>
      <c r="K74" s="7"/>
      <c r="L74" s="7"/>
      <c r="M74" s="7"/>
      <c r="N74" s="7"/>
      <c r="O74" s="7"/>
    </row>
    <row r="75" spans="1:15" x14ac:dyDescent="0.25">
      <c r="A75" s="7"/>
      <c r="B75" s="7"/>
      <c r="C75" s="7"/>
      <c r="D75" s="7"/>
      <c r="E75" s="7"/>
      <c r="F75" s="7"/>
      <c r="G75" s="7"/>
      <c r="H75" s="7"/>
      <c r="I75" s="7"/>
      <c r="J75" s="7"/>
      <c r="K75" s="7"/>
      <c r="L75" s="7"/>
      <c r="M75" s="7"/>
      <c r="N75" s="7"/>
      <c r="O75" s="7"/>
    </row>
    <row r="76" spans="1:15" ht="60" x14ac:dyDescent="0.25">
      <c r="A76" s="3806" t="s">
        <v>231</v>
      </c>
      <c r="B76" s="3807" t="s">
        <v>570</v>
      </c>
      <c r="C76" s="3808" t="s">
        <v>679</v>
      </c>
      <c r="D76" s="7"/>
      <c r="E76" s="7"/>
      <c r="F76" s="7"/>
      <c r="G76" s="7"/>
      <c r="H76" s="7"/>
      <c r="I76" s="7"/>
      <c r="J76" s="7"/>
      <c r="K76" s="7"/>
      <c r="L76" s="7"/>
      <c r="M76" s="7"/>
      <c r="N76" s="7"/>
      <c r="O76" s="7"/>
    </row>
    <row r="77" spans="1:15" x14ac:dyDescent="0.25">
      <c r="A77" s="7">
        <v>2008</v>
      </c>
      <c r="B77" s="3809">
        <v>11920248871.512999</v>
      </c>
      <c r="C77" s="3809">
        <v>861087397.86232853</v>
      </c>
      <c r="D77" s="7"/>
      <c r="E77" s="7"/>
      <c r="F77" s="7"/>
      <c r="G77" s="7"/>
      <c r="H77" s="7"/>
      <c r="I77" s="7"/>
      <c r="J77" s="7"/>
      <c r="K77" s="7"/>
      <c r="L77" s="7"/>
      <c r="M77" s="7"/>
      <c r="N77" s="7"/>
      <c r="O77" s="7"/>
    </row>
    <row r="78" spans="1:15" x14ac:dyDescent="0.25">
      <c r="A78" s="7">
        <v>2009</v>
      </c>
      <c r="B78" s="3809">
        <v>12442727824.140587</v>
      </c>
      <c r="C78" s="3809">
        <v>946238164.0606277</v>
      </c>
      <c r="D78" s="7"/>
      <c r="E78" s="7"/>
      <c r="F78" s="7"/>
      <c r="G78" s="7"/>
      <c r="H78" s="7"/>
      <c r="I78" s="7"/>
      <c r="J78" s="7"/>
      <c r="K78" s="7"/>
      <c r="L78" s="7"/>
      <c r="M78" s="7"/>
      <c r="N78" s="7"/>
      <c r="O78" s="7"/>
    </row>
    <row r="79" spans="1:15" x14ac:dyDescent="0.25">
      <c r="A79" s="7">
        <v>2010</v>
      </c>
      <c r="B79" s="3809">
        <v>12647785379.358337</v>
      </c>
      <c r="C79" s="3809">
        <v>1051051750.3757259</v>
      </c>
      <c r="D79" s="7"/>
      <c r="E79" s="7"/>
      <c r="F79" s="7"/>
      <c r="G79" s="7"/>
      <c r="H79" s="7"/>
      <c r="I79" s="7"/>
      <c r="J79" s="7"/>
      <c r="K79" s="7"/>
      <c r="L79" s="7"/>
      <c r="M79" s="7"/>
      <c r="N79" s="7"/>
      <c r="O79" s="7"/>
    </row>
    <row r="80" spans="1:15" x14ac:dyDescent="0.25">
      <c r="A80" s="7">
        <v>2011</v>
      </c>
      <c r="B80" s="3809">
        <v>13039588671.793743</v>
      </c>
      <c r="C80" s="3809">
        <v>1203017692.8095927</v>
      </c>
      <c r="D80" s="7"/>
      <c r="E80" s="7"/>
      <c r="F80" s="7"/>
      <c r="G80" s="7"/>
      <c r="H80" s="7"/>
      <c r="I80" s="7"/>
      <c r="J80" s="7"/>
      <c r="K80" s="7"/>
      <c r="L80" s="7"/>
      <c r="M80" s="7"/>
      <c r="N80" s="7"/>
      <c r="O80" s="7"/>
    </row>
    <row r="81" spans="1:15" x14ac:dyDescent="0.25">
      <c r="A81" s="7">
        <v>2012</v>
      </c>
      <c r="B81" s="3809">
        <v>13532154004.168001</v>
      </c>
      <c r="C81" s="3809">
        <v>1378301930.3951344</v>
      </c>
      <c r="D81" s="7"/>
      <c r="E81" s="7"/>
      <c r="F81" s="7"/>
      <c r="G81" s="7"/>
      <c r="H81" s="7"/>
      <c r="I81" s="7"/>
      <c r="J81" s="7"/>
      <c r="K81" s="7"/>
      <c r="L81" s="7"/>
      <c r="M81" s="7"/>
      <c r="N81" s="7"/>
      <c r="O81" s="7"/>
    </row>
    <row r="82" spans="1:15" x14ac:dyDescent="0.25">
      <c r="A82" s="7">
        <v>2013</v>
      </c>
      <c r="B82" s="3809">
        <v>13625073340.212002</v>
      </c>
      <c r="C82" s="3809">
        <v>1505554321.846221</v>
      </c>
      <c r="D82" s="7"/>
      <c r="E82" s="7"/>
      <c r="F82" s="7"/>
      <c r="G82" s="7"/>
      <c r="H82" s="7"/>
      <c r="I82" s="7"/>
      <c r="J82" s="7"/>
      <c r="K82" s="7"/>
      <c r="L82" s="7"/>
      <c r="M82" s="7"/>
      <c r="N82" s="7"/>
      <c r="O82" s="7"/>
    </row>
    <row r="83" spans="1:15" x14ac:dyDescent="0.25">
      <c r="A83" s="7">
        <v>2014</v>
      </c>
      <c r="B83" s="3809">
        <v>14105523690</v>
      </c>
      <c r="C83" s="3809">
        <v>1498125311</v>
      </c>
      <c r="D83" s="7"/>
      <c r="E83" s="7"/>
      <c r="F83" s="7"/>
      <c r="G83" s="7"/>
      <c r="H83" s="7"/>
      <c r="I83" s="7"/>
      <c r="J83" s="7"/>
      <c r="K83" s="7"/>
      <c r="L83" s="7"/>
      <c r="M83" s="7"/>
      <c r="N83" s="7"/>
      <c r="O83" s="7"/>
    </row>
    <row r="84" spans="1:15" x14ac:dyDescent="0.25">
      <c r="A84">
        <v>2015</v>
      </c>
      <c r="B84" s="3823">
        <v>14693452601.719999</v>
      </c>
      <c r="C84" s="3844">
        <v>1477302656</v>
      </c>
      <c r="D84"/>
      <c r="E84"/>
      <c r="F84"/>
      <c r="G84"/>
      <c r="H84"/>
      <c r="I84"/>
      <c r="J84"/>
      <c r="K84"/>
      <c r="L84"/>
      <c r="M84"/>
      <c r="N84"/>
      <c r="O84"/>
    </row>
    <row r="85" spans="1:15" x14ac:dyDescent="0.25">
      <c r="A85">
        <v>2016</v>
      </c>
      <c r="B85" s="3823">
        <f>'Attachment II-All Hospitals'!$E$55</f>
        <v>16329405720.936335</v>
      </c>
      <c r="C85" s="3823">
        <f>'Attachment II-All Hospitals'!H55</f>
        <v>1523672866.8289177</v>
      </c>
      <c r="D85"/>
      <c r="E85"/>
      <c r="F85"/>
      <c r="G85"/>
      <c r="H85"/>
      <c r="I85"/>
      <c r="J85"/>
      <c r="K85"/>
      <c r="L85"/>
      <c r="M85"/>
      <c r="N85"/>
      <c r="O85"/>
    </row>
    <row r="87" spans="1:15" x14ac:dyDescent="0.25">
      <c r="C87" s="3689"/>
    </row>
    <row r="88" spans="1:15" x14ac:dyDescent="0.25">
      <c r="B88" s="3683"/>
      <c r="C88" s="3689"/>
    </row>
    <row r="89" spans="1:15" x14ac:dyDescent="0.25">
      <c r="C89" s="3689"/>
    </row>
    <row r="90" spans="1:15" x14ac:dyDescent="0.25">
      <c r="C90" s="3690"/>
    </row>
    <row r="91" spans="1:15" x14ac:dyDescent="0.25">
      <c r="C91" s="3691"/>
    </row>
    <row r="93" spans="1:15" x14ac:dyDescent="0.25">
      <c r="C93" s="3689"/>
    </row>
    <row r="94" spans="1:15" x14ac:dyDescent="0.25">
      <c r="B94" s="3683"/>
      <c r="C94" s="3689"/>
    </row>
    <row r="96" spans="1:15" x14ac:dyDescent="0.25">
      <c r="C96" s="3690"/>
    </row>
    <row r="97" spans="1:5" x14ac:dyDescent="0.25">
      <c r="C97" s="3691"/>
    </row>
    <row r="101" spans="1:5" ht="18.75" x14ac:dyDescent="0.3">
      <c r="A101" s="3692"/>
      <c r="B101" s="3693"/>
      <c r="D101" s="3694"/>
      <c r="E101" s="3695"/>
    </row>
    <row r="102" spans="1:5" x14ac:dyDescent="0.25">
      <c r="B102" s="3693"/>
      <c r="D102" s="3696"/>
    </row>
    <row r="103" spans="1:5" x14ac:dyDescent="0.25">
      <c r="B103" s="3693"/>
      <c r="D103" s="3696"/>
      <c r="E103" s="3696"/>
    </row>
    <row r="104" spans="1:5" x14ac:dyDescent="0.25">
      <c r="B104" s="3693"/>
      <c r="D104" s="3689"/>
      <c r="E104" s="3689"/>
    </row>
    <row r="105" spans="1:5" ht="17.25" x14ac:dyDescent="0.4">
      <c r="B105" s="3693"/>
      <c r="D105" s="3697"/>
      <c r="E105" s="3697"/>
    </row>
    <row r="106" spans="1:5" x14ac:dyDescent="0.25">
      <c r="A106" s="3698"/>
      <c r="B106" s="3699"/>
      <c r="C106" s="3698"/>
      <c r="D106" s="3700"/>
      <c r="E106" s="3700"/>
    </row>
    <row r="107" spans="1:5" x14ac:dyDescent="0.25">
      <c r="B107" s="3693"/>
      <c r="D107" s="3696"/>
    </row>
    <row r="108" spans="1:5" x14ac:dyDescent="0.25">
      <c r="A108" s="3701"/>
      <c r="D108" s="3689"/>
    </row>
    <row r="109" spans="1:5" x14ac:dyDescent="0.25">
      <c r="A109" s="3702"/>
      <c r="D109" s="3689"/>
    </row>
    <row r="110" spans="1:5" x14ac:dyDescent="0.25">
      <c r="D110" s="3689"/>
    </row>
    <row r="111" spans="1:5" x14ac:dyDescent="0.25">
      <c r="D111" s="3689"/>
    </row>
    <row r="112" spans="1:5" x14ac:dyDescent="0.25">
      <c r="D112" s="3689"/>
    </row>
    <row r="113" spans="1:5" ht="17.25" x14ac:dyDescent="0.4">
      <c r="D113" s="3697"/>
    </row>
    <row r="114" spans="1:5" ht="17.25" x14ac:dyDescent="0.4">
      <c r="A114" s="3698"/>
      <c r="B114" s="3698"/>
      <c r="C114" s="3698"/>
      <c r="D114" s="3703"/>
      <c r="E114" s="3704"/>
    </row>
    <row r="115" spans="1:5" x14ac:dyDescent="0.25">
      <c r="A115" s="3698"/>
      <c r="B115" s="3698"/>
      <c r="C115" s="3698"/>
      <c r="D115" s="3698"/>
      <c r="E115" s="3705"/>
    </row>
    <row r="116" spans="1:5" ht="17.25" x14ac:dyDescent="0.4">
      <c r="D116" s="3706"/>
      <c r="E116" s="3707"/>
    </row>
    <row r="119" spans="1:5" ht="17.25" x14ac:dyDescent="0.4">
      <c r="D119" s="3708"/>
      <c r="E119" s="3704"/>
    </row>
    <row r="121" spans="1:5" ht="17.25" x14ac:dyDescent="0.4">
      <c r="D121" s="3709"/>
      <c r="E121" s="3709"/>
    </row>
    <row r="123" spans="1:5" ht="17.25" x14ac:dyDescent="0.4">
      <c r="D123" s="3704"/>
      <c r="E123" s="3704"/>
    </row>
    <row r="125" spans="1:5" ht="18.75" x14ac:dyDescent="0.3">
      <c r="A125" s="3710"/>
      <c r="B125" s="3710"/>
      <c r="C125" s="3710"/>
      <c r="D125" s="3711"/>
      <c r="E125" s="3711"/>
    </row>
  </sheetData>
  <sortState ref="Q3:S12">
    <sortCondition descending="1" ref="Q3:Q12"/>
  </sortState>
  <pageMargins left="0.7" right="0.7" top="0.75" bottom="0.75" header="0.3" footer="0.3"/>
  <pageSetup scale="65" fitToHeight="0" orientation="landscape" horizontalDpi="1200" verticalDpi="1200" r:id="rId1"/>
  <rowBreaks count="1" manualBreakCount="1">
    <brk id="38" max="16383" man="1"/>
  </rowBreaks>
  <ignoredErrors>
    <ignoredError sqref="E31" formulaRange="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pageSetUpPr fitToPage="1"/>
  </sheetPr>
  <dimension ref="A1:K155"/>
  <sheetViews>
    <sheetView zoomScale="85" zoomScaleNormal="85" workbookViewId="0">
      <pane xSplit="5" ySplit="16" topLeftCell="F132" activePane="bottomRight" state="frozen"/>
      <selection pane="topRight" activeCell="F1" sqref="F1"/>
      <selection pane="bottomLeft" activeCell="A17" sqref="A17"/>
      <selection pane="bottomRight" activeCell="E154" sqref="E154:E155"/>
    </sheetView>
  </sheetViews>
  <sheetFormatPr defaultColWidth="9.28515625" defaultRowHeight="12.75" x14ac:dyDescent="0.2"/>
  <cols>
    <col min="1" max="1" width="6.7109375" style="134" customWidth="1"/>
    <col min="2" max="2" width="40.7109375" style="134" bestFit="1" customWidth="1"/>
    <col min="3" max="3" width="6.7109375" style="134" customWidth="1"/>
    <col min="4" max="4" width="6.28515625" style="134" customWidth="1"/>
    <col min="5" max="5" width="9.28515625" style="134" customWidth="1"/>
    <col min="6" max="6" width="19.28515625" style="134" bestFit="1" customWidth="1"/>
    <col min="7" max="11" width="19.28515625" style="134" customWidth="1"/>
    <col min="12" max="16384" width="9.28515625" style="134"/>
  </cols>
  <sheetData>
    <row r="1" spans="1:11" x14ac:dyDescent="0.2">
      <c r="A1" s="1561"/>
      <c r="B1" s="1561"/>
      <c r="C1" s="1562"/>
      <c r="D1" s="1563"/>
      <c r="E1" s="1562"/>
      <c r="F1" s="1562"/>
      <c r="G1" s="1562"/>
      <c r="H1" s="1562"/>
      <c r="I1" s="1562"/>
      <c r="J1" s="1562"/>
      <c r="K1" s="1562"/>
    </row>
    <row r="2" spans="1:11" ht="15.75" x14ac:dyDescent="0.25">
      <c r="A2" s="1561"/>
      <c r="B2" s="1561"/>
      <c r="C2" s="1561"/>
      <c r="D2" s="3943" t="s">
        <v>717</v>
      </c>
      <c r="E2" s="3943"/>
      <c r="F2" s="3943"/>
      <c r="G2" s="3943"/>
      <c r="H2" s="3943"/>
      <c r="I2" s="1561"/>
      <c r="J2" s="1561"/>
      <c r="K2" s="1561"/>
    </row>
    <row r="3" spans="1:11" x14ac:dyDescent="0.2">
      <c r="A3" s="1561"/>
      <c r="B3" s="1564" t="s">
        <v>0</v>
      </c>
      <c r="C3" s="1561"/>
      <c r="D3" s="1561"/>
      <c r="E3" s="1561"/>
      <c r="F3" s="1561"/>
      <c r="G3" s="1561"/>
      <c r="H3" s="1561"/>
      <c r="I3" s="1561"/>
      <c r="J3" s="1561"/>
      <c r="K3" s="1561"/>
    </row>
    <row r="5" spans="1:11" x14ac:dyDescent="0.2">
      <c r="A5" s="1561"/>
      <c r="B5" s="1565" t="s">
        <v>40</v>
      </c>
      <c r="C5" s="4086" t="s">
        <v>266</v>
      </c>
      <c r="D5" s="4087"/>
      <c r="E5" s="4087"/>
      <c r="F5" s="4087"/>
      <c r="G5" s="4088"/>
      <c r="H5" s="1561"/>
      <c r="I5" s="1561"/>
      <c r="J5" s="1561"/>
      <c r="K5" s="1561"/>
    </row>
    <row r="6" spans="1:11" x14ac:dyDescent="0.2">
      <c r="A6" s="1561"/>
      <c r="B6" s="1565" t="s">
        <v>3</v>
      </c>
      <c r="C6" s="4093" t="s">
        <v>371</v>
      </c>
      <c r="D6" s="4094"/>
      <c r="E6" s="4094"/>
      <c r="F6" s="4094"/>
      <c r="G6" s="4095"/>
      <c r="H6" s="1561"/>
      <c r="I6" s="1561"/>
      <c r="J6" s="1561"/>
      <c r="K6" s="1561"/>
    </row>
    <row r="7" spans="1:11" x14ac:dyDescent="0.2">
      <c r="A7" s="1561"/>
      <c r="B7" s="1565" t="s">
        <v>4</v>
      </c>
      <c r="C7" s="4096">
        <v>3398</v>
      </c>
      <c r="D7" s="4097"/>
      <c r="E7" s="4097"/>
      <c r="F7" s="4097"/>
      <c r="G7" s="4098"/>
      <c r="H7" s="1561"/>
      <c r="I7" s="1561"/>
      <c r="J7" s="1561"/>
      <c r="K7" s="1561"/>
    </row>
    <row r="9" spans="1:11" x14ac:dyDescent="0.2">
      <c r="A9" s="1561"/>
      <c r="B9" s="1565" t="s">
        <v>1</v>
      </c>
      <c r="C9" s="4099" t="s">
        <v>372</v>
      </c>
      <c r="D9" s="4100"/>
      <c r="E9" s="4100"/>
      <c r="F9" s="4100"/>
      <c r="G9" s="4101"/>
      <c r="H9" s="1561"/>
      <c r="I9" s="1561"/>
      <c r="J9" s="1561"/>
      <c r="K9" s="1561"/>
    </row>
    <row r="10" spans="1:11" x14ac:dyDescent="0.2">
      <c r="A10" s="1561"/>
      <c r="B10" s="1565" t="s">
        <v>2</v>
      </c>
      <c r="C10" s="4090" t="s">
        <v>373</v>
      </c>
      <c r="D10" s="4091"/>
      <c r="E10" s="4091"/>
      <c r="F10" s="4091"/>
      <c r="G10" s="4092"/>
      <c r="H10" s="1561"/>
      <c r="I10" s="1561"/>
      <c r="J10" s="1561"/>
      <c r="K10" s="1561"/>
    </row>
    <row r="11" spans="1:11" x14ac:dyDescent="0.2">
      <c r="A11" s="1561"/>
      <c r="B11" s="1565" t="s">
        <v>32</v>
      </c>
      <c r="C11" s="4086" t="s">
        <v>374</v>
      </c>
      <c r="D11" s="4087"/>
      <c r="E11" s="4087"/>
      <c r="F11" s="4087"/>
      <c r="G11" s="4088"/>
      <c r="H11" s="1561"/>
      <c r="I11" s="1561"/>
      <c r="J11" s="1561"/>
      <c r="K11" s="1561"/>
    </row>
    <row r="12" spans="1:11" x14ac:dyDescent="0.2">
      <c r="A12" s="1561"/>
      <c r="B12" s="1565"/>
      <c r="C12" s="1565"/>
      <c r="D12" s="1565"/>
      <c r="E12" s="1565"/>
      <c r="F12" s="1565"/>
      <c r="G12" s="1565"/>
      <c r="H12" s="1561"/>
      <c r="I12" s="1561"/>
      <c r="J12" s="1561"/>
      <c r="K12" s="1561"/>
    </row>
    <row r="13" spans="1:11" x14ac:dyDescent="0.2">
      <c r="A13" s="1561"/>
      <c r="B13" s="3956"/>
      <c r="C13" s="3956"/>
      <c r="D13" s="3956"/>
      <c r="E13" s="3956"/>
      <c r="F13" s="3956"/>
      <c r="G13" s="3956"/>
      <c r="H13" s="3956"/>
      <c r="I13" s="1562"/>
      <c r="J13" s="1561"/>
      <c r="K13" s="1561"/>
    </row>
    <row r="14" spans="1:11" x14ac:dyDescent="0.2">
      <c r="A14" s="1561"/>
      <c r="B14" s="1566"/>
      <c r="C14" s="1561"/>
      <c r="D14" s="1561"/>
      <c r="E14" s="1561"/>
      <c r="F14" s="1561"/>
      <c r="G14" s="1561"/>
      <c r="H14" s="1561"/>
      <c r="I14" s="1561"/>
      <c r="J14" s="1561"/>
      <c r="K14" s="1561"/>
    </row>
    <row r="15" spans="1:11" x14ac:dyDescent="0.2">
      <c r="A15" s="1561"/>
      <c r="B15" s="1566"/>
      <c r="C15" s="1561"/>
      <c r="D15" s="1561"/>
      <c r="E15" s="1561"/>
      <c r="F15" s="1561"/>
      <c r="G15" s="1561"/>
      <c r="H15" s="1561"/>
      <c r="I15" s="1561"/>
      <c r="J15" s="1561"/>
      <c r="K15" s="1561"/>
    </row>
    <row r="16" spans="1:11" ht="25.5" x14ac:dyDescent="0.2">
      <c r="A16" s="4089" t="s">
        <v>181</v>
      </c>
      <c r="B16" s="4089"/>
      <c r="C16" s="1562"/>
      <c r="D16" s="1562"/>
      <c r="E16" s="1562"/>
      <c r="F16" s="1567" t="s">
        <v>9</v>
      </c>
      <c r="G16" s="1567" t="s">
        <v>37</v>
      </c>
      <c r="H16" s="1567" t="s">
        <v>29</v>
      </c>
      <c r="I16" s="1567" t="s">
        <v>30</v>
      </c>
      <c r="J16" s="1567" t="s">
        <v>33</v>
      </c>
      <c r="K16" s="1567" t="s">
        <v>34</v>
      </c>
    </row>
    <row r="17" spans="1:11" x14ac:dyDescent="0.2">
      <c r="A17" s="1568" t="s">
        <v>184</v>
      </c>
      <c r="B17" s="1564" t="s">
        <v>182</v>
      </c>
      <c r="C17" s="1561"/>
      <c r="D17" s="1561"/>
      <c r="E17" s="1561"/>
      <c r="F17" s="1561"/>
      <c r="G17" s="1561"/>
      <c r="H17" s="1561"/>
      <c r="I17" s="1561"/>
      <c r="J17" s="1561"/>
      <c r="K17" s="1561"/>
    </row>
    <row r="18" spans="1:11" x14ac:dyDescent="0.2">
      <c r="A18" s="1565" t="s">
        <v>185</v>
      </c>
      <c r="B18" s="1569" t="s">
        <v>183</v>
      </c>
      <c r="C18" s="1561"/>
      <c r="D18" s="1561"/>
      <c r="E18" s="1561"/>
      <c r="F18" s="1570" t="s">
        <v>73</v>
      </c>
      <c r="G18" s="1570" t="s">
        <v>73</v>
      </c>
      <c r="H18" s="1571">
        <v>14543643.40063118</v>
      </c>
      <c r="I18" s="1571">
        <v>0</v>
      </c>
      <c r="J18" s="1571">
        <v>12436633.543306964</v>
      </c>
      <c r="K18" s="1571">
        <v>2107010</v>
      </c>
    </row>
    <row r="19" spans="1:11" ht="42.75" customHeight="1" x14ac:dyDescent="0.2">
      <c r="A19" s="4089" t="s">
        <v>8</v>
      </c>
      <c r="B19" s="4089"/>
      <c r="C19" s="1562"/>
      <c r="D19" s="1562"/>
      <c r="E19" s="1562"/>
      <c r="F19" s="1567" t="s">
        <v>9</v>
      </c>
      <c r="G19" s="1567" t="s">
        <v>37</v>
      </c>
      <c r="H19" s="1567" t="s">
        <v>29</v>
      </c>
      <c r="I19" s="1567" t="s">
        <v>30</v>
      </c>
      <c r="J19" s="1567" t="s">
        <v>33</v>
      </c>
      <c r="K19" s="1567" t="s">
        <v>34</v>
      </c>
    </row>
    <row r="20" spans="1:11" x14ac:dyDescent="0.2">
      <c r="A20" s="1568" t="s">
        <v>74</v>
      </c>
      <c r="B20" s="1564" t="s">
        <v>41</v>
      </c>
      <c r="C20" s="1561"/>
      <c r="D20" s="1561"/>
      <c r="E20" s="1561"/>
      <c r="F20" s="1561"/>
      <c r="G20" s="1561"/>
      <c r="H20" s="1561"/>
      <c r="I20" s="1561"/>
      <c r="J20" s="1561"/>
      <c r="K20" s="1561"/>
    </row>
    <row r="21" spans="1:11" x14ac:dyDescent="0.2">
      <c r="A21" s="1565" t="s">
        <v>75</v>
      </c>
      <c r="B21" s="1569" t="s">
        <v>42</v>
      </c>
      <c r="C21" s="1561"/>
      <c r="D21" s="1561"/>
      <c r="E21" s="1561"/>
      <c r="F21" s="1570">
        <v>16397.47</v>
      </c>
      <c r="G21" s="1570">
        <v>313199</v>
      </c>
      <c r="H21" s="1571">
        <v>2271169</v>
      </c>
      <c r="I21" s="1571">
        <v>1296024</v>
      </c>
      <c r="J21" s="1571">
        <v>594906</v>
      </c>
      <c r="K21" s="1571">
        <v>2972287</v>
      </c>
    </row>
    <row r="22" spans="1:11" x14ac:dyDescent="0.2">
      <c r="A22" s="1565" t="s">
        <v>76</v>
      </c>
      <c r="B22" s="1561" t="s">
        <v>6</v>
      </c>
      <c r="C22" s="1561"/>
      <c r="D22" s="1561"/>
      <c r="E22" s="1561"/>
      <c r="F22" s="1570">
        <v>169.5</v>
      </c>
      <c r="G22" s="1570">
        <v>1264</v>
      </c>
      <c r="H22" s="1571">
        <v>8922</v>
      </c>
      <c r="I22" s="1571">
        <v>5205</v>
      </c>
      <c r="J22" s="1571">
        <v>0</v>
      </c>
      <c r="K22" s="1571">
        <v>14127</v>
      </c>
    </row>
    <row r="23" spans="1:11" x14ac:dyDescent="0.2">
      <c r="A23" s="1565" t="s">
        <v>77</v>
      </c>
      <c r="B23" s="1561" t="s">
        <v>43</v>
      </c>
      <c r="C23" s="1561"/>
      <c r="D23" s="1561"/>
      <c r="E23" s="1561"/>
      <c r="F23" s="1570">
        <v>0</v>
      </c>
      <c r="G23" s="1570">
        <v>0</v>
      </c>
      <c r="H23" s="1571">
        <v>0</v>
      </c>
      <c r="I23" s="1572">
        <v>0</v>
      </c>
      <c r="J23" s="1571">
        <v>0</v>
      </c>
      <c r="K23" s="1573">
        <v>0</v>
      </c>
    </row>
    <row r="24" spans="1:11" x14ac:dyDescent="0.2">
      <c r="A24" s="1565" t="s">
        <v>78</v>
      </c>
      <c r="B24" s="1561" t="s">
        <v>44</v>
      </c>
      <c r="C24" s="1561"/>
      <c r="D24" s="1561"/>
      <c r="E24" s="1561"/>
      <c r="F24" s="1570">
        <v>275</v>
      </c>
      <c r="G24" s="1570">
        <v>2062</v>
      </c>
      <c r="H24" s="1571">
        <v>15736</v>
      </c>
      <c r="I24" s="1571">
        <v>8982</v>
      </c>
      <c r="J24" s="1571">
        <v>0</v>
      </c>
      <c r="K24" s="1571">
        <v>24718</v>
      </c>
    </row>
    <row r="25" spans="1:11" x14ac:dyDescent="0.2">
      <c r="A25" s="1565" t="s">
        <v>79</v>
      </c>
      <c r="B25" s="1561" t="s">
        <v>5</v>
      </c>
      <c r="C25" s="1561"/>
      <c r="D25" s="1561"/>
      <c r="E25" s="1561"/>
      <c r="F25" s="1570">
        <v>0</v>
      </c>
      <c r="G25" s="1570">
        <v>0</v>
      </c>
      <c r="H25" s="1571">
        <v>0</v>
      </c>
      <c r="I25" s="1572">
        <v>0</v>
      </c>
      <c r="J25" s="1571">
        <v>0</v>
      </c>
      <c r="K25" s="1573">
        <v>0</v>
      </c>
    </row>
    <row r="26" spans="1:11" x14ac:dyDescent="0.2">
      <c r="A26" s="1565" t="s">
        <v>80</v>
      </c>
      <c r="B26" s="1561" t="s">
        <v>45</v>
      </c>
      <c r="C26" s="1561"/>
      <c r="D26" s="1561"/>
      <c r="E26" s="1561"/>
      <c r="F26" s="1570">
        <v>0</v>
      </c>
      <c r="G26" s="1570">
        <v>0</v>
      </c>
      <c r="H26" s="1571">
        <v>0</v>
      </c>
      <c r="I26" s="1572">
        <v>0</v>
      </c>
      <c r="J26" s="1571">
        <v>0</v>
      </c>
      <c r="K26" s="1573">
        <v>0</v>
      </c>
    </row>
    <row r="27" spans="1:11" x14ac:dyDescent="0.2">
      <c r="A27" s="1565" t="s">
        <v>81</v>
      </c>
      <c r="B27" s="1561" t="s">
        <v>46</v>
      </c>
      <c r="C27" s="1561"/>
      <c r="D27" s="1561"/>
      <c r="E27" s="1561"/>
      <c r="F27" s="1570">
        <v>0</v>
      </c>
      <c r="G27" s="1570">
        <v>0</v>
      </c>
      <c r="H27" s="1571">
        <v>0</v>
      </c>
      <c r="I27" s="1572">
        <v>0</v>
      </c>
      <c r="J27" s="1571">
        <v>0</v>
      </c>
      <c r="K27" s="1573">
        <v>0</v>
      </c>
    </row>
    <row r="28" spans="1:11" x14ac:dyDescent="0.2">
      <c r="A28" s="1565" t="s">
        <v>82</v>
      </c>
      <c r="B28" s="1561" t="s">
        <v>47</v>
      </c>
      <c r="C28" s="1561"/>
      <c r="D28" s="1561"/>
      <c r="E28" s="1561"/>
      <c r="F28" s="1570">
        <v>6240</v>
      </c>
      <c r="G28" s="1570">
        <v>5400</v>
      </c>
      <c r="H28" s="1571">
        <v>251861</v>
      </c>
      <c r="I28" s="1571">
        <v>44328</v>
      </c>
      <c r="J28" s="1571">
        <v>50000</v>
      </c>
      <c r="K28" s="1571">
        <v>246189</v>
      </c>
    </row>
    <row r="29" spans="1:11" x14ac:dyDescent="0.2">
      <c r="A29" s="1565" t="s">
        <v>83</v>
      </c>
      <c r="B29" s="1561" t="s">
        <v>48</v>
      </c>
      <c r="C29" s="1561"/>
      <c r="D29" s="1561"/>
      <c r="E29" s="1561"/>
      <c r="F29" s="1570">
        <v>4802.25</v>
      </c>
      <c r="G29" s="1570">
        <v>40903</v>
      </c>
      <c r="H29" s="1571">
        <v>2146597</v>
      </c>
      <c r="I29" s="1571">
        <v>301003</v>
      </c>
      <c r="J29" s="1571">
        <v>617020</v>
      </c>
      <c r="K29" s="1571">
        <v>1830580</v>
      </c>
    </row>
    <row r="30" spans="1:11" x14ac:dyDescent="0.2">
      <c r="A30" s="1565" t="s">
        <v>84</v>
      </c>
      <c r="B30" s="4105" t="s">
        <v>375</v>
      </c>
      <c r="C30" s="4106"/>
      <c r="D30" s="4107"/>
      <c r="E30" s="1561"/>
      <c r="F30" s="1570">
        <v>1553</v>
      </c>
      <c r="G30" s="1570">
        <v>21860</v>
      </c>
      <c r="H30" s="1571">
        <v>50641</v>
      </c>
      <c r="I30" s="1571">
        <v>29524</v>
      </c>
      <c r="J30" s="1571">
        <v>0</v>
      </c>
      <c r="K30" s="1571">
        <v>80165</v>
      </c>
    </row>
    <row r="31" spans="1:11" x14ac:dyDescent="0.2">
      <c r="A31" s="1565" t="s">
        <v>133</v>
      </c>
      <c r="B31" s="4105"/>
      <c r="C31" s="4106"/>
      <c r="D31" s="4107"/>
      <c r="E31" s="1561"/>
      <c r="F31" s="1570"/>
      <c r="G31" s="1570"/>
      <c r="H31" s="1571"/>
      <c r="I31" s="1572">
        <v>0</v>
      </c>
      <c r="J31" s="1571"/>
      <c r="K31" s="1573">
        <v>0</v>
      </c>
    </row>
    <row r="32" spans="1:11" x14ac:dyDescent="0.2">
      <c r="A32" s="1565" t="s">
        <v>134</v>
      </c>
      <c r="B32" s="1574"/>
      <c r="C32" s="1575"/>
      <c r="D32" s="1576"/>
      <c r="E32" s="1561"/>
      <c r="F32" s="1570"/>
      <c r="G32" s="1577" t="s">
        <v>85</v>
      </c>
      <c r="H32" s="1571"/>
      <c r="I32" s="1572">
        <v>0</v>
      </c>
      <c r="J32" s="1571"/>
      <c r="K32" s="1573">
        <v>0</v>
      </c>
    </row>
    <row r="33" spans="1:11" x14ac:dyDescent="0.2">
      <c r="A33" s="1565" t="s">
        <v>135</v>
      </c>
      <c r="B33" s="1574"/>
      <c r="C33" s="1575"/>
      <c r="D33" s="1576"/>
      <c r="E33" s="1561"/>
      <c r="F33" s="1570"/>
      <c r="G33" s="1577" t="s">
        <v>85</v>
      </c>
      <c r="H33" s="1571"/>
      <c r="I33" s="1572">
        <v>0</v>
      </c>
      <c r="J33" s="1571"/>
      <c r="K33" s="1573">
        <v>0</v>
      </c>
    </row>
    <row r="34" spans="1:11" x14ac:dyDescent="0.2">
      <c r="A34" s="1565" t="s">
        <v>136</v>
      </c>
      <c r="B34" s="4105"/>
      <c r="C34" s="4106"/>
      <c r="D34" s="4107"/>
      <c r="E34" s="1561"/>
      <c r="F34" s="1570"/>
      <c r="G34" s="1577" t="s">
        <v>85</v>
      </c>
      <c r="H34" s="1571"/>
      <c r="I34" s="1572">
        <v>0</v>
      </c>
      <c r="J34" s="1571"/>
      <c r="K34" s="1573">
        <v>0</v>
      </c>
    </row>
    <row r="35" spans="1:11" x14ac:dyDescent="0.2">
      <c r="A35" s="1561"/>
      <c r="B35" s="1561"/>
      <c r="C35" s="1561"/>
      <c r="D35" s="1561"/>
      <c r="E35" s="1561"/>
      <c r="F35" s="1561"/>
      <c r="G35" s="1561"/>
      <c r="H35" s="1561"/>
      <c r="I35" s="1561"/>
      <c r="J35" s="1561"/>
      <c r="K35" s="1578"/>
    </row>
    <row r="36" spans="1:11" x14ac:dyDescent="0.2">
      <c r="A36" s="1568" t="s">
        <v>137</v>
      </c>
      <c r="B36" s="1564" t="s">
        <v>138</v>
      </c>
      <c r="C36" s="1561"/>
      <c r="D36" s="1561"/>
      <c r="E36" s="1564" t="s">
        <v>7</v>
      </c>
      <c r="F36" s="1579">
        <v>29437.22</v>
      </c>
      <c r="G36" s="1579">
        <v>384688</v>
      </c>
      <c r="H36" s="1573">
        <v>4744926</v>
      </c>
      <c r="I36" s="1573">
        <v>1685066</v>
      </c>
      <c r="J36" s="1573">
        <v>1261926</v>
      </c>
      <c r="K36" s="1573">
        <v>5168066</v>
      </c>
    </row>
    <row r="37" spans="1:11" ht="13.5" thickBot="1" x14ac:dyDescent="0.25">
      <c r="A37" s="1561"/>
      <c r="B37" s="1564"/>
      <c r="C37" s="1561"/>
      <c r="D37" s="1561"/>
      <c r="E37" s="1561"/>
      <c r="F37" s="1580"/>
      <c r="G37" s="1580"/>
      <c r="H37" s="1581"/>
      <c r="I37" s="1581"/>
      <c r="J37" s="1581"/>
      <c r="K37" s="1582"/>
    </row>
    <row r="38" spans="1:11" ht="25.5" x14ac:dyDescent="0.2">
      <c r="A38" s="1561"/>
      <c r="B38" s="1561"/>
      <c r="C38" s="1561"/>
      <c r="D38" s="1561"/>
      <c r="E38" s="1561"/>
      <c r="F38" s="1567" t="s">
        <v>9</v>
      </c>
      <c r="G38" s="1567" t="s">
        <v>37</v>
      </c>
      <c r="H38" s="1567" t="s">
        <v>29</v>
      </c>
      <c r="I38" s="1567" t="s">
        <v>30</v>
      </c>
      <c r="J38" s="1567" t="s">
        <v>33</v>
      </c>
      <c r="K38" s="1567" t="s">
        <v>34</v>
      </c>
    </row>
    <row r="39" spans="1:11" x14ac:dyDescent="0.2">
      <c r="A39" s="1568" t="s">
        <v>86</v>
      </c>
      <c r="B39" s="1564" t="s">
        <v>49</v>
      </c>
      <c r="C39" s="1561"/>
      <c r="D39" s="1561"/>
      <c r="E39" s="1561"/>
      <c r="F39" s="1561"/>
      <c r="G39" s="1561"/>
      <c r="H39" s="1561"/>
      <c r="I39" s="1561"/>
      <c r="J39" s="1561"/>
      <c r="K39" s="1561"/>
    </row>
    <row r="40" spans="1:11" x14ac:dyDescent="0.2">
      <c r="A40" s="1565" t="s">
        <v>87</v>
      </c>
      <c r="B40" s="1561" t="s">
        <v>31</v>
      </c>
      <c r="C40" s="1561"/>
      <c r="D40" s="1561"/>
      <c r="E40" s="1561"/>
      <c r="F40" s="1570">
        <v>47</v>
      </c>
      <c r="G40" s="1570">
        <v>194</v>
      </c>
      <c r="H40" s="1571">
        <v>23180781</v>
      </c>
      <c r="I40" s="1571">
        <v>0</v>
      </c>
      <c r="J40" s="1571">
        <v>0</v>
      </c>
      <c r="K40" s="1571">
        <v>23180781</v>
      </c>
    </row>
    <row r="41" spans="1:11" x14ac:dyDescent="0.2">
      <c r="A41" s="1565" t="s">
        <v>88</v>
      </c>
      <c r="B41" s="3938" t="s">
        <v>50</v>
      </c>
      <c r="C41" s="3938"/>
      <c r="D41" s="1561"/>
      <c r="E41" s="1561"/>
      <c r="F41" s="1570">
        <v>7307.8</v>
      </c>
      <c r="G41" s="1570">
        <v>354</v>
      </c>
      <c r="H41" s="1571">
        <v>982101</v>
      </c>
      <c r="I41" s="1571">
        <v>0</v>
      </c>
      <c r="J41" s="1571">
        <v>0</v>
      </c>
      <c r="K41" s="1571">
        <v>982101</v>
      </c>
    </row>
    <row r="42" spans="1:11" x14ac:dyDescent="0.2">
      <c r="A42" s="1565" t="s">
        <v>89</v>
      </c>
      <c r="B42" s="1569" t="s">
        <v>11</v>
      </c>
      <c r="C42" s="1561"/>
      <c r="D42" s="1561"/>
      <c r="E42" s="1561"/>
      <c r="F42" s="1570">
        <v>27487.25</v>
      </c>
      <c r="G42" s="1570">
        <v>1910</v>
      </c>
      <c r="H42" s="1571">
        <v>1306004</v>
      </c>
      <c r="I42" s="1571">
        <v>0</v>
      </c>
      <c r="J42" s="1571">
        <v>36000</v>
      </c>
      <c r="K42" s="1571">
        <v>1270004</v>
      </c>
    </row>
    <row r="43" spans="1:11" x14ac:dyDescent="0.2">
      <c r="A43" s="1565" t="s">
        <v>90</v>
      </c>
      <c r="B43" s="1583" t="s">
        <v>10</v>
      </c>
      <c r="C43" s="1584"/>
      <c r="D43" s="1584"/>
      <c r="E43" s="1561"/>
      <c r="F43" s="1570">
        <v>1452</v>
      </c>
      <c r="G43" s="1570">
        <v>48</v>
      </c>
      <c r="H43" s="1571">
        <v>160700</v>
      </c>
      <c r="I43" s="1571">
        <v>0</v>
      </c>
      <c r="J43" s="1571">
        <v>0</v>
      </c>
      <c r="K43" s="1571">
        <v>160700</v>
      </c>
    </row>
    <row r="44" spans="1:11" x14ac:dyDescent="0.2">
      <c r="A44" s="3558"/>
      <c r="B44" s="3531"/>
      <c r="C44" s="3501"/>
      <c r="D44" s="3501"/>
      <c r="E44" s="3557"/>
      <c r="F44" s="3505"/>
      <c r="G44" s="3505"/>
      <c r="H44" s="3506"/>
      <c r="I44" s="3506"/>
      <c r="J44" s="3506"/>
      <c r="K44" s="3506"/>
    </row>
    <row r="45" spans="1:11" x14ac:dyDescent="0.2">
      <c r="A45" s="3558"/>
      <c r="B45" s="3531"/>
      <c r="C45" s="3501"/>
      <c r="D45" s="3501"/>
      <c r="E45" s="3557"/>
      <c r="F45" s="3505"/>
      <c r="G45" s="3505"/>
      <c r="H45" s="3506"/>
      <c r="I45" s="3506"/>
      <c r="J45" s="3506"/>
      <c r="K45" s="3506"/>
    </row>
    <row r="46" spans="1:11" x14ac:dyDescent="0.2">
      <c r="A46" s="3558"/>
      <c r="B46" s="3531"/>
      <c r="C46" s="3501"/>
      <c r="D46" s="3501"/>
      <c r="E46" s="3557"/>
      <c r="F46" s="3505"/>
      <c r="G46" s="3505"/>
      <c r="H46" s="3506"/>
      <c r="I46" s="3506"/>
      <c r="J46" s="3506"/>
      <c r="K46" s="3506"/>
    </row>
    <row r="47" spans="1:11" x14ac:dyDescent="0.2">
      <c r="A47" s="3558"/>
      <c r="B47" s="3531"/>
      <c r="C47" s="3501"/>
      <c r="D47" s="3501"/>
      <c r="E47" s="3557"/>
      <c r="F47" s="3505"/>
      <c r="G47" s="3505"/>
      <c r="H47" s="3506"/>
      <c r="I47" s="3506"/>
      <c r="J47" s="3506"/>
      <c r="K47" s="3506"/>
    </row>
    <row r="49" spans="1:11" x14ac:dyDescent="0.2">
      <c r="A49" s="1568" t="s">
        <v>142</v>
      </c>
      <c r="B49" s="1564" t="s">
        <v>143</v>
      </c>
      <c r="C49" s="1561"/>
      <c r="D49" s="1561"/>
      <c r="E49" s="1564" t="s">
        <v>7</v>
      </c>
      <c r="F49" s="1585">
        <v>36294.050000000003</v>
      </c>
      <c r="G49" s="1585">
        <v>2506</v>
      </c>
      <c r="H49" s="1573">
        <v>25629586</v>
      </c>
      <c r="I49" s="1573">
        <v>0</v>
      </c>
      <c r="J49" s="1573">
        <v>36000</v>
      </c>
      <c r="K49" s="1573">
        <v>25593586</v>
      </c>
    </row>
    <row r="50" spans="1:11" ht="13.5" thickBot="1" x14ac:dyDescent="0.25">
      <c r="A50" s="1561"/>
      <c r="B50" s="1561"/>
      <c r="C50" s="1561"/>
      <c r="D50" s="1561"/>
      <c r="E50" s="1561"/>
      <c r="F50" s="1586"/>
      <c r="G50" s="1586"/>
      <c r="H50" s="1586"/>
      <c r="I50" s="1586"/>
      <c r="J50" s="1586"/>
      <c r="K50" s="1586"/>
    </row>
    <row r="51" spans="1:11" ht="25.5" x14ac:dyDescent="0.2">
      <c r="A51" s="1561"/>
      <c r="B51" s="1561"/>
      <c r="C51" s="1561"/>
      <c r="D51" s="1561"/>
      <c r="E51" s="1561"/>
      <c r="F51" s="1567" t="s">
        <v>9</v>
      </c>
      <c r="G51" s="1567" t="s">
        <v>37</v>
      </c>
      <c r="H51" s="1567" t="s">
        <v>29</v>
      </c>
      <c r="I51" s="1567" t="s">
        <v>30</v>
      </c>
      <c r="J51" s="1567" t="s">
        <v>33</v>
      </c>
      <c r="K51" s="1567" t="s">
        <v>34</v>
      </c>
    </row>
    <row r="52" spans="1:11" x14ac:dyDescent="0.2">
      <c r="A52" s="1568" t="s">
        <v>92</v>
      </c>
      <c r="B52" s="4108" t="s">
        <v>38</v>
      </c>
      <c r="C52" s="4108"/>
      <c r="D52" s="1561"/>
      <c r="E52" s="1561"/>
      <c r="F52" s="1561"/>
      <c r="G52" s="1561"/>
      <c r="H52" s="1561"/>
      <c r="I52" s="1561"/>
      <c r="J52" s="1561"/>
      <c r="K52" s="1561"/>
    </row>
    <row r="53" spans="1:11" ht="15" x14ac:dyDescent="0.2">
      <c r="A53" s="1565" t="s">
        <v>51</v>
      </c>
      <c r="B53" s="1587" t="s">
        <v>376</v>
      </c>
      <c r="C53" s="1588"/>
      <c r="D53" s="1589"/>
      <c r="E53" s="1561"/>
      <c r="F53" s="1570">
        <v>0</v>
      </c>
      <c r="G53" s="1570">
        <v>0</v>
      </c>
      <c r="H53" s="1571">
        <v>1500124</v>
      </c>
      <c r="I53" s="1571">
        <v>0</v>
      </c>
      <c r="J53" s="1571">
        <v>1057198</v>
      </c>
      <c r="K53" s="1571">
        <v>442926</v>
      </c>
    </row>
    <row r="54" spans="1:11" ht="15" x14ac:dyDescent="0.2">
      <c r="A54" s="1565" t="s">
        <v>93</v>
      </c>
      <c r="B54" s="1590" t="s">
        <v>377</v>
      </c>
      <c r="C54" s="1591"/>
      <c r="D54" s="1592"/>
      <c r="E54" s="1561"/>
      <c r="F54" s="1570">
        <v>0</v>
      </c>
      <c r="G54" s="1570">
        <v>0</v>
      </c>
      <c r="H54" s="1571">
        <v>400056</v>
      </c>
      <c r="I54" s="1571">
        <v>0</v>
      </c>
      <c r="J54" s="1571">
        <v>0</v>
      </c>
      <c r="K54" s="1571">
        <v>400056</v>
      </c>
    </row>
    <row r="55" spans="1:11" ht="15" x14ac:dyDescent="0.2">
      <c r="A55" s="1565" t="s">
        <v>94</v>
      </c>
      <c r="B55" s="1587" t="s">
        <v>378</v>
      </c>
      <c r="C55" s="1588"/>
      <c r="D55" s="1589"/>
      <c r="E55" s="1561"/>
      <c r="F55" s="1570">
        <v>0</v>
      </c>
      <c r="G55" s="1570">
        <v>0</v>
      </c>
      <c r="H55" s="1571">
        <v>799901</v>
      </c>
      <c r="I55" s="1571">
        <v>0</v>
      </c>
      <c r="J55" s="1571">
        <v>0</v>
      </c>
      <c r="K55" s="1571">
        <v>799901</v>
      </c>
    </row>
    <row r="56" spans="1:11" ht="15.75" customHeight="1" x14ac:dyDescent="0.2">
      <c r="A56" s="1565" t="s">
        <v>95</v>
      </c>
      <c r="B56" s="1587" t="s">
        <v>379</v>
      </c>
      <c r="C56" s="1588"/>
      <c r="D56" s="1589"/>
      <c r="E56" s="1561"/>
      <c r="F56" s="1570">
        <v>0</v>
      </c>
      <c r="G56" s="1570">
        <v>0</v>
      </c>
      <c r="H56" s="1571">
        <v>445109</v>
      </c>
      <c r="I56" s="1571">
        <v>0</v>
      </c>
      <c r="J56" s="1571">
        <v>0</v>
      </c>
      <c r="K56" s="1571">
        <v>445109</v>
      </c>
    </row>
    <row r="57" spans="1:11" x14ac:dyDescent="0.2">
      <c r="A57" s="1565" t="s">
        <v>97</v>
      </c>
      <c r="B57" s="1593" t="s">
        <v>380</v>
      </c>
      <c r="C57" s="1594"/>
      <c r="D57" s="1595"/>
      <c r="E57" s="1561"/>
      <c r="F57" s="1570">
        <v>83</v>
      </c>
      <c r="G57" s="1570">
        <v>0</v>
      </c>
      <c r="H57" s="1571">
        <v>135772</v>
      </c>
      <c r="I57" s="1571">
        <v>0</v>
      </c>
      <c r="J57" s="1571">
        <v>0</v>
      </c>
      <c r="K57" s="1571">
        <v>135772</v>
      </c>
    </row>
    <row r="58" spans="1:11" x14ac:dyDescent="0.2">
      <c r="A58" s="1565" t="s">
        <v>98</v>
      </c>
      <c r="B58" s="1593" t="s">
        <v>381</v>
      </c>
      <c r="C58" s="1594"/>
      <c r="D58" s="1595"/>
      <c r="E58" s="1561"/>
      <c r="F58" s="1570">
        <v>3136.7</v>
      </c>
      <c r="G58" s="1570">
        <v>0</v>
      </c>
      <c r="H58" s="1571">
        <v>135690</v>
      </c>
      <c r="I58" s="1571">
        <v>0</v>
      </c>
      <c r="J58" s="1571">
        <v>0</v>
      </c>
      <c r="K58" s="1571">
        <v>135690</v>
      </c>
    </row>
    <row r="59" spans="1:11" x14ac:dyDescent="0.2">
      <c r="A59" s="1565" t="s">
        <v>99</v>
      </c>
      <c r="B59" s="4083" t="s">
        <v>383</v>
      </c>
      <c r="C59" s="4084"/>
      <c r="D59" s="4085"/>
      <c r="E59" s="1561"/>
      <c r="F59" s="1570">
        <v>42</v>
      </c>
      <c r="G59" s="1570">
        <v>0</v>
      </c>
      <c r="H59" s="1571">
        <v>107784</v>
      </c>
      <c r="I59" s="1571">
        <v>0</v>
      </c>
      <c r="J59" s="1571">
        <v>0</v>
      </c>
      <c r="K59" s="1571">
        <v>107784</v>
      </c>
    </row>
    <row r="60" spans="1:11" x14ac:dyDescent="0.2">
      <c r="A60" s="1565" t="s">
        <v>100</v>
      </c>
      <c r="B60" s="4083" t="s">
        <v>382</v>
      </c>
      <c r="C60" s="4084"/>
      <c r="D60" s="4085"/>
      <c r="E60" s="1561"/>
      <c r="F60" s="1570">
        <v>0</v>
      </c>
      <c r="G60" s="1570">
        <v>0</v>
      </c>
      <c r="H60" s="1571">
        <v>1406338</v>
      </c>
      <c r="I60" s="1571">
        <v>0</v>
      </c>
      <c r="J60" s="1571">
        <v>0</v>
      </c>
      <c r="K60" s="1571">
        <v>1406338</v>
      </c>
    </row>
    <row r="61" spans="1:11" x14ac:dyDescent="0.2">
      <c r="A61" s="3558"/>
      <c r="B61" s="3636"/>
      <c r="C61" s="3636"/>
      <c r="D61" s="3636"/>
      <c r="E61" s="3557"/>
      <c r="F61" s="3505"/>
      <c r="G61" s="3505"/>
      <c r="H61" s="3506"/>
      <c r="I61" s="3506"/>
      <c r="J61" s="3506"/>
      <c r="K61" s="3506"/>
    </row>
    <row r="62" spans="1:11" x14ac:dyDescent="0.2">
      <c r="A62" s="3558"/>
      <c r="B62" s="3636"/>
      <c r="C62" s="3636"/>
      <c r="D62" s="3636"/>
      <c r="E62" s="3557"/>
      <c r="F62" s="3505"/>
      <c r="G62" s="3505"/>
      <c r="H62" s="3506"/>
      <c r="I62" s="3506"/>
      <c r="J62" s="3506"/>
      <c r="K62" s="3506"/>
    </row>
    <row r="63" spans="1:11" x14ac:dyDescent="0.2">
      <c r="A63" s="1565"/>
      <c r="B63" s="1561"/>
      <c r="C63" s="1561"/>
      <c r="D63" s="1561"/>
      <c r="E63" s="1561"/>
      <c r="F63" s="1561"/>
      <c r="G63" s="1561"/>
      <c r="H63" s="1561"/>
      <c r="I63" s="3662"/>
      <c r="J63" s="1561"/>
      <c r="K63" s="1561"/>
    </row>
    <row r="64" spans="1:11" x14ac:dyDescent="0.2">
      <c r="A64" s="1565" t="s">
        <v>144</v>
      </c>
      <c r="B64" s="1564" t="s">
        <v>145</v>
      </c>
      <c r="C64" s="1561"/>
      <c r="D64" s="1561"/>
      <c r="E64" s="1564" t="s">
        <v>7</v>
      </c>
      <c r="F64" s="1579">
        <v>3261.7</v>
      </c>
      <c r="G64" s="1579">
        <v>0</v>
      </c>
      <c r="H64" s="1573">
        <v>4930774</v>
      </c>
      <c r="I64" s="1573">
        <v>0</v>
      </c>
      <c r="J64" s="1573">
        <v>1057198</v>
      </c>
      <c r="K64" s="1573">
        <v>3873576</v>
      </c>
    </row>
    <row r="65" spans="1:11" x14ac:dyDescent="0.2">
      <c r="A65" s="1561"/>
      <c r="B65" s="1561"/>
      <c r="C65" s="1561"/>
      <c r="D65" s="1561"/>
      <c r="E65" s="1561"/>
      <c r="F65" s="1596"/>
      <c r="G65" s="1596"/>
      <c r="H65" s="1596"/>
      <c r="I65" s="1596"/>
      <c r="J65" s="1596"/>
      <c r="K65" s="1596"/>
    </row>
    <row r="66" spans="1:11" ht="25.5" x14ac:dyDescent="0.2">
      <c r="A66" s="1561"/>
      <c r="B66" s="1561"/>
      <c r="C66" s="1561"/>
      <c r="D66" s="1561"/>
      <c r="E66" s="1561"/>
      <c r="F66" s="1597" t="s">
        <v>9</v>
      </c>
      <c r="G66" s="1597" t="s">
        <v>37</v>
      </c>
      <c r="H66" s="1597" t="s">
        <v>29</v>
      </c>
      <c r="I66" s="1597" t="s">
        <v>30</v>
      </c>
      <c r="J66" s="1597" t="s">
        <v>33</v>
      </c>
      <c r="K66" s="1597" t="s">
        <v>34</v>
      </c>
    </row>
    <row r="67" spans="1:11" x14ac:dyDescent="0.2">
      <c r="A67" s="1568" t="s">
        <v>102</v>
      </c>
      <c r="B67" s="1564" t="s">
        <v>12</v>
      </c>
      <c r="C67" s="1561"/>
      <c r="D67" s="1561"/>
      <c r="E67" s="1561"/>
      <c r="F67" s="1598"/>
      <c r="G67" s="1598"/>
      <c r="H67" s="1598"/>
      <c r="I67" s="1599"/>
      <c r="J67" s="1598"/>
      <c r="K67" s="1600"/>
    </row>
    <row r="68" spans="1:11" x14ac:dyDescent="0.2">
      <c r="A68" s="1565" t="s">
        <v>103</v>
      </c>
      <c r="B68" s="1561" t="s">
        <v>52</v>
      </c>
      <c r="C68" s="1561"/>
      <c r="D68" s="1561"/>
      <c r="E68" s="1561"/>
      <c r="F68" s="1570">
        <v>0</v>
      </c>
      <c r="G68" s="1570">
        <v>0</v>
      </c>
      <c r="H68" s="1571">
        <v>27060</v>
      </c>
      <c r="I68" s="1571">
        <v>0</v>
      </c>
      <c r="J68" s="1571">
        <v>0</v>
      </c>
      <c r="K68" s="1571">
        <v>27060</v>
      </c>
    </row>
    <row r="69" spans="1:11" x14ac:dyDescent="0.2">
      <c r="A69" s="1565" t="s">
        <v>104</v>
      </c>
      <c r="B69" s="1569" t="s">
        <v>53</v>
      </c>
      <c r="C69" s="1561"/>
      <c r="D69" s="1561"/>
      <c r="E69" s="1561"/>
      <c r="F69" s="1570">
        <v>0</v>
      </c>
      <c r="G69" s="1570">
        <v>0</v>
      </c>
      <c r="H69" s="1571">
        <v>0</v>
      </c>
      <c r="I69" s="1572">
        <v>0</v>
      </c>
      <c r="J69" s="1571">
        <v>0</v>
      </c>
      <c r="K69" s="1573">
        <v>0</v>
      </c>
    </row>
    <row r="70" spans="1:11" x14ac:dyDescent="0.2">
      <c r="A70" s="1565" t="s">
        <v>178</v>
      </c>
      <c r="B70" s="1593" t="s">
        <v>384</v>
      </c>
      <c r="C70" s="1594"/>
      <c r="D70" s="1595"/>
      <c r="E70" s="1564"/>
      <c r="F70" s="1601">
        <v>4160</v>
      </c>
      <c r="G70" s="1601">
        <v>0</v>
      </c>
      <c r="H70" s="1602">
        <v>212861</v>
      </c>
      <c r="I70" s="1602">
        <v>0</v>
      </c>
      <c r="J70" s="1602">
        <v>0</v>
      </c>
      <c r="K70" s="1602">
        <v>212861</v>
      </c>
    </row>
    <row r="71" spans="1:11" x14ac:dyDescent="0.2">
      <c r="A71" s="1565" t="s">
        <v>179</v>
      </c>
      <c r="B71" s="1593"/>
      <c r="C71" s="1594"/>
      <c r="D71" s="1595"/>
      <c r="E71" s="1564"/>
      <c r="F71" s="1601"/>
      <c r="G71" s="1601"/>
      <c r="H71" s="1602"/>
      <c r="I71" s="1572"/>
      <c r="J71" s="1602"/>
      <c r="K71" s="1573"/>
    </row>
    <row r="72" spans="1:11" x14ac:dyDescent="0.2">
      <c r="A72" s="1565" t="s">
        <v>180</v>
      </c>
      <c r="B72" s="1603"/>
      <c r="C72" s="1604"/>
      <c r="D72" s="1605"/>
      <c r="E72" s="1564"/>
      <c r="F72" s="1570"/>
      <c r="G72" s="1570"/>
      <c r="H72" s="1571"/>
      <c r="I72" s="1572"/>
      <c r="J72" s="1571"/>
      <c r="K72" s="1573"/>
    </row>
    <row r="73" spans="1:11" x14ac:dyDescent="0.2">
      <c r="A73" s="1565"/>
      <c r="B73" s="1569"/>
      <c r="C73" s="1561"/>
      <c r="D73" s="1561"/>
      <c r="E73" s="1564"/>
      <c r="F73" s="1606"/>
      <c r="G73" s="1606"/>
      <c r="H73" s="1607"/>
      <c r="I73" s="1599"/>
      <c r="J73" s="1607"/>
      <c r="K73" s="1600"/>
    </row>
    <row r="74" spans="1:11" x14ac:dyDescent="0.2">
      <c r="A74" s="1568" t="s">
        <v>146</v>
      </c>
      <c r="B74" s="1564" t="s">
        <v>147</v>
      </c>
      <c r="C74" s="1561"/>
      <c r="D74" s="1561"/>
      <c r="E74" s="1564" t="s">
        <v>7</v>
      </c>
      <c r="F74" s="1608">
        <v>4160</v>
      </c>
      <c r="G74" s="1608">
        <v>0</v>
      </c>
      <c r="H74" s="1609">
        <v>239921</v>
      </c>
      <c r="I74" s="1609">
        <v>0</v>
      </c>
      <c r="J74" s="1609">
        <v>0</v>
      </c>
      <c r="K74" s="1609">
        <v>239921</v>
      </c>
    </row>
    <row r="75" spans="1:11" ht="25.5" x14ac:dyDescent="0.2">
      <c r="A75" s="1561"/>
      <c r="B75" s="1561"/>
      <c r="C75" s="1561"/>
      <c r="D75" s="1561"/>
      <c r="E75" s="1561"/>
      <c r="F75" s="1567" t="s">
        <v>9</v>
      </c>
      <c r="G75" s="1567" t="s">
        <v>37</v>
      </c>
      <c r="H75" s="1567" t="s">
        <v>29</v>
      </c>
      <c r="I75" s="1567" t="s">
        <v>30</v>
      </c>
      <c r="J75" s="1567" t="s">
        <v>33</v>
      </c>
      <c r="K75" s="1567" t="s">
        <v>34</v>
      </c>
    </row>
    <row r="76" spans="1:11" x14ac:dyDescent="0.2">
      <c r="A76" s="1568" t="s">
        <v>105</v>
      </c>
      <c r="B76" s="1564" t="s">
        <v>106</v>
      </c>
      <c r="C76" s="1561"/>
      <c r="D76" s="1561"/>
      <c r="E76" s="1561"/>
      <c r="F76" s="1561"/>
      <c r="G76" s="1561"/>
      <c r="H76" s="1561"/>
      <c r="I76" s="1561"/>
      <c r="J76" s="1561"/>
      <c r="K76" s="1561"/>
    </row>
    <row r="77" spans="1:11" x14ac:dyDescent="0.2">
      <c r="A77" s="1565" t="s">
        <v>107</v>
      </c>
      <c r="B77" s="1569" t="s">
        <v>54</v>
      </c>
      <c r="C77" s="1561"/>
      <c r="D77" s="1561"/>
      <c r="E77" s="1561"/>
      <c r="F77" s="1570">
        <v>98</v>
      </c>
      <c r="G77" s="1570">
        <v>35</v>
      </c>
      <c r="H77" s="1571">
        <v>146129</v>
      </c>
      <c r="I77" s="1571">
        <v>0</v>
      </c>
      <c r="J77" s="1571">
        <v>0</v>
      </c>
      <c r="K77" s="1571">
        <v>146129</v>
      </c>
    </row>
    <row r="78" spans="1:11" x14ac:dyDescent="0.2">
      <c r="A78" s="1565" t="s">
        <v>108</v>
      </c>
      <c r="B78" s="1569" t="s">
        <v>55</v>
      </c>
      <c r="C78" s="1561"/>
      <c r="D78" s="1561"/>
      <c r="E78" s="1561"/>
      <c r="F78" s="1570">
        <v>0</v>
      </c>
      <c r="G78" s="1570">
        <v>0</v>
      </c>
      <c r="H78" s="1571">
        <v>0</v>
      </c>
      <c r="I78" s="1572">
        <v>0</v>
      </c>
      <c r="J78" s="1571">
        <v>0</v>
      </c>
      <c r="K78" s="1573">
        <v>0</v>
      </c>
    </row>
    <row r="79" spans="1:11" x14ac:dyDescent="0.2">
      <c r="A79" s="1565" t="s">
        <v>109</v>
      </c>
      <c r="B79" s="1569" t="s">
        <v>13</v>
      </c>
      <c r="C79" s="1561"/>
      <c r="D79" s="1561"/>
      <c r="E79" s="1561"/>
      <c r="F79" s="1570">
        <v>7195.25</v>
      </c>
      <c r="G79" s="1570">
        <v>34406</v>
      </c>
      <c r="H79" s="1571">
        <v>1757026</v>
      </c>
      <c r="I79" s="1571">
        <v>0</v>
      </c>
      <c r="J79" s="1571">
        <v>45251</v>
      </c>
      <c r="K79" s="1571">
        <v>1711775</v>
      </c>
    </row>
    <row r="80" spans="1:11" x14ac:dyDescent="0.2">
      <c r="A80" s="1565" t="s">
        <v>110</v>
      </c>
      <c r="B80" s="1569" t="s">
        <v>56</v>
      </c>
      <c r="C80" s="1561"/>
      <c r="D80" s="1561"/>
      <c r="E80" s="1561"/>
      <c r="F80" s="1570">
        <v>0</v>
      </c>
      <c r="G80" s="1570">
        <v>0</v>
      </c>
      <c r="H80" s="1571">
        <v>0</v>
      </c>
      <c r="I80" s="1572">
        <v>0</v>
      </c>
      <c r="J80" s="1571">
        <v>0</v>
      </c>
      <c r="K80" s="1573">
        <v>0</v>
      </c>
    </row>
    <row r="81" spans="1:11" ht="41.25" customHeight="1" x14ac:dyDescent="0.2">
      <c r="A81" s="1565"/>
      <c r="B81" s="1561"/>
      <c r="C81" s="1561"/>
      <c r="D81" s="1561"/>
      <c r="E81" s="1561"/>
      <c r="F81" s="1561"/>
      <c r="G81" s="1561"/>
      <c r="H81" s="1561"/>
      <c r="I81" s="1561"/>
      <c r="J81" s="1561"/>
      <c r="K81" s="1610"/>
    </row>
    <row r="82" spans="1:11" x14ac:dyDescent="0.2">
      <c r="A82" s="1565" t="s">
        <v>148</v>
      </c>
      <c r="B82" s="1564" t="s">
        <v>149</v>
      </c>
      <c r="C82" s="1561"/>
      <c r="D82" s="1561"/>
      <c r="E82" s="1564" t="s">
        <v>7</v>
      </c>
      <c r="F82" s="1608">
        <v>7293.25</v>
      </c>
      <c r="G82" s="1608">
        <v>34441</v>
      </c>
      <c r="H82" s="1611">
        <v>1903155</v>
      </c>
      <c r="I82" s="1611">
        <v>0</v>
      </c>
      <c r="J82" s="1611">
        <v>45251</v>
      </c>
      <c r="K82" s="1611">
        <v>1857904</v>
      </c>
    </row>
    <row r="83" spans="1:11" ht="13.5" thickBot="1" x14ac:dyDescent="0.25">
      <c r="A83" s="1565"/>
      <c r="B83" s="1561"/>
      <c r="C83" s="1561"/>
      <c r="D83" s="1561"/>
      <c r="E83" s="1561"/>
      <c r="F83" s="1586"/>
      <c r="G83" s="1586"/>
      <c r="H83" s="1586"/>
      <c r="I83" s="1586"/>
      <c r="J83" s="1586"/>
      <c r="K83" s="1586"/>
    </row>
    <row r="84" spans="1:11" ht="25.5" x14ac:dyDescent="0.2">
      <c r="A84" s="1561"/>
      <c r="B84" s="1561"/>
      <c r="C84" s="1561"/>
      <c r="D84" s="1561"/>
      <c r="E84" s="1561"/>
      <c r="F84" s="1567" t="s">
        <v>9</v>
      </c>
      <c r="G84" s="1567" t="s">
        <v>37</v>
      </c>
      <c r="H84" s="1567" t="s">
        <v>29</v>
      </c>
      <c r="I84" s="1567" t="s">
        <v>30</v>
      </c>
      <c r="J84" s="1567" t="s">
        <v>33</v>
      </c>
      <c r="K84" s="1567" t="s">
        <v>34</v>
      </c>
    </row>
    <row r="85" spans="1:11" x14ac:dyDescent="0.2">
      <c r="A85" s="1568" t="s">
        <v>111</v>
      </c>
      <c r="B85" s="1564" t="s">
        <v>57</v>
      </c>
      <c r="C85" s="1561"/>
      <c r="D85" s="1561"/>
      <c r="E85" s="1561"/>
      <c r="F85" s="1561"/>
      <c r="G85" s="1561"/>
      <c r="H85" s="1561"/>
      <c r="I85" s="1561"/>
      <c r="J85" s="1561"/>
      <c r="K85" s="1561"/>
    </row>
    <row r="86" spans="1:11" x14ac:dyDescent="0.2">
      <c r="A86" s="1565" t="s">
        <v>112</v>
      </c>
      <c r="B86" s="1569" t="s">
        <v>113</v>
      </c>
      <c r="C86" s="1561"/>
      <c r="D86" s="1561"/>
      <c r="E86" s="1561"/>
      <c r="F86" s="1570">
        <v>21</v>
      </c>
      <c r="G86" s="1570">
        <v>0</v>
      </c>
      <c r="H86" s="1571">
        <v>35853</v>
      </c>
      <c r="I86" s="1571">
        <v>20902</v>
      </c>
      <c r="J86" s="1571">
        <v>4207</v>
      </c>
      <c r="K86" s="1571">
        <v>52548</v>
      </c>
    </row>
    <row r="87" spans="1:11" x14ac:dyDescent="0.2">
      <c r="A87" s="1565" t="s">
        <v>114</v>
      </c>
      <c r="B87" s="1569" t="s">
        <v>14</v>
      </c>
      <c r="C87" s="1561"/>
      <c r="D87" s="1561"/>
      <c r="E87" s="1561"/>
      <c r="F87" s="1570">
        <v>0</v>
      </c>
      <c r="G87" s="1570">
        <v>0</v>
      </c>
      <c r="H87" s="1571">
        <v>0</v>
      </c>
      <c r="I87" s="1572">
        <v>0</v>
      </c>
      <c r="J87" s="1571">
        <v>0</v>
      </c>
      <c r="K87" s="1573">
        <v>0</v>
      </c>
    </row>
    <row r="88" spans="1:11" x14ac:dyDescent="0.2">
      <c r="A88" s="1565" t="s">
        <v>115</v>
      </c>
      <c r="B88" s="1569" t="s">
        <v>116</v>
      </c>
      <c r="C88" s="1561"/>
      <c r="D88" s="1561"/>
      <c r="E88" s="1561"/>
      <c r="F88" s="1570">
        <v>219.5</v>
      </c>
      <c r="G88" s="1570">
        <v>25</v>
      </c>
      <c r="H88" s="1571">
        <v>147906</v>
      </c>
      <c r="I88" s="1571">
        <v>86229</v>
      </c>
      <c r="J88" s="1571">
        <v>62416</v>
      </c>
      <c r="K88" s="1571">
        <v>171719</v>
      </c>
    </row>
    <row r="89" spans="1:11" x14ac:dyDescent="0.2">
      <c r="A89" s="1565" t="s">
        <v>117</v>
      </c>
      <c r="B89" s="1569" t="s">
        <v>58</v>
      </c>
      <c r="C89" s="1561"/>
      <c r="D89" s="1561"/>
      <c r="E89" s="1561"/>
      <c r="F89" s="1570">
        <v>0</v>
      </c>
      <c r="G89" s="1570">
        <v>0</v>
      </c>
      <c r="H89" s="1571">
        <v>0</v>
      </c>
      <c r="I89" s="1572">
        <v>0</v>
      </c>
      <c r="J89" s="1571">
        <v>0</v>
      </c>
      <c r="K89" s="1573">
        <v>0</v>
      </c>
    </row>
    <row r="90" spans="1:11" ht="45.75" customHeight="1" x14ac:dyDescent="0.2">
      <c r="A90" s="1565" t="s">
        <v>118</v>
      </c>
      <c r="B90" s="3938" t="s">
        <v>59</v>
      </c>
      <c r="C90" s="3938"/>
      <c r="D90" s="1561"/>
      <c r="E90" s="1561"/>
      <c r="F90" s="1570">
        <v>0</v>
      </c>
      <c r="G90" s="1570">
        <v>0</v>
      </c>
      <c r="H90" s="1571">
        <v>0</v>
      </c>
      <c r="I90" s="1572">
        <v>0</v>
      </c>
      <c r="J90" s="1571">
        <v>0</v>
      </c>
      <c r="K90" s="1573">
        <v>0</v>
      </c>
    </row>
    <row r="91" spans="1:11" x14ac:dyDescent="0.2">
      <c r="A91" s="1565" t="s">
        <v>119</v>
      </c>
      <c r="B91" s="1569" t="s">
        <v>60</v>
      </c>
      <c r="C91" s="1561"/>
      <c r="D91" s="1561"/>
      <c r="E91" s="1561"/>
      <c r="F91" s="1570">
        <v>100</v>
      </c>
      <c r="G91" s="1570">
        <v>0</v>
      </c>
      <c r="H91" s="1571">
        <v>3909</v>
      </c>
      <c r="I91" s="1571">
        <v>2279</v>
      </c>
      <c r="J91" s="1571">
        <v>0</v>
      </c>
      <c r="K91" s="1571">
        <v>6188</v>
      </c>
    </row>
    <row r="92" spans="1:11" x14ac:dyDescent="0.2">
      <c r="A92" s="1565" t="s">
        <v>120</v>
      </c>
      <c r="B92" s="1569" t="s">
        <v>121</v>
      </c>
      <c r="C92" s="1561"/>
      <c r="D92" s="1561"/>
      <c r="E92" s="1561"/>
      <c r="F92" s="1570">
        <v>0</v>
      </c>
      <c r="G92" s="1570">
        <v>0</v>
      </c>
      <c r="H92" s="1571">
        <v>0</v>
      </c>
      <c r="I92" s="1572">
        <v>0</v>
      </c>
      <c r="J92" s="1571">
        <v>0</v>
      </c>
      <c r="K92" s="1573">
        <v>0</v>
      </c>
    </row>
    <row r="93" spans="1:11" x14ac:dyDescent="0.2">
      <c r="A93" s="1565" t="s">
        <v>122</v>
      </c>
      <c r="B93" s="1569" t="s">
        <v>123</v>
      </c>
      <c r="C93" s="1561"/>
      <c r="D93" s="1561"/>
      <c r="E93" s="1561"/>
      <c r="F93" s="1570">
        <v>220</v>
      </c>
      <c r="G93" s="1570">
        <v>133</v>
      </c>
      <c r="H93" s="1571">
        <v>10749</v>
      </c>
      <c r="I93" s="1571">
        <v>6267</v>
      </c>
      <c r="J93" s="1571">
        <v>0</v>
      </c>
      <c r="K93" s="1571">
        <v>17016</v>
      </c>
    </row>
    <row r="94" spans="1:11" x14ac:dyDescent="0.2">
      <c r="A94" s="1565" t="s">
        <v>124</v>
      </c>
      <c r="B94" s="4083"/>
      <c r="C94" s="4084"/>
      <c r="D94" s="4085"/>
      <c r="E94" s="1561"/>
      <c r="F94" s="1570"/>
      <c r="G94" s="1570"/>
      <c r="H94" s="1571"/>
      <c r="I94" s="1572"/>
      <c r="J94" s="1571"/>
      <c r="K94" s="1573"/>
    </row>
    <row r="95" spans="1:11" x14ac:dyDescent="0.2">
      <c r="A95" s="1565" t="s">
        <v>125</v>
      </c>
      <c r="B95" s="4083"/>
      <c r="C95" s="4084"/>
      <c r="D95" s="4085"/>
      <c r="E95" s="1561"/>
      <c r="F95" s="1570"/>
      <c r="G95" s="1570"/>
      <c r="H95" s="1571"/>
      <c r="I95" s="1572"/>
      <c r="J95" s="1571"/>
      <c r="K95" s="1573"/>
    </row>
    <row r="96" spans="1:11" x14ac:dyDescent="0.2">
      <c r="A96" s="1565" t="s">
        <v>126</v>
      </c>
      <c r="B96" s="4083"/>
      <c r="C96" s="4084"/>
      <c r="D96" s="4085"/>
      <c r="E96" s="1561"/>
      <c r="F96" s="1570"/>
      <c r="G96" s="1570"/>
      <c r="H96" s="1571"/>
      <c r="I96" s="1572"/>
      <c r="J96" s="1571"/>
      <c r="K96" s="1573"/>
    </row>
    <row r="97" spans="1:11" x14ac:dyDescent="0.2">
      <c r="A97" s="1565"/>
      <c r="B97" s="1569"/>
      <c r="C97" s="1561"/>
      <c r="D97" s="1561"/>
      <c r="E97" s="1561"/>
      <c r="F97" s="1561"/>
      <c r="G97" s="1561"/>
      <c r="H97" s="1561"/>
      <c r="I97" s="1561"/>
      <c r="J97" s="1561"/>
      <c r="K97" s="1561"/>
    </row>
    <row r="98" spans="1:11" x14ac:dyDescent="0.2">
      <c r="A98" s="1568" t="s">
        <v>150</v>
      </c>
      <c r="B98" s="1564" t="s">
        <v>151</v>
      </c>
      <c r="C98" s="1561"/>
      <c r="D98" s="1561"/>
      <c r="E98" s="1564" t="s">
        <v>7</v>
      </c>
      <c r="F98" s="1579">
        <v>560.5</v>
      </c>
      <c r="G98" s="1579">
        <v>158</v>
      </c>
      <c r="H98" s="1571">
        <v>198417</v>
      </c>
      <c r="I98" s="1571">
        <v>115677</v>
      </c>
      <c r="J98" s="1571">
        <v>66623</v>
      </c>
      <c r="K98" s="1571">
        <v>247471</v>
      </c>
    </row>
    <row r="99" spans="1:11" ht="13.5" thickBot="1" x14ac:dyDescent="0.25">
      <c r="A99" s="1561"/>
      <c r="B99" s="1564"/>
      <c r="C99" s="1561"/>
      <c r="D99" s="1561"/>
      <c r="E99" s="1561"/>
      <c r="F99" s="1586"/>
      <c r="G99" s="1586"/>
      <c r="H99" s="1586"/>
      <c r="I99" s="1586"/>
      <c r="J99" s="1586"/>
      <c r="K99" s="1586"/>
    </row>
    <row r="100" spans="1:11" ht="25.5" x14ac:dyDescent="0.2">
      <c r="A100" s="1561"/>
      <c r="B100" s="1561"/>
      <c r="C100" s="1561"/>
      <c r="D100" s="1561"/>
      <c r="E100" s="1561"/>
      <c r="F100" s="1567" t="s">
        <v>9</v>
      </c>
      <c r="G100" s="1567" t="s">
        <v>37</v>
      </c>
      <c r="H100" s="1567" t="s">
        <v>29</v>
      </c>
      <c r="I100" s="1567" t="s">
        <v>30</v>
      </c>
      <c r="J100" s="1567" t="s">
        <v>33</v>
      </c>
      <c r="K100" s="1567" t="s">
        <v>34</v>
      </c>
    </row>
    <row r="101" spans="1:11" x14ac:dyDescent="0.2">
      <c r="A101" s="1568" t="s">
        <v>130</v>
      </c>
      <c r="B101" s="1564" t="s">
        <v>63</v>
      </c>
      <c r="C101" s="1561"/>
      <c r="D101" s="1561"/>
      <c r="E101" s="1561"/>
      <c r="F101" s="1561"/>
      <c r="G101" s="1561"/>
      <c r="H101" s="1561"/>
      <c r="I101" s="1561"/>
      <c r="J101" s="1561"/>
      <c r="K101" s="1561"/>
    </row>
    <row r="102" spans="1:11" x14ac:dyDescent="0.2">
      <c r="A102" s="1565" t="s">
        <v>131</v>
      </c>
      <c r="B102" s="1569" t="s">
        <v>152</v>
      </c>
      <c r="C102" s="1561"/>
      <c r="D102" s="1561"/>
      <c r="E102" s="1561"/>
      <c r="F102" s="1570">
        <v>945</v>
      </c>
      <c r="G102" s="1570">
        <v>316</v>
      </c>
      <c r="H102" s="1571">
        <v>76808</v>
      </c>
      <c r="I102" s="1571">
        <v>44778</v>
      </c>
      <c r="J102" s="1571">
        <v>0</v>
      </c>
      <c r="K102" s="1571">
        <v>121586</v>
      </c>
    </row>
    <row r="103" spans="1:11" x14ac:dyDescent="0.2">
      <c r="A103" s="1565" t="s">
        <v>132</v>
      </c>
      <c r="B103" s="4109" t="s">
        <v>62</v>
      </c>
      <c r="C103" s="4109"/>
      <c r="D103" s="1561"/>
      <c r="E103" s="1561"/>
      <c r="F103" s="1570">
        <v>90</v>
      </c>
      <c r="G103" s="1570">
        <v>0</v>
      </c>
      <c r="H103" s="1571">
        <v>6239</v>
      </c>
      <c r="I103" s="1571">
        <v>3637</v>
      </c>
      <c r="J103" s="1571">
        <v>0</v>
      </c>
      <c r="K103" s="1571">
        <v>9876</v>
      </c>
    </row>
    <row r="104" spans="1:11" x14ac:dyDescent="0.2">
      <c r="A104" s="1565" t="s">
        <v>128</v>
      </c>
      <c r="B104" s="4083"/>
      <c r="C104" s="4084"/>
      <c r="D104" s="4085"/>
      <c r="E104" s="1561"/>
      <c r="F104" s="1570"/>
      <c r="G104" s="1570"/>
      <c r="H104" s="1571"/>
      <c r="I104" s="1572"/>
      <c r="J104" s="1571"/>
      <c r="K104" s="1573"/>
    </row>
    <row r="105" spans="1:11" x14ac:dyDescent="0.2">
      <c r="A105" s="1565" t="s">
        <v>127</v>
      </c>
      <c r="B105" s="4083"/>
      <c r="C105" s="4084"/>
      <c r="D105" s="4085"/>
      <c r="E105" s="1561"/>
      <c r="F105" s="1570"/>
      <c r="G105" s="1570"/>
      <c r="H105" s="1571"/>
      <c r="I105" s="1572"/>
      <c r="J105" s="1571"/>
      <c r="K105" s="1573"/>
    </row>
    <row r="106" spans="1:11" x14ac:dyDescent="0.2">
      <c r="A106" s="1565" t="s">
        <v>129</v>
      </c>
      <c r="B106" s="4083"/>
      <c r="C106" s="4084"/>
      <c r="D106" s="4085"/>
      <c r="E106" s="1561"/>
      <c r="F106" s="1570"/>
      <c r="G106" s="1570"/>
      <c r="H106" s="1571"/>
      <c r="I106" s="1572"/>
      <c r="J106" s="1571"/>
      <c r="K106" s="1573"/>
    </row>
    <row r="107" spans="1:11" x14ac:dyDescent="0.2">
      <c r="A107" s="1561"/>
      <c r="B107" s="1564"/>
      <c r="C107" s="1561"/>
      <c r="D107" s="1561"/>
      <c r="E107" s="1561"/>
      <c r="F107" s="1561"/>
      <c r="G107" s="1561"/>
      <c r="H107" s="1561"/>
      <c r="I107" s="1561"/>
      <c r="J107" s="1561"/>
      <c r="K107" s="1561"/>
    </row>
    <row r="108" spans="1:11" x14ac:dyDescent="0.2">
      <c r="A108" s="1568" t="s">
        <v>153</v>
      </c>
      <c r="B108" s="1612" t="s">
        <v>154</v>
      </c>
      <c r="C108" s="1561"/>
      <c r="D108" s="1561"/>
      <c r="E108" s="1564" t="s">
        <v>7</v>
      </c>
      <c r="F108" s="1579">
        <v>1035</v>
      </c>
      <c r="G108" s="1579">
        <v>316</v>
      </c>
      <c r="H108" s="1573">
        <v>83047</v>
      </c>
      <c r="I108" s="1573">
        <v>48415</v>
      </c>
      <c r="J108" s="1573">
        <v>0</v>
      </c>
      <c r="K108" s="1573">
        <v>131462</v>
      </c>
    </row>
    <row r="109" spans="1:11" ht="13.5" thickBot="1" x14ac:dyDescent="0.25">
      <c r="A109" s="1613"/>
      <c r="B109" s="1614"/>
      <c r="C109" s="1615"/>
      <c r="D109" s="1615"/>
      <c r="E109" s="1615"/>
      <c r="F109" s="1586"/>
      <c r="G109" s="1586"/>
      <c r="H109" s="1586"/>
      <c r="I109" s="1586"/>
      <c r="J109" s="1586"/>
      <c r="K109" s="1586"/>
    </row>
    <row r="110" spans="1:11" x14ac:dyDescent="0.2">
      <c r="A110" s="1568" t="s">
        <v>156</v>
      </c>
      <c r="B110" s="1564" t="s">
        <v>39</v>
      </c>
      <c r="C110" s="1561"/>
      <c r="D110" s="1561"/>
      <c r="E110" s="1561"/>
      <c r="F110" s="1561"/>
      <c r="G110" s="1561"/>
      <c r="H110" s="1561"/>
      <c r="I110" s="1561"/>
      <c r="J110" s="1561"/>
      <c r="K110" s="1561"/>
    </row>
    <row r="111" spans="1:11" x14ac:dyDescent="0.2">
      <c r="A111" s="1568" t="s">
        <v>155</v>
      </c>
      <c r="B111" s="1564" t="s">
        <v>164</v>
      </c>
      <c r="C111" s="1561"/>
      <c r="D111" s="1561"/>
      <c r="E111" s="1564" t="s">
        <v>7</v>
      </c>
      <c r="F111" s="1571">
        <v>12679000</v>
      </c>
      <c r="G111" s="1561"/>
      <c r="H111" s="1561"/>
      <c r="I111" s="1561"/>
      <c r="J111" s="1561"/>
      <c r="K111" s="1561"/>
    </row>
    <row r="112" spans="1:11" x14ac:dyDescent="0.2">
      <c r="A112" s="1561"/>
      <c r="B112" s="1564"/>
      <c r="C112" s="1561"/>
      <c r="D112" s="1561"/>
      <c r="E112" s="1564"/>
      <c r="F112" s="1616"/>
      <c r="G112" s="1561"/>
      <c r="H112" s="1561"/>
      <c r="I112" s="1561"/>
      <c r="J112" s="1561"/>
      <c r="K112" s="1561"/>
    </row>
    <row r="113" spans="1:11" x14ac:dyDescent="0.2">
      <c r="A113" s="1568" t="s">
        <v>170</v>
      </c>
      <c r="B113" s="1564" t="s">
        <v>15</v>
      </c>
      <c r="C113" s="1561"/>
      <c r="D113" s="1561"/>
      <c r="E113" s="1561"/>
      <c r="F113" s="1561"/>
      <c r="G113" s="1560"/>
      <c r="H113" s="1560"/>
      <c r="I113" s="1560"/>
      <c r="J113" s="1560"/>
      <c r="K113" s="1560"/>
    </row>
    <row r="114" spans="1:11" x14ac:dyDescent="0.2">
      <c r="A114" s="1565" t="s">
        <v>171</v>
      </c>
      <c r="B114" s="1569" t="s">
        <v>35</v>
      </c>
      <c r="C114" s="1561"/>
      <c r="D114" s="1561"/>
      <c r="E114" s="1561"/>
      <c r="F114" s="1617">
        <v>0.58260000000000001</v>
      </c>
      <c r="G114" s="1560"/>
      <c r="H114" s="1560"/>
      <c r="I114" s="1560"/>
      <c r="J114" s="1560"/>
      <c r="K114" s="1560"/>
    </row>
    <row r="115" spans="1:11" x14ac:dyDescent="0.2">
      <c r="A115" s="1565"/>
      <c r="B115" s="1564"/>
      <c r="C115" s="1561"/>
      <c r="D115" s="1561"/>
      <c r="E115" s="1561"/>
      <c r="F115" s="1561"/>
      <c r="G115" s="1560"/>
      <c r="H115" s="1560"/>
      <c r="I115" s="1560"/>
      <c r="J115" s="1560"/>
      <c r="K115" s="1560"/>
    </row>
    <row r="116" spans="1:11" x14ac:dyDescent="0.2">
      <c r="A116" s="1565"/>
      <c r="B116" s="1564" t="s">
        <v>16</v>
      </c>
      <c r="C116" s="1561"/>
      <c r="D116" s="1561"/>
      <c r="E116" s="1561"/>
      <c r="F116" s="1561"/>
      <c r="G116" s="1560"/>
      <c r="H116" s="1560"/>
      <c r="I116" s="1560"/>
      <c r="J116" s="1560"/>
      <c r="K116" s="1560"/>
    </row>
    <row r="117" spans="1:11" x14ac:dyDescent="0.2">
      <c r="A117" s="1565" t="s">
        <v>172</v>
      </c>
      <c r="B117" s="1569" t="s">
        <v>17</v>
      </c>
      <c r="C117" s="1561"/>
      <c r="D117" s="1561"/>
      <c r="E117" s="1561"/>
      <c r="F117" s="1571">
        <v>543997000</v>
      </c>
      <c r="G117" s="1560"/>
      <c r="H117" s="1560"/>
      <c r="I117" s="1560"/>
      <c r="J117" s="1560"/>
      <c r="K117" s="1560"/>
    </row>
    <row r="118" spans="1:11" x14ac:dyDescent="0.2">
      <c r="A118" s="1565" t="s">
        <v>173</v>
      </c>
      <c r="B118" s="1561" t="s">
        <v>18</v>
      </c>
      <c r="C118" s="1561"/>
      <c r="D118" s="1561"/>
      <c r="E118" s="1561"/>
      <c r="F118" s="1571">
        <v>61680000</v>
      </c>
      <c r="G118" s="1560"/>
      <c r="H118" s="1560"/>
      <c r="I118" s="1560"/>
      <c r="J118" s="1560"/>
      <c r="K118" s="1560"/>
    </row>
    <row r="119" spans="1:11" x14ac:dyDescent="0.2">
      <c r="A119" s="1565" t="s">
        <v>174</v>
      </c>
      <c r="B119" s="1564" t="s">
        <v>19</v>
      </c>
      <c r="C119" s="1561"/>
      <c r="D119" s="1561"/>
      <c r="E119" s="1561"/>
      <c r="F119" s="1611">
        <v>605677000</v>
      </c>
      <c r="G119" s="1560"/>
      <c r="H119" s="1560"/>
      <c r="I119" s="1560"/>
      <c r="J119" s="1560"/>
      <c r="K119" s="1560"/>
    </row>
    <row r="120" spans="1:11" x14ac:dyDescent="0.2">
      <c r="A120" s="1565"/>
      <c r="B120" s="1564"/>
      <c r="C120" s="1561"/>
      <c r="D120" s="1561"/>
      <c r="E120" s="1561"/>
      <c r="F120" s="1561"/>
      <c r="G120" s="1560"/>
      <c r="H120" s="1560"/>
      <c r="I120" s="1560"/>
      <c r="J120" s="1560"/>
      <c r="K120" s="1560"/>
    </row>
    <row r="121" spans="1:11" x14ac:dyDescent="0.2">
      <c r="A121" s="1565" t="s">
        <v>167</v>
      </c>
      <c r="B121" s="1564" t="s">
        <v>36</v>
      </c>
      <c r="C121" s="1561"/>
      <c r="D121" s="1561"/>
      <c r="E121" s="1561"/>
      <c r="F121" s="1571">
        <v>596562000</v>
      </c>
      <c r="G121" s="1560"/>
      <c r="H121" s="1560"/>
      <c r="I121" s="1560"/>
      <c r="J121" s="1560"/>
      <c r="K121" s="1560"/>
    </row>
    <row r="122" spans="1:11" x14ac:dyDescent="0.2">
      <c r="A122" s="1565"/>
      <c r="B122" s="1561"/>
      <c r="C122" s="1561"/>
      <c r="D122" s="1561"/>
      <c r="E122" s="1561"/>
      <c r="F122" s="1561"/>
      <c r="G122" s="1560"/>
      <c r="H122" s="1560"/>
      <c r="I122" s="1560"/>
      <c r="J122" s="1560"/>
      <c r="K122" s="1560"/>
    </row>
    <row r="123" spans="1:11" x14ac:dyDescent="0.2">
      <c r="A123" s="1565" t="s">
        <v>175</v>
      </c>
      <c r="B123" s="1564" t="s">
        <v>20</v>
      </c>
      <c r="C123" s="1561"/>
      <c r="D123" s="1561"/>
      <c r="E123" s="1561"/>
      <c r="F123" s="1571">
        <v>9115000</v>
      </c>
      <c r="G123" s="1560"/>
      <c r="H123" s="1560"/>
      <c r="I123" s="1560"/>
      <c r="J123" s="1560"/>
      <c r="K123" s="1560"/>
    </row>
    <row r="124" spans="1:11" x14ac:dyDescent="0.2">
      <c r="A124" s="1565"/>
      <c r="B124" s="1561"/>
      <c r="C124" s="1561"/>
      <c r="D124" s="1561"/>
      <c r="E124" s="1561"/>
      <c r="F124" s="1561"/>
      <c r="G124" s="1560"/>
      <c r="H124" s="1560"/>
      <c r="I124" s="1560"/>
      <c r="J124" s="1560"/>
      <c r="K124" s="1560"/>
    </row>
    <row r="125" spans="1:11" x14ac:dyDescent="0.2">
      <c r="A125" s="1565" t="s">
        <v>176</v>
      </c>
      <c r="B125" s="1564" t="s">
        <v>21</v>
      </c>
      <c r="C125" s="1561"/>
      <c r="D125" s="1561"/>
      <c r="E125" s="1561"/>
      <c r="F125" s="1571">
        <v>-2897000</v>
      </c>
      <c r="G125" s="1560"/>
      <c r="H125" s="1560"/>
      <c r="I125" s="1560"/>
      <c r="J125" s="1560"/>
      <c r="K125" s="1560"/>
    </row>
    <row r="126" spans="1:11" x14ac:dyDescent="0.2">
      <c r="A126" s="1565"/>
      <c r="B126" s="1561"/>
      <c r="C126" s="1561"/>
      <c r="D126" s="1561"/>
      <c r="E126" s="1561"/>
      <c r="F126" s="1561"/>
      <c r="G126" s="1560"/>
      <c r="H126" s="1560"/>
      <c r="I126" s="1560"/>
      <c r="J126" s="1560"/>
      <c r="K126" s="1560"/>
    </row>
    <row r="127" spans="1:11" x14ac:dyDescent="0.2">
      <c r="A127" s="1565" t="s">
        <v>177</v>
      </c>
      <c r="B127" s="1564" t="s">
        <v>22</v>
      </c>
      <c r="C127" s="1561"/>
      <c r="D127" s="1561"/>
      <c r="E127" s="1561"/>
      <c r="F127" s="1571">
        <v>6218000</v>
      </c>
      <c r="G127" s="1560"/>
      <c r="H127" s="1560"/>
      <c r="I127" s="1560"/>
      <c r="J127" s="1560"/>
      <c r="K127" s="1560"/>
    </row>
    <row r="128" spans="1:11" x14ac:dyDescent="0.2">
      <c r="A128" s="1565"/>
      <c r="B128" s="1561"/>
      <c r="C128" s="1561"/>
      <c r="D128" s="1561"/>
      <c r="E128" s="1561"/>
      <c r="F128" s="1561"/>
      <c r="G128" s="1560"/>
      <c r="H128" s="1560"/>
      <c r="I128" s="1560"/>
      <c r="J128" s="1560"/>
      <c r="K128" s="1560"/>
    </row>
    <row r="129" spans="1:11" ht="25.5" x14ac:dyDescent="0.2">
      <c r="A129" s="1561"/>
      <c r="B129" s="1561"/>
      <c r="C129" s="1561"/>
      <c r="D129" s="1561"/>
      <c r="E129" s="1561"/>
      <c r="F129" s="1567" t="s">
        <v>9</v>
      </c>
      <c r="G129" s="1567" t="s">
        <v>37</v>
      </c>
      <c r="H129" s="1567" t="s">
        <v>29</v>
      </c>
      <c r="I129" s="1567" t="s">
        <v>30</v>
      </c>
      <c r="J129" s="1567" t="s">
        <v>33</v>
      </c>
      <c r="K129" s="1567" t="s">
        <v>34</v>
      </c>
    </row>
    <row r="130" spans="1:11" x14ac:dyDescent="0.2">
      <c r="A130" s="1568" t="s">
        <v>157</v>
      </c>
      <c r="B130" s="1564" t="s">
        <v>23</v>
      </c>
      <c r="C130" s="1561"/>
      <c r="D130" s="1561"/>
      <c r="E130" s="1561"/>
      <c r="F130" s="1561"/>
      <c r="G130" s="1561"/>
      <c r="H130" s="1561"/>
      <c r="I130" s="1561"/>
      <c r="J130" s="1561"/>
      <c r="K130" s="1561"/>
    </row>
    <row r="131" spans="1:11" x14ac:dyDescent="0.2">
      <c r="A131" s="1565" t="s">
        <v>158</v>
      </c>
      <c r="B131" s="1561" t="s">
        <v>24</v>
      </c>
      <c r="C131" s="1561"/>
      <c r="D131" s="1561"/>
      <c r="E131" s="1561"/>
      <c r="F131" s="1570"/>
      <c r="G131" s="1570"/>
      <c r="H131" s="1571"/>
      <c r="I131" s="1572">
        <v>0</v>
      </c>
      <c r="J131" s="1571"/>
      <c r="K131" s="1573">
        <v>0</v>
      </c>
    </row>
    <row r="132" spans="1:11" x14ac:dyDescent="0.2">
      <c r="A132" s="1565" t="s">
        <v>159</v>
      </c>
      <c r="B132" s="1561" t="s">
        <v>25</v>
      </c>
      <c r="C132" s="1561"/>
      <c r="D132" s="1561"/>
      <c r="E132" s="1561"/>
      <c r="F132" s="1570"/>
      <c r="G132" s="1570"/>
      <c r="H132" s="1571"/>
      <c r="I132" s="1572">
        <v>0</v>
      </c>
      <c r="J132" s="1571"/>
      <c r="K132" s="1573">
        <v>0</v>
      </c>
    </row>
    <row r="133" spans="1:11" x14ac:dyDescent="0.2">
      <c r="A133" s="1565" t="s">
        <v>160</v>
      </c>
      <c r="B133" s="4102"/>
      <c r="C133" s="4103"/>
      <c r="D133" s="4104"/>
      <c r="E133" s="1561"/>
      <c r="F133" s="1570"/>
      <c r="G133" s="1570"/>
      <c r="H133" s="1571"/>
      <c r="I133" s="1572">
        <v>0</v>
      </c>
      <c r="J133" s="1571"/>
      <c r="K133" s="1573">
        <v>0</v>
      </c>
    </row>
    <row r="134" spans="1:11" x14ac:dyDescent="0.2">
      <c r="A134" s="1565" t="s">
        <v>161</v>
      </c>
      <c r="B134" s="4102"/>
      <c r="C134" s="4103"/>
      <c r="D134" s="4104"/>
      <c r="E134" s="1561"/>
      <c r="F134" s="1570"/>
      <c r="G134" s="1570"/>
      <c r="H134" s="1571"/>
      <c r="I134" s="1572">
        <v>0</v>
      </c>
      <c r="J134" s="1571"/>
      <c r="K134" s="1573">
        <v>0</v>
      </c>
    </row>
    <row r="135" spans="1:11" x14ac:dyDescent="0.2">
      <c r="A135" s="1565" t="s">
        <v>162</v>
      </c>
      <c r="B135" s="4102"/>
      <c r="C135" s="4103"/>
      <c r="D135" s="4104"/>
      <c r="E135" s="1561"/>
      <c r="F135" s="1570"/>
      <c r="G135" s="1570"/>
      <c r="H135" s="1571"/>
      <c r="I135" s="1572">
        <v>0</v>
      </c>
      <c r="J135" s="1571"/>
      <c r="K135" s="1573">
        <v>0</v>
      </c>
    </row>
    <row r="136" spans="1:11" x14ac:dyDescent="0.2">
      <c r="A136" s="1568"/>
      <c r="B136" s="1561"/>
      <c r="C136" s="1561"/>
      <c r="D136" s="1561"/>
      <c r="E136" s="1561"/>
      <c r="F136" s="1561"/>
      <c r="G136" s="1561"/>
      <c r="H136" s="1561"/>
      <c r="I136" s="1561"/>
      <c r="J136" s="1561"/>
      <c r="K136" s="1561"/>
    </row>
    <row r="137" spans="1:11" x14ac:dyDescent="0.2">
      <c r="A137" s="1568" t="s">
        <v>163</v>
      </c>
      <c r="B137" s="1564" t="s">
        <v>27</v>
      </c>
      <c r="C137" s="1561"/>
      <c r="D137" s="1561"/>
      <c r="E137" s="1561"/>
      <c r="F137" s="1579">
        <v>0</v>
      </c>
      <c r="G137" s="1579">
        <v>0</v>
      </c>
      <c r="H137" s="1573">
        <v>0</v>
      </c>
      <c r="I137" s="1573">
        <v>0</v>
      </c>
      <c r="J137" s="1573">
        <v>0</v>
      </c>
      <c r="K137" s="1573">
        <v>0</v>
      </c>
    </row>
    <row r="138" spans="1:11" x14ac:dyDescent="0.2">
      <c r="A138" s="1561"/>
      <c r="B138" s="1561"/>
      <c r="C138" s="1561"/>
      <c r="D138" s="1561"/>
      <c r="E138" s="1561"/>
      <c r="F138" s="1561"/>
      <c r="G138" s="1561"/>
      <c r="H138" s="1561"/>
      <c r="I138" s="1561"/>
      <c r="J138" s="1561"/>
      <c r="K138" s="1561"/>
    </row>
    <row r="139" spans="1:11" ht="25.5" x14ac:dyDescent="0.2">
      <c r="A139" s="1561"/>
      <c r="B139" s="1561"/>
      <c r="C139" s="1561"/>
      <c r="D139" s="1561"/>
      <c r="E139" s="1561"/>
      <c r="F139" s="1567" t="s">
        <v>9</v>
      </c>
      <c r="G139" s="1567" t="s">
        <v>37</v>
      </c>
      <c r="H139" s="1567" t="s">
        <v>29</v>
      </c>
      <c r="I139" s="1567" t="s">
        <v>30</v>
      </c>
      <c r="J139" s="1567" t="s">
        <v>33</v>
      </c>
      <c r="K139" s="1567" t="s">
        <v>34</v>
      </c>
    </row>
    <row r="140" spans="1:11" x14ac:dyDescent="0.2">
      <c r="A140" s="1568" t="s">
        <v>166</v>
      </c>
      <c r="B140" s="1564" t="s">
        <v>26</v>
      </c>
      <c r="C140" s="1561"/>
      <c r="D140" s="1561"/>
      <c r="E140" s="1561"/>
      <c r="F140" s="1561"/>
      <c r="G140" s="1561"/>
      <c r="H140" s="1561"/>
      <c r="I140" s="1561"/>
      <c r="J140" s="1561"/>
      <c r="K140" s="1561"/>
    </row>
    <row r="141" spans="1:11" x14ac:dyDescent="0.2">
      <c r="A141" s="1565" t="s">
        <v>137</v>
      </c>
      <c r="B141" s="1564" t="s">
        <v>64</v>
      </c>
      <c r="C141" s="1561"/>
      <c r="D141" s="1561"/>
      <c r="E141" s="1561"/>
      <c r="F141" s="1618">
        <v>29437.22</v>
      </c>
      <c r="G141" s="1618">
        <v>384688</v>
      </c>
      <c r="H141" s="1619">
        <v>4744926</v>
      </c>
      <c r="I141" s="1619">
        <v>1685066</v>
      </c>
      <c r="J141" s="1619">
        <v>1261926</v>
      </c>
      <c r="K141" s="1619">
        <v>5168066</v>
      </c>
    </row>
    <row r="142" spans="1:11" x14ac:dyDescent="0.2">
      <c r="A142" s="1565" t="s">
        <v>142</v>
      </c>
      <c r="B142" s="1564" t="s">
        <v>65</v>
      </c>
      <c r="C142" s="1561"/>
      <c r="D142" s="1561"/>
      <c r="E142" s="1561"/>
      <c r="F142" s="1618">
        <v>36294.050000000003</v>
      </c>
      <c r="G142" s="1618">
        <v>2506</v>
      </c>
      <c r="H142" s="1619">
        <v>25629586</v>
      </c>
      <c r="I142" s="1619">
        <v>0</v>
      </c>
      <c r="J142" s="1619">
        <v>36000</v>
      </c>
      <c r="K142" s="1619">
        <v>25593586</v>
      </c>
    </row>
    <row r="143" spans="1:11" x14ac:dyDescent="0.2">
      <c r="A143" s="1565" t="s">
        <v>144</v>
      </c>
      <c r="B143" s="1564" t="s">
        <v>66</v>
      </c>
      <c r="C143" s="1561"/>
      <c r="D143" s="1561"/>
      <c r="E143" s="1561"/>
      <c r="F143" s="1618">
        <v>3261.7</v>
      </c>
      <c r="G143" s="1618">
        <v>0</v>
      </c>
      <c r="H143" s="1619">
        <v>4930774</v>
      </c>
      <c r="I143" s="1619">
        <v>0</v>
      </c>
      <c r="J143" s="1619">
        <v>1057198</v>
      </c>
      <c r="K143" s="1619">
        <v>3873576</v>
      </c>
    </row>
    <row r="144" spans="1:11" x14ac:dyDescent="0.2">
      <c r="A144" s="1565" t="s">
        <v>146</v>
      </c>
      <c r="B144" s="1564" t="s">
        <v>67</v>
      </c>
      <c r="C144" s="1561"/>
      <c r="D144" s="1561"/>
      <c r="E144" s="1561"/>
      <c r="F144" s="1618">
        <v>4160</v>
      </c>
      <c r="G144" s="1618">
        <v>0</v>
      </c>
      <c r="H144" s="1619">
        <v>239921</v>
      </c>
      <c r="I144" s="1619">
        <v>0</v>
      </c>
      <c r="J144" s="1619">
        <v>0</v>
      </c>
      <c r="K144" s="1619">
        <v>239921</v>
      </c>
    </row>
    <row r="145" spans="1:11" x14ac:dyDescent="0.2">
      <c r="A145" s="1565" t="s">
        <v>148</v>
      </c>
      <c r="B145" s="1564" t="s">
        <v>68</v>
      </c>
      <c r="C145" s="1561"/>
      <c r="D145" s="1561"/>
      <c r="E145" s="1561"/>
      <c r="F145" s="1618">
        <v>7293.25</v>
      </c>
      <c r="G145" s="1618">
        <v>34441</v>
      </c>
      <c r="H145" s="1619">
        <v>1903155</v>
      </c>
      <c r="I145" s="1619">
        <v>0</v>
      </c>
      <c r="J145" s="1619">
        <v>45251</v>
      </c>
      <c r="K145" s="1619">
        <v>1857904</v>
      </c>
    </row>
    <row r="146" spans="1:11" x14ac:dyDescent="0.2">
      <c r="A146" s="1565" t="s">
        <v>150</v>
      </c>
      <c r="B146" s="1564" t="s">
        <v>69</v>
      </c>
      <c r="C146" s="1561"/>
      <c r="D146" s="1561"/>
      <c r="E146" s="1561"/>
      <c r="F146" s="1618">
        <v>560.5</v>
      </c>
      <c r="G146" s="1618">
        <v>158</v>
      </c>
      <c r="H146" s="1619">
        <v>198417</v>
      </c>
      <c r="I146" s="1619">
        <v>115677</v>
      </c>
      <c r="J146" s="1619">
        <v>66623</v>
      </c>
      <c r="K146" s="1619">
        <v>247471</v>
      </c>
    </row>
    <row r="147" spans="1:11" x14ac:dyDescent="0.2">
      <c r="A147" s="1565" t="s">
        <v>153</v>
      </c>
      <c r="B147" s="1564" t="s">
        <v>61</v>
      </c>
      <c r="C147" s="1561"/>
      <c r="D147" s="1561"/>
      <c r="E147" s="1561"/>
      <c r="F147" s="1579">
        <v>1035</v>
      </c>
      <c r="G147" s="1579">
        <v>316</v>
      </c>
      <c r="H147" s="1620">
        <v>83047</v>
      </c>
      <c r="I147" s="1620">
        <v>48415</v>
      </c>
      <c r="J147" s="1620">
        <v>0</v>
      </c>
      <c r="K147" s="1620">
        <v>131462</v>
      </c>
    </row>
    <row r="148" spans="1:11" x14ac:dyDescent="0.2">
      <c r="A148" s="1565" t="s">
        <v>155</v>
      </c>
      <c r="B148" s="1564" t="s">
        <v>70</v>
      </c>
      <c r="C148" s="1561"/>
      <c r="D148" s="1561"/>
      <c r="E148" s="1561"/>
      <c r="F148" s="1621" t="s">
        <v>73</v>
      </c>
      <c r="G148" s="1621" t="s">
        <v>73</v>
      </c>
      <c r="H148" s="1622" t="s">
        <v>73</v>
      </c>
      <c r="I148" s="1622" t="s">
        <v>73</v>
      </c>
      <c r="J148" s="1622" t="s">
        <v>73</v>
      </c>
      <c r="K148" s="1623">
        <v>12679000</v>
      </c>
    </row>
    <row r="149" spans="1:11" x14ac:dyDescent="0.2">
      <c r="A149" s="1565" t="s">
        <v>163</v>
      </c>
      <c r="B149" s="1564" t="s">
        <v>71</v>
      </c>
      <c r="C149" s="1561"/>
      <c r="D149" s="1561"/>
      <c r="E149" s="1561"/>
      <c r="F149" s="1579">
        <v>0</v>
      </c>
      <c r="G149" s="1579">
        <v>0</v>
      </c>
      <c r="H149" s="1579">
        <v>0</v>
      </c>
      <c r="I149" s="1579">
        <v>0</v>
      </c>
      <c r="J149" s="1579">
        <v>0</v>
      </c>
      <c r="K149" s="1579">
        <v>0</v>
      </c>
    </row>
    <row r="150" spans="1:11" x14ac:dyDescent="0.2">
      <c r="A150" s="1565" t="s">
        <v>185</v>
      </c>
      <c r="B150" s="1564" t="s">
        <v>183</v>
      </c>
      <c r="C150" s="1561"/>
      <c r="D150" s="1561"/>
      <c r="E150" s="1561"/>
      <c r="F150" s="1621" t="s">
        <v>73</v>
      </c>
      <c r="G150" s="1621" t="s">
        <v>73</v>
      </c>
      <c r="H150" s="1579">
        <f>H18</f>
        <v>14543643.40063118</v>
      </c>
      <c r="I150" s="1579">
        <v>0</v>
      </c>
      <c r="J150" s="1579">
        <f>J18</f>
        <v>12436633.543306964</v>
      </c>
      <c r="K150" s="1579">
        <v>2107010</v>
      </c>
    </row>
    <row r="151" spans="1:11" x14ac:dyDescent="0.2">
      <c r="A151" s="1561"/>
      <c r="B151" s="1564"/>
      <c r="C151" s="1561"/>
      <c r="D151" s="1561"/>
      <c r="E151" s="1561"/>
      <c r="F151" s="1596"/>
      <c r="G151" s="1596"/>
      <c r="H151" s="1596"/>
      <c r="I151" s="1596"/>
      <c r="J151" s="1596"/>
      <c r="K151" s="1596"/>
    </row>
    <row r="152" spans="1:11" x14ac:dyDescent="0.2">
      <c r="A152" s="1568" t="s">
        <v>165</v>
      </c>
      <c r="B152" s="1564" t="s">
        <v>26</v>
      </c>
      <c r="C152" s="1561"/>
      <c r="D152" s="1561"/>
      <c r="E152" s="1561"/>
      <c r="F152" s="1624">
        <v>82041.72</v>
      </c>
      <c r="G152" s="1624">
        <v>422109</v>
      </c>
      <c r="H152" s="1620">
        <f>SUM(H141:H150)</f>
        <v>52273469.400631182</v>
      </c>
      <c r="I152" s="1620">
        <v>1849158</v>
      </c>
      <c r="J152" s="1620">
        <f>SUM(J141:J150)</f>
        <v>14903631.543306964</v>
      </c>
      <c r="K152" s="1620">
        <f>SUM(K141:K150)</f>
        <v>51897996</v>
      </c>
    </row>
    <row r="153" spans="1:11" x14ac:dyDescent="0.2">
      <c r="A153" s="1560"/>
      <c r="B153" s="1560"/>
      <c r="C153" s="1560"/>
      <c r="D153" s="1560"/>
      <c r="E153" s="1560"/>
      <c r="F153" s="1560"/>
      <c r="G153" s="1560"/>
      <c r="H153" s="1560"/>
      <c r="I153" s="1560"/>
      <c r="J153" s="1560"/>
      <c r="K153" s="1626" t="s">
        <v>85</v>
      </c>
    </row>
    <row r="154" spans="1:11" x14ac:dyDescent="0.2">
      <c r="A154" s="1568" t="s">
        <v>168</v>
      </c>
      <c r="B154" s="1564" t="s">
        <v>28</v>
      </c>
      <c r="C154" s="1561"/>
      <c r="D154" s="1561"/>
      <c r="E154" s="3843"/>
      <c r="F154" s="1625">
        <v>8.6995142164603176E-2</v>
      </c>
      <c r="G154" s="1561"/>
      <c r="H154" s="1561"/>
      <c r="I154" s="1561"/>
      <c r="J154" s="1561"/>
      <c r="K154" s="1561"/>
    </row>
    <row r="155" spans="1:11" x14ac:dyDescent="0.2">
      <c r="A155" s="1568" t="s">
        <v>169</v>
      </c>
      <c r="B155" s="1564" t="s">
        <v>72</v>
      </c>
      <c r="C155" s="1561"/>
      <c r="D155" s="1561"/>
      <c r="E155" s="3843"/>
      <c r="F155" s="1625">
        <v>8.3464129945320042</v>
      </c>
      <c r="G155" s="1564"/>
      <c r="H155" s="1561"/>
      <c r="I155" s="1561"/>
      <c r="J155" s="1561"/>
      <c r="K155" s="1561"/>
    </row>
  </sheetData>
  <mergeCells count="28">
    <mergeCell ref="B134:D134"/>
    <mergeCell ref="B135:D135"/>
    <mergeCell ref="A19:B19"/>
    <mergeCell ref="B30:D30"/>
    <mergeCell ref="B31:D31"/>
    <mergeCell ref="B34:D34"/>
    <mergeCell ref="B41:C41"/>
    <mergeCell ref="B52:C52"/>
    <mergeCell ref="B59:D59"/>
    <mergeCell ref="B60:D60"/>
    <mergeCell ref="B106:D106"/>
    <mergeCell ref="B133:D133"/>
    <mergeCell ref="B94:D94"/>
    <mergeCell ref="B105:D105"/>
    <mergeCell ref="B96:D96"/>
    <mergeCell ref="B103:C103"/>
    <mergeCell ref="C10:G10"/>
    <mergeCell ref="D2:H2"/>
    <mergeCell ref="C5:G5"/>
    <mergeCell ref="C6:G6"/>
    <mergeCell ref="C7:G7"/>
    <mergeCell ref="C9:G9"/>
    <mergeCell ref="B104:D104"/>
    <mergeCell ref="C11:G11"/>
    <mergeCell ref="B13:H13"/>
    <mergeCell ref="A16:B16"/>
    <mergeCell ref="B90:C90"/>
    <mergeCell ref="B95:D95"/>
  </mergeCells>
  <pageMargins left="0.7" right="0.7" top="0.75" bottom="0.75" header="0.3" footer="0.3"/>
  <pageSetup scale="69" fitToHeight="0"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K166"/>
  <sheetViews>
    <sheetView zoomScale="85" zoomScaleNormal="85" workbookViewId="0">
      <selection activeCell="H1" sqref="H1:H1048576"/>
    </sheetView>
  </sheetViews>
  <sheetFormatPr defaultColWidth="9.28515625" defaultRowHeight="18" customHeight="1" x14ac:dyDescent="0.2"/>
  <cols>
    <col min="1" max="1" width="8.28515625" style="32" customWidth="1"/>
    <col min="2" max="2" width="55.42578125" style="33" bestFit="1" customWidth="1"/>
    <col min="3" max="3" width="6.5703125" style="33" customWidth="1"/>
    <col min="4" max="4" width="4.7109375" style="33" customWidth="1"/>
    <col min="5" max="5" width="12.42578125" style="33" customWidth="1"/>
    <col min="6" max="6" width="18.5703125" style="33" customWidth="1"/>
    <col min="7" max="7" width="23.5703125" style="33" customWidth="1"/>
    <col min="8" max="8" width="17.28515625" style="135" customWidth="1"/>
    <col min="9" max="9" width="21.28515625" style="135" customWidth="1"/>
    <col min="10" max="10" width="19.7109375" style="135" customWidth="1"/>
    <col min="11" max="11" width="17.5703125" style="33" customWidth="1"/>
    <col min="12" max="16384" width="9.28515625" style="33"/>
  </cols>
  <sheetData>
    <row r="1" spans="1:11" ht="18" customHeight="1" x14ac:dyDescent="0.2">
      <c r="A1" s="1627"/>
      <c r="B1" s="1627"/>
      <c r="C1" s="1628"/>
      <c r="D1" s="1629"/>
      <c r="E1" s="1628"/>
      <c r="F1" s="1628"/>
      <c r="G1" s="1628"/>
      <c r="H1" s="1630"/>
      <c r="I1" s="1630"/>
      <c r="J1" s="1630"/>
      <c r="K1" s="1628"/>
    </row>
    <row r="2" spans="1:11" ht="18" customHeight="1" x14ac:dyDescent="0.25">
      <c r="A2" s="1627"/>
      <c r="B2" s="1627"/>
      <c r="C2" s="1627"/>
      <c r="D2" s="1631" t="s">
        <v>717</v>
      </c>
      <c r="E2" s="1631"/>
      <c r="F2" s="1631"/>
      <c r="G2" s="1631"/>
      <c r="H2" s="1631"/>
      <c r="I2" s="1627"/>
      <c r="J2" s="1627"/>
      <c r="K2" s="1627"/>
    </row>
    <row r="3" spans="1:11" ht="18" customHeight="1" x14ac:dyDescent="0.2">
      <c r="A3" s="1627"/>
      <c r="B3" s="1633" t="s">
        <v>0</v>
      </c>
      <c r="C3" s="1627"/>
      <c r="D3" s="1627"/>
      <c r="E3" s="1627"/>
      <c r="F3" s="1627"/>
      <c r="G3" s="1627"/>
      <c r="H3" s="1627"/>
      <c r="I3" s="1627"/>
      <c r="J3" s="1627"/>
      <c r="K3" s="1627"/>
    </row>
    <row r="4" spans="1:11" ht="18" customHeight="1" x14ac:dyDescent="0.2">
      <c r="A4" s="630"/>
      <c r="B4" s="1561"/>
      <c r="C4" s="1561"/>
      <c r="D4" s="1561"/>
      <c r="E4" s="1561"/>
      <c r="F4" s="1561"/>
      <c r="G4" s="1561"/>
      <c r="K4" s="1561"/>
    </row>
    <row r="5" spans="1:11" ht="18" customHeight="1" x14ac:dyDescent="0.2">
      <c r="A5" s="1627"/>
      <c r="B5" s="1634" t="s">
        <v>40</v>
      </c>
      <c r="C5" s="4113" t="s">
        <v>482</v>
      </c>
      <c r="D5" s="4114"/>
      <c r="E5" s="4114"/>
      <c r="F5" s="4114"/>
      <c r="G5" s="4115"/>
      <c r="H5" s="1627"/>
      <c r="I5" s="1627"/>
      <c r="J5" s="1627"/>
      <c r="K5" s="1627"/>
    </row>
    <row r="6" spans="1:11" ht="18" customHeight="1" x14ac:dyDescent="0.2">
      <c r="A6" s="1627"/>
      <c r="B6" s="1634" t="s">
        <v>3</v>
      </c>
      <c r="C6" s="4116">
        <v>210030</v>
      </c>
      <c r="D6" s="4114"/>
      <c r="E6" s="4114"/>
      <c r="F6" s="4114"/>
      <c r="G6" s="4115"/>
      <c r="H6" s="1627"/>
      <c r="I6" s="1627"/>
      <c r="J6" s="1627"/>
      <c r="K6" s="1627"/>
    </row>
    <row r="7" spans="1:11" ht="18" customHeight="1" x14ac:dyDescent="0.2">
      <c r="A7" s="1627"/>
      <c r="B7" s="1634" t="s">
        <v>4</v>
      </c>
      <c r="C7" s="4117">
        <v>272</v>
      </c>
      <c r="D7" s="4118"/>
      <c r="E7" s="4118"/>
      <c r="F7" s="4118"/>
      <c r="G7" s="4118"/>
      <c r="H7" s="1627"/>
      <c r="I7" s="1627"/>
      <c r="J7" s="1627"/>
      <c r="K7" s="1627"/>
    </row>
    <row r="8" spans="1:11" ht="18" customHeight="1" x14ac:dyDescent="0.2">
      <c r="A8" s="630"/>
      <c r="B8" s="1561"/>
      <c r="C8" s="1561"/>
      <c r="D8" s="1561"/>
      <c r="E8" s="1561"/>
      <c r="F8" s="1561"/>
      <c r="G8" s="1561"/>
      <c r="K8" s="1561"/>
    </row>
    <row r="9" spans="1:11" ht="18" customHeight="1" x14ac:dyDescent="0.2">
      <c r="A9" s="1627"/>
      <c r="B9" s="1634" t="s">
        <v>1</v>
      </c>
      <c r="C9" s="4119" t="s">
        <v>762</v>
      </c>
      <c r="D9" s="4120"/>
      <c r="E9" s="4120"/>
      <c r="F9" s="4120"/>
      <c r="G9" s="4120"/>
      <c r="H9" s="1627"/>
      <c r="I9" s="1627"/>
      <c r="J9" s="1627"/>
      <c r="K9" s="1627"/>
    </row>
    <row r="10" spans="1:11" ht="18" customHeight="1" x14ac:dyDescent="0.2">
      <c r="A10" s="1627"/>
      <c r="B10" s="1634" t="s">
        <v>2</v>
      </c>
      <c r="C10" s="4119" t="s">
        <v>468</v>
      </c>
      <c r="D10" s="4120"/>
      <c r="E10" s="4120"/>
      <c r="F10" s="4120"/>
      <c r="G10" s="4120"/>
      <c r="H10" s="1627"/>
      <c r="I10" s="1627"/>
      <c r="J10" s="1627"/>
      <c r="K10" s="1627"/>
    </row>
    <row r="11" spans="1:11" ht="18" customHeight="1" x14ac:dyDescent="0.2">
      <c r="A11" s="1627"/>
      <c r="B11" s="1634" t="s">
        <v>32</v>
      </c>
      <c r="C11" s="4119" t="s">
        <v>657</v>
      </c>
      <c r="D11" s="4120"/>
      <c r="E11" s="4120"/>
      <c r="F11" s="4120"/>
      <c r="G11" s="4120"/>
      <c r="H11" s="1627"/>
      <c r="I11" s="1627"/>
      <c r="J11" s="1627"/>
      <c r="K11" s="1627"/>
    </row>
    <row r="12" spans="1:11" ht="18" customHeight="1" x14ac:dyDescent="0.2">
      <c r="A12" s="1627"/>
      <c r="B12" s="1634"/>
      <c r="C12" s="1634"/>
      <c r="D12" s="1634"/>
      <c r="E12" s="1634"/>
      <c r="F12" s="1634"/>
      <c r="G12" s="1634"/>
      <c r="H12" s="1627"/>
      <c r="I12" s="1627"/>
      <c r="J12" s="1627"/>
      <c r="K12" s="1627"/>
    </row>
    <row r="13" spans="1:11" ht="24.6" customHeight="1" x14ac:dyDescent="0.2">
      <c r="A13" s="1627"/>
      <c r="B13" s="3863"/>
      <c r="C13" s="3864"/>
      <c r="D13" s="3864"/>
      <c r="E13" s="3864"/>
      <c r="F13" s="3864"/>
      <c r="G13" s="3864"/>
      <c r="H13" s="3865"/>
      <c r="I13" s="1630"/>
      <c r="J13" s="1627"/>
      <c r="K13" s="1627"/>
    </row>
    <row r="14" spans="1:11" ht="18" customHeight="1" x14ac:dyDescent="0.2">
      <c r="A14" s="1627"/>
      <c r="B14" s="1635"/>
      <c r="C14" s="1627"/>
      <c r="D14" s="1627"/>
      <c r="E14" s="1627"/>
      <c r="F14" s="1627"/>
      <c r="G14" s="1627"/>
      <c r="H14" s="1627"/>
      <c r="I14" s="1627"/>
      <c r="J14" s="1627"/>
      <c r="K14" s="1627"/>
    </row>
    <row r="15" spans="1:11" ht="18" customHeight="1" x14ac:dyDescent="0.2">
      <c r="A15" s="1627"/>
      <c r="B15" s="1635"/>
      <c r="C15" s="1627"/>
      <c r="D15" s="1627"/>
      <c r="E15" s="1627"/>
      <c r="F15" s="1627"/>
      <c r="G15" s="1627"/>
      <c r="H15" s="1627"/>
      <c r="I15" s="1627"/>
      <c r="J15" s="1627"/>
      <c r="K15" s="1627"/>
    </row>
    <row r="16" spans="1:11" ht="45.4" customHeight="1" x14ac:dyDescent="0.2">
      <c r="A16" s="1629" t="s">
        <v>181</v>
      </c>
      <c r="B16" s="1628"/>
      <c r="C16" s="1628"/>
      <c r="D16" s="1628"/>
      <c r="E16" s="1628"/>
      <c r="F16" s="1636" t="s">
        <v>9</v>
      </c>
      <c r="G16" s="1636" t="s">
        <v>37</v>
      </c>
      <c r="H16" s="1637" t="s">
        <v>29</v>
      </c>
      <c r="I16" s="1637" t="s">
        <v>30</v>
      </c>
      <c r="J16" s="1637" t="s">
        <v>33</v>
      </c>
      <c r="K16" s="1636" t="s">
        <v>34</v>
      </c>
    </row>
    <row r="17" spans="1:11" ht="18" customHeight="1" x14ac:dyDescent="0.2">
      <c r="A17" s="1638" t="s">
        <v>184</v>
      </c>
      <c r="B17" s="1633" t="s">
        <v>182</v>
      </c>
      <c r="C17" s="1627"/>
      <c r="D17" s="1627"/>
      <c r="E17" s="1627"/>
      <c r="F17" s="1627"/>
      <c r="G17" s="1627"/>
      <c r="H17" s="1627"/>
      <c r="I17" s="1627"/>
      <c r="J17" s="1627"/>
      <c r="K17" s="1627"/>
    </row>
    <row r="18" spans="1:11" ht="18" customHeight="1" x14ac:dyDescent="0.2">
      <c r="A18" s="1634" t="s">
        <v>185</v>
      </c>
      <c r="B18" s="1639" t="s">
        <v>183</v>
      </c>
      <c r="C18" s="1627"/>
      <c r="D18" s="1627"/>
      <c r="E18" s="1627"/>
      <c r="F18" s="1640" t="s">
        <v>73</v>
      </c>
      <c r="G18" s="1640" t="s">
        <v>73</v>
      </c>
      <c r="H18" s="1641">
        <v>1398925</v>
      </c>
      <c r="I18" s="1642">
        <v>0</v>
      </c>
      <c r="J18" s="1641">
        <v>1196256</v>
      </c>
      <c r="K18" s="1643">
        <v>202669</v>
      </c>
    </row>
    <row r="19" spans="1:11" ht="45.4" customHeight="1" x14ac:dyDescent="0.2">
      <c r="A19" s="1629" t="s">
        <v>8</v>
      </c>
      <c r="B19" s="1628"/>
      <c r="C19" s="1628"/>
      <c r="D19" s="1628"/>
      <c r="E19" s="1628"/>
      <c r="F19" s="1636" t="s">
        <v>9</v>
      </c>
      <c r="G19" s="1636" t="s">
        <v>37</v>
      </c>
      <c r="H19" s="1637" t="s">
        <v>29</v>
      </c>
      <c r="I19" s="1637" t="s">
        <v>30</v>
      </c>
      <c r="J19" s="1637" t="s">
        <v>33</v>
      </c>
      <c r="K19" s="1636" t="s">
        <v>34</v>
      </c>
    </row>
    <row r="20" spans="1:11" ht="18" customHeight="1" x14ac:dyDescent="0.2">
      <c r="A20" s="1638" t="s">
        <v>74</v>
      </c>
      <c r="B20" s="1633" t="s">
        <v>41</v>
      </c>
      <c r="C20" s="1627"/>
      <c r="D20" s="1627"/>
      <c r="E20" s="1627"/>
      <c r="F20" s="1627"/>
      <c r="G20" s="1627"/>
      <c r="H20" s="1627"/>
      <c r="I20" s="1627"/>
      <c r="J20" s="1627"/>
      <c r="K20" s="1627"/>
    </row>
    <row r="21" spans="1:11" ht="18" customHeight="1" x14ac:dyDescent="0.2">
      <c r="A21" s="1634" t="s">
        <v>75</v>
      </c>
      <c r="B21" s="1639" t="s">
        <v>42</v>
      </c>
      <c r="C21" s="1627"/>
      <c r="D21" s="1627"/>
      <c r="E21" s="1627"/>
      <c r="F21" s="1640">
        <v>97</v>
      </c>
      <c r="G21" s="1640">
        <v>686</v>
      </c>
      <c r="H21" s="1640">
        <v>2477.2507368331949</v>
      </c>
      <c r="I21" s="1640">
        <v>1670.7526439673902</v>
      </c>
      <c r="J21" s="1640">
        <v>0</v>
      </c>
      <c r="K21" s="1643">
        <v>4148.0033808005846</v>
      </c>
    </row>
    <row r="22" spans="1:11" ht="18" customHeight="1" x14ac:dyDescent="0.2">
      <c r="A22" s="1634" t="s">
        <v>76</v>
      </c>
      <c r="B22" s="1627" t="s">
        <v>6</v>
      </c>
      <c r="C22" s="1627"/>
      <c r="D22" s="1627"/>
      <c r="E22" s="1627"/>
      <c r="F22" s="1640">
        <v>92</v>
      </c>
      <c r="G22" s="1640">
        <v>299</v>
      </c>
      <c r="H22" s="1640">
        <v>2349.5573998830305</v>
      </c>
      <c r="I22" s="1640">
        <v>1584.6313736597926</v>
      </c>
      <c r="J22" s="1640">
        <v>0</v>
      </c>
      <c r="K22" s="1643">
        <v>3934.1887735428231</v>
      </c>
    </row>
    <row r="23" spans="1:11" ht="18" customHeight="1" x14ac:dyDescent="0.2">
      <c r="A23" s="1634" t="s">
        <v>77</v>
      </c>
      <c r="B23" s="1627" t="s">
        <v>43</v>
      </c>
      <c r="C23" s="1627"/>
      <c r="D23" s="1627"/>
      <c r="E23" s="1627"/>
      <c r="F23" s="1640">
        <v>48</v>
      </c>
      <c r="G23" s="1640">
        <v>18</v>
      </c>
      <c r="H23" s="1640">
        <v>1425.856034721581</v>
      </c>
      <c r="I23" s="1640">
        <v>961.65184432372166</v>
      </c>
      <c r="J23" s="1640">
        <v>0</v>
      </c>
      <c r="K23" s="1643">
        <v>2387.5078790453026</v>
      </c>
    </row>
    <row r="24" spans="1:11" ht="18" customHeight="1" x14ac:dyDescent="0.2">
      <c r="A24" s="1634" t="s">
        <v>78</v>
      </c>
      <c r="B24" s="1627" t="s">
        <v>44</v>
      </c>
      <c r="C24" s="1627"/>
      <c r="D24" s="1627"/>
      <c r="E24" s="1627"/>
      <c r="F24" s="1640">
        <v>143</v>
      </c>
      <c r="G24" s="1640">
        <v>68</v>
      </c>
      <c r="H24" s="1640">
        <v>3652.0294367747101</v>
      </c>
      <c r="I24" s="1640">
        <v>2463.0683307972868</v>
      </c>
      <c r="J24" s="1640">
        <v>0.1</v>
      </c>
      <c r="K24" s="1643">
        <v>6114.9977675719965</v>
      </c>
    </row>
    <row r="25" spans="1:11" ht="18" customHeight="1" x14ac:dyDescent="0.2">
      <c r="A25" s="1634" t="s">
        <v>79</v>
      </c>
      <c r="B25" s="1627" t="s">
        <v>5</v>
      </c>
      <c r="C25" s="1627"/>
      <c r="D25" s="1627"/>
      <c r="E25" s="1627"/>
      <c r="F25" s="1640"/>
      <c r="G25" s="1640"/>
      <c r="H25" s="1640"/>
      <c r="I25" s="1640"/>
      <c r="J25" s="1640"/>
      <c r="K25" s="1643">
        <v>0</v>
      </c>
    </row>
    <row r="26" spans="1:11" ht="18" customHeight="1" x14ac:dyDescent="0.2">
      <c r="A26" s="1634" t="s">
        <v>80</v>
      </c>
      <c r="B26" s="1627" t="s">
        <v>45</v>
      </c>
      <c r="C26" s="1627"/>
      <c r="D26" s="1627"/>
      <c r="E26" s="1627"/>
      <c r="F26" s="1640"/>
      <c r="G26" s="1640"/>
      <c r="H26" s="1640"/>
      <c r="I26" s="1640"/>
      <c r="J26" s="1640"/>
      <c r="K26" s="1643">
        <v>0</v>
      </c>
    </row>
    <row r="27" spans="1:11" ht="18" customHeight="1" x14ac:dyDescent="0.2">
      <c r="A27" s="1634" t="s">
        <v>81</v>
      </c>
      <c r="B27" s="1627" t="s">
        <v>46</v>
      </c>
      <c r="C27" s="1627"/>
      <c r="D27" s="1627"/>
      <c r="E27" s="1627"/>
      <c r="F27" s="1640"/>
      <c r="G27" s="1640"/>
      <c r="H27" s="1640"/>
      <c r="I27" s="1640"/>
      <c r="J27" s="1640"/>
      <c r="K27" s="1643">
        <v>0</v>
      </c>
    </row>
    <row r="28" spans="1:11" ht="18" customHeight="1" x14ac:dyDescent="0.2">
      <c r="A28" s="1634" t="s">
        <v>82</v>
      </c>
      <c r="B28" s="1627" t="s">
        <v>47</v>
      </c>
      <c r="C28" s="1627"/>
      <c r="D28" s="1627"/>
      <c r="E28" s="1627"/>
      <c r="F28" s="1640"/>
      <c r="G28" s="1640"/>
      <c r="H28" s="1640"/>
      <c r="I28" s="1640"/>
      <c r="J28" s="1640"/>
      <c r="K28" s="1643">
        <v>0</v>
      </c>
    </row>
    <row r="29" spans="1:11" ht="18" customHeight="1" x14ac:dyDescent="0.2">
      <c r="A29" s="1634" t="s">
        <v>83</v>
      </c>
      <c r="B29" s="1627" t="s">
        <v>48</v>
      </c>
      <c r="C29" s="1627"/>
      <c r="D29" s="1627"/>
      <c r="E29" s="1627"/>
      <c r="F29" s="1640"/>
      <c r="G29" s="1640"/>
      <c r="H29" s="1640"/>
      <c r="I29" s="1640"/>
      <c r="J29" s="1640"/>
      <c r="K29" s="1643">
        <v>0</v>
      </c>
    </row>
    <row r="30" spans="1:11" ht="18" customHeight="1" x14ac:dyDescent="0.2">
      <c r="A30" s="1634" t="s">
        <v>84</v>
      </c>
      <c r="B30" s="4062"/>
      <c r="C30" s="4063"/>
      <c r="D30" s="4064"/>
      <c r="E30" s="1627"/>
      <c r="F30" s="1640"/>
      <c r="G30" s="1640"/>
      <c r="H30" s="1640"/>
      <c r="I30" s="1640"/>
      <c r="J30" s="1640"/>
      <c r="K30" s="1643">
        <v>0</v>
      </c>
    </row>
    <row r="31" spans="1:11" ht="18" customHeight="1" x14ac:dyDescent="0.2">
      <c r="A31" s="1634" t="s">
        <v>133</v>
      </c>
      <c r="B31" s="4062"/>
      <c r="C31" s="4063"/>
      <c r="D31" s="4064"/>
      <c r="E31" s="1627"/>
      <c r="F31" s="1640"/>
      <c r="G31" s="1640"/>
      <c r="H31" s="1640"/>
      <c r="I31" s="1640"/>
      <c r="J31" s="1640"/>
      <c r="K31" s="1643">
        <v>0</v>
      </c>
    </row>
    <row r="32" spans="1:11" ht="18" customHeight="1" x14ac:dyDescent="0.2">
      <c r="A32" s="1634" t="s">
        <v>134</v>
      </c>
      <c r="B32" s="1644"/>
      <c r="C32" s="1645"/>
      <c r="D32" s="1646"/>
      <c r="E32" s="1627"/>
      <c r="F32" s="1640"/>
      <c r="G32" s="1640"/>
      <c r="H32" s="1640"/>
      <c r="I32" s="1640"/>
      <c r="J32" s="1640"/>
      <c r="K32" s="1643">
        <v>0</v>
      </c>
    </row>
    <row r="33" spans="1:11" ht="18" customHeight="1" x14ac:dyDescent="0.2">
      <c r="A33" s="1634" t="s">
        <v>135</v>
      </c>
      <c r="B33" s="1644"/>
      <c r="C33" s="1645"/>
      <c r="D33" s="1646"/>
      <c r="E33" s="1627"/>
      <c r="F33" s="1640"/>
      <c r="G33" s="1640"/>
      <c r="H33" s="1640"/>
      <c r="I33" s="1640"/>
      <c r="J33" s="1640"/>
      <c r="K33" s="1643">
        <v>0</v>
      </c>
    </row>
    <row r="34" spans="1:11" ht="18" customHeight="1" x14ac:dyDescent="0.2">
      <c r="A34" s="1634" t="s">
        <v>136</v>
      </c>
      <c r="B34" s="4062"/>
      <c r="C34" s="4063"/>
      <c r="D34" s="4064"/>
      <c r="E34" s="1627"/>
      <c r="F34" s="1640"/>
      <c r="G34" s="1647" t="s">
        <v>85</v>
      </c>
      <c r="H34" s="1641"/>
      <c r="I34" s="1642">
        <v>0</v>
      </c>
      <c r="J34" s="1641"/>
      <c r="K34" s="1643">
        <v>0</v>
      </c>
    </row>
    <row r="35" spans="1:11" ht="18" customHeight="1" x14ac:dyDescent="0.2">
      <c r="A35" s="1627"/>
      <c r="B35" s="1627"/>
      <c r="C35" s="1627"/>
      <c r="D35" s="1627"/>
      <c r="E35" s="1627"/>
      <c r="F35" s="1627"/>
      <c r="G35" s="1627"/>
      <c r="H35" s="1627"/>
      <c r="I35" s="1627"/>
      <c r="J35" s="1627"/>
      <c r="K35" s="1648"/>
    </row>
    <row r="36" spans="1:11" ht="18" customHeight="1" x14ac:dyDescent="0.2">
      <c r="A36" s="1638" t="s">
        <v>137</v>
      </c>
      <c r="B36" s="1633" t="s">
        <v>138</v>
      </c>
      <c r="C36" s="1627"/>
      <c r="D36" s="1627"/>
      <c r="E36" s="1633" t="s">
        <v>7</v>
      </c>
      <c r="F36" s="1649">
        <v>380</v>
      </c>
      <c r="G36" s="1649">
        <v>1071</v>
      </c>
      <c r="H36" s="1650">
        <v>9904.6936082125158</v>
      </c>
      <c r="I36" s="1650">
        <v>6680.1041927481911</v>
      </c>
      <c r="J36" s="1650">
        <v>0.1</v>
      </c>
      <c r="K36" s="1643">
        <v>16584.697800960705</v>
      </c>
    </row>
    <row r="37" spans="1:11" ht="18" customHeight="1" thickBot="1" x14ac:dyDescent="0.25">
      <c r="A37" s="1627"/>
      <c r="B37" s="1633"/>
      <c r="C37" s="1627"/>
      <c r="D37" s="1627"/>
      <c r="E37" s="1627"/>
      <c r="F37" s="1651"/>
      <c r="G37" s="1651"/>
      <c r="H37" s="1652"/>
      <c r="I37" s="1652"/>
      <c r="J37" s="1652"/>
      <c r="K37" s="1653"/>
    </row>
    <row r="38" spans="1:11" ht="42.75" customHeight="1" x14ac:dyDescent="0.2">
      <c r="A38" s="1627"/>
      <c r="B38" s="1627"/>
      <c r="C38" s="1627"/>
      <c r="D38" s="1627"/>
      <c r="E38" s="1627"/>
      <c r="F38" s="1636" t="s">
        <v>9</v>
      </c>
      <c r="G38" s="1636" t="s">
        <v>37</v>
      </c>
      <c r="H38" s="1637" t="s">
        <v>29</v>
      </c>
      <c r="I38" s="1637" t="s">
        <v>30</v>
      </c>
      <c r="J38" s="1637" t="s">
        <v>33</v>
      </c>
      <c r="K38" s="1636" t="s">
        <v>34</v>
      </c>
    </row>
    <row r="39" spans="1:11" ht="18.75" customHeight="1" x14ac:dyDescent="0.2">
      <c r="A39" s="1638" t="s">
        <v>86</v>
      </c>
      <c r="B39" s="1633" t="s">
        <v>49</v>
      </c>
      <c r="C39" s="1627"/>
      <c r="D39" s="1627"/>
      <c r="E39" s="1627"/>
      <c r="F39" s="1627"/>
      <c r="G39" s="1627"/>
      <c r="H39" s="1627"/>
      <c r="I39" s="1627"/>
      <c r="J39" s="1627"/>
      <c r="K39" s="1627"/>
    </row>
    <row r="40" spans="1:11" ht="18" customHeight="1" x14ac:dyDescent="0.2">
      <c r="A40" s="1634" t="s">
        <v>87</v>
      </c>
      <c r="B40" s="1627" t="s">
        <v>31</v>
      </c>
      <c r="C40" s="1627"/>
      <c r="D40" s="1627"/>
      <c r="E40" s="1627"/>
      <c r="F40" s="1640"/>
      <c r="G40" s="1640"/>
      <c r="H40" s="1641"/>
      <c r="I40" s="1642">
        <v>0</v>
      </c>
      <c r="J40" s="1641"/>
      <c r="K40" s="1643">
        <v>0</v>
      </c>
    </row>
    <row r="41" spans="1:11" ht="18" customHeight="1" x14ac:dyDescent="0.2">
      <c r="A41" s="1634" t="s">
        <v>88</v>
      </c>
      <c r="B41" s="3861" t="s">
        <v>50</v>
      </c>
      <c r="C41" s="3862"/>
      <c r="D41" s="1627"/>
      <c r="E41" s="1627"/>
      <c r="F41" s="1640">
        <v>0</v>
      </c>
      <c r="G41" s="1640">
        <v>0</v>
      </c>
      <c r="H41" s="1641">
        <v>0</v>
      </c>
      <c r="I41" s="1642">
        <v>0</v>
      </c>
      <c r="J41" s="1641">
        <v>0</v>
      </c>
      <c r="K41" s="1643">
        <v>0</v>
      </c>
    </row>
    <row r="42" spans="1:11" ht="18" customHeight="1" x14ac:dyDescent="0.2">
      <c r="A42" s="1634" t="s">
        <v>89</v>
      </c>
      <c r="B42" s="1639" t="s">
        <v>11</v>
      </c>
      <c r="C42" s="1627"/>
      <c r="D42" s="1627"/>
      <c r="E42" s="1627"/>
      <c r="F42" s="1640"/>
      <c r="G42" s="1640"/>
      <c r="H42" s="1641"/>
      <c r="I42" s="1642"/>
      <c r="J42" s="1641"/>
      <c r="K42" s="1643">
        <v>0</v>
      </c>
    </row>
    <row r="43" spans="1:11" ht="18" customHeight="1" x14ac:dyDescent="0.2">
      <c r="A43" s="1634" t="s">
        <v>90</v>
      </c>
      <c r="B43" s="1654" t="s">
        <v>10</v>
      </c>
      <c r="C43" s="1655"/>
      <c r="D43" s="1655"/>
      <c r="E43" s="1627"/>
      <c r="F43" s="1640">
        <v>0</v>
      </c>
      <c r="G43" s="1640">
        <v>0</v>
      </c>
      <c r="H43" s="1640">
        <v>0</v>
      </c>
      <c r="I43" s="1640">
        <v>0</v>
      </c>
      <c r="J43" s="1640">
        <v>0</v>
      </c>
      <c r="K43" s="1643">
        <v>0</v>
      </c>
    </row>
    <row r="44" spans="1:11" ht="18" customHeight="1" x14ac:dyDescent="0.2">
      <c r="A44" s="1634" t="s">
        <v>91</v>
      </c>
      <c r="B44" s="4062"/>
      <c r="C44" s="4063"/>
      <c r="D44" s="4064"/>
      <c r="E44" s="1627"/>
      <c r="F44" s="1640"/>
      <c r="G44" s="1640"/>
      <c r="H44" s="1640"/>
      <c r="I44" s="1640"/>
      <c r="J44" s="1640"/>
      <c r="K44" s="1656">
        <v>0</v>
      </c>
    </row>
    <row r="45" spans="1:11" ht="18" customHeight="1" x14ac:dyDescent="0.2">
      <c r="A45" s="1634" t="s">
        <v>139</v>
      </c>
      <c r="B45" s="4062"/>
      <c r="C45" s="4063"/>
      <c r="D45" s="4064"/>
      <c r="E45" s="1627"/>
      <c r="F45" s="1640"/>
      <c r="G45" s="1640"/>
      <c r="H45" s="1641"/>
      <c r="I45" s="1642">
        <v>0</v>
      </c>
      <c r="J45" s="1641"/>
      <c r="K45" s="1643">
        <v>0</v>
      </c>
    </row>
    <row r="46" spans="1:11" ht="18" customHeight="1" x14ac:dyDescent="0.2">
      <c r="A46" s="1634" t="s">
        <v>140</v>
      </c>
      <c r="B46" s="4062"/>
      <c r="C46" s="4063"/>
      <c r="D46" s="4064"/>
      <c r="E46" s="1627"/>
      <c r="F46" s="1640"/>
      <c r="G46" s="1640"/>
      <c r="H46" s="1641"/>
      <c r="I46" s="1642">
        <v>0</v>
      </c>
      <c r="J46" s="1641"/>
      <c r="K46" s="1643">
        <v>0</v>
      </c>
    </row>
    <row r="47" spans="1:11" ht="18" customHeight="1" x14ac:dyDescent="0.2">
      <c r="A47" s="1634" t="s">
        <v>141</v>
      </c>
      <c r="B47" s="4062"/>
      <c r="C47" s="4063"/>
      <c r="D47" s="4064"/>
      <c r="E47" s="1627"/>
      <c r="F47" s="1640"/>
      <c r="G47" s="1640"/>
      <c r="H47" s="1641"/>
      <c r="I47" s="1642">
        <v>0</v>
      </c>
      <c r="J47" s="1641"/>
      <c r="K47" s="1643">
        <v>0</v>
      </c>
    </row>
    <row r="48" spans="1:11" ht="18" customHeight="1" x14ac:dyDescent="0.2">
      <c r="A48" s="630"/>
      <c r="B48" s="1561"/>
      <c r="C48" s="1561"/>
      <c r="D48" s="1561"/>
      <c r="E48" s="1561"/>
      <c r="F48" s="1561"/>
      <c r="G48" s="1561"/>
      <c r="K48" s="1561"/>
    </row>
    <row r="49" spans="1:11" ht="18" customHeight="1" x14ac:dyDescent="0.2">
      <c r="A49" s="1638" t="s">
        <v>142</v>
      </c>
      <c r="B49" s="1633" t="s">
        <v>143</v>
      </c>
      <c r="C49" s="1627"/>
      <c r="D49" s="1627"/>
      <c r="E49" s="1633" t="s">
        <v>7</v>
      </c>
      <c r="F49" s="1657">
        <v>0</v>
      </c>
      <c r="G49" s="1657">
        <v>0</v>
      </c>
      <c r="H49" s="1650">
        <v>0</v>
      </c>
      <c r="I49" s="1650">
        <v>0</v>
      </c>
      <c r="J49" s="1650">
        <v>0</v>
      </c>
      <c r="K49" s="1643">
        <v>0</v>
      </c>
    </row>
    <row r="50" spans="1:11" ht="18" customHeight="1" thickBot="1" x14ac:dyDescent="0.25">
      <c r="A50" s="1627"/>
      <c r="B50" s="1627"/>
      <c r="C50" s="1627"/>
      <c r="D50" s="1627"/>
      <c r="E50" s="1627"/>
      <c r="F50" s="1627"/>
      <c r="G50" s="1658"/>
      <c r="H50" s="1659"/>
      <c r="I50" s="1659"/>
      <c r="J50" s="1659"/>
      <c r="K50" s="1658"/>
    </row>
    <row r="51" spans="1:11" ht="42.75" customHeight="1" x14ac:dyDescent="0.2">
      <c r="A51" s="1627"/>
      <c r="B51" s="1627"/>
      <c r="C51" s="1627"/>
      <c r="D51" s="1627"/>
      <c r="E51" s="1627"/>
      <c r="F51" s="1636" t="s">
        <v>9</v>
      </c>
      <c r="G51" s="1636" t="s">
        <v>37</v>
      </c>
      <c r="H51" s="1637" t="s">
        <v>29</v>
      </c>
      <c r="I51" s="1637" t="s">
        <v>30</v>
      </c>
      <c r="J51" s="1637" t="s">
        <v>33</v>
      </c>
      <c r="K51" s="1636" t="s">
        <v>34</v>
      </c>
    </row>
    <row r="52" spans="1:11" ht="18" customHeight="1" x14ac:dyDescent="0.2">
      <c r="A52" s="1638" t="s">
        <v>92</v>
      </c>
      <c r="B52" s="4060" t="s">
        <v>38</v>
      </c>
      <c r="C52" s="4061"/>
      <c r="D52" s="1627"/>
      <c r="E52" s="1627"/>
      <c r="F52" s="1627"/>
      <c r="G52" s="1627"/>
      <c r="H52" s="1627"/>
      <c r="I52" s="1627"/>
      <c r="J52" s="1627"/>
      <c r="K52" s="1627"/>
    </row>
    <row r="53" spans="1:11" ht="18" customHeight="1" x14ac:dyDescent="0.2">
      <c r="A53" s="1634" t="s">
        <v>51</v>
      </c>
      <c r="B53" s="1660" t="s">
        <v>483</v>
      </c>
      <c r="C53" s="1661"/>
      <c r="D53" s="1662"/>
      <c r="E53" s="1627"/>
      <c r="F53" s="1640">
        <v>4160</v>
      </c>
      <c r="G53" s="1640">
        <v>333</v>
      </c>
      <c r="H53" s="1641">
        <v>157393.5810089474</v>
      </c>
      <c r="I53" s="1640">
        <v>106152.25084173676</v>
      </c>
      <c r="J53" s="1640">
        <v>0</v>
      </c>
      <c r="K53" s="1643">
        <v>263545.83185068413</v>
      </c>
    </row>
    <row r="54" spans="1:11" ht="18" customHeight="1" x14ac:dyDescent="0.2">
      <c r="A54" s="1634" t="s">
        <v>93</v>
      </c>
      <c r="B54" s="1663" t="s">
        <v>484</v>
      </c>
      <c r="C54" s="1661"/>
      <c r="D54" s="1662"/>
      <c r="E54" s="1627"/>
      <c r="F54" s="1640"/>
      <c r="G54" s="1640">
        <v>9624</v>
      </c>
      <c r="H54" s="1641">
        <v>729200</v>
      </c>
      <c r="I54" s="1642">
        <v>491800.36960588692</v>
      </c>
      <c r="J54" s="1641"/>
      <c r="K54" s="1643">
        <v>1221000.369605887</v>
      </c>
    </row>
    <row r="55" spans="1:11" ht="18" customHeight="1" x14ac:dyDescent="0.2">
      <c r="A55" s="1634" t="s">
        <v>94</v>
      </c>
      <c r="B55" s="1663" t="s">
        <v>485</v>
      </c>
      <c r="C55" s="1661"/>
      <c r="D55" s="1662"/>
      <c r="E55" s="1627"/>
      <c r="F55" s="1640">
        <v>10950</v>
      </c>
      <c r="G55" s="1640">
        <v>14259</v>
      </c>
      <c r="H55" s="1641">
        <v>2772676</v>
      </c>
      <c r="I55" s="1642">
        <v>1869998.7405339717</v>
      </c>
      <c r="J55" s="1641">
        <v>1411436</v>
      </c>
      <c r="K55" s="1643">
        <v>3231238.7405339722</v>
      </c>
    </row>
    <row r="56" spans="1:11" ht="18" customHeight="1" x14ac:dyDescent="0.2">
      <c r="A56" s="1634" t="s">
        <v>95</v>
      </c>
      <c r="B56" s="1660" t="s">
        <v>486</v>
      </c>
      <c r="C56" s="1661"/>
      <c r="D56" s="1662"/>
      <c r="E56" s="1627"/>
      <c r="F56" s="1640"/>
      <c r="G56" s="1640"/>
      <c r="H56" s="1641">
        <v>383738</v>
      </c>
      <c r="I56" s="1642">
        <v>258807.58397123401</v>
      </c>
      <c r="J56" s="1641"/>
      <c r="K56" s="1643">
        <v>642545.58397123404</v>
      </c>
    </row>
    <row r="57" spans="1:11" ht="18" customHeight="1" x14ac:dyDescent="0.2">
      <c r="A57" s="1634" t="s">
        <v>96</v>
      </c>
      <c r="B57" s="4062"/>
      <c r="C57" s="4063"/>
      <c r="D57" s="4064"/>
      <c r="E57" s="1627"/>
      <c r="F57" s="1640"/>
      <c r="G57" s="1640"/>
      <c r="H57" s="1641">
        <v>0</v>
      </c>
      <c r="I57" s="1642">
        <v>0</v>
      </c>
      <c r="J57" s="1641"/>
      <c r="K57" s="1643">
        <v>0</v>
      </c>
    </row>
    <row r="58" spans="1:11" ht="18" customHeight="1" x14ac:dyDescent="0.2">
      <c r="A58" s="1634" t="s">
        <v>99</v>
      </c>
      <c r="B58" s="4110" t="s">
        <v>763</v>
      </c>
      <c r="C58" s="4111"/>
      <c r="D58" s="4112"/>
      <c r="E58" s="1627"/>
      <c r="F58" s="1640"/>
      <c r="G58" s="1640"/>
      <c r="H58" s="1641">
        <v>261730</v>
      </c>
      <c r="I58" s="1642">
        <v>176520.72234907953</v>
      </c>
      <c r="J58" s="1641"/>
      <c r="K58" s="1643">
        <v>438250.72234907956</v>
      </c>
    </row>
    <row r="59" spans="1:11" ht="18" customHeight="1" x14ac:dyDescent="0.2">
      <c r="A59" s="1634" t="s">
        <v>99</v>
      </c>
      <c r="B59" s="4110" t="s">
        <v>764</v>
      </c>
      <c r="C59" s="4111"/>
      <c r="D59" s="4112"/>
      <c r="E59" s="1627"/>
      <c r="F59" s="1640"/>
      <c r="G59" s="1640"/>
      <c r="H59" s="1641">
        <v>150965</v>
      </c>
      <c r="I59" s="1642">
        <v>101816.56993630379</v>
      </c>
      <c r="J59" s="1640"/>
      <c r="K59" s="1643">
        <v>252781.56993630377</v>
      </c>
    </row>
    <row r="60" spans="1:11" ht="18" customHeight="1" x14ac:dyDescent="0.2">
      <c r="A60" s="1634" t="s">
        <v>99</v>
      </c>
      <c r="B60" s="1660" t="s">
        <v>487</v>
      </c>
      <c r="C60" s="1661"/>
      <c r="D60" s="1662"/>
      <c r="E60" s="1627"/>
      <c r="F60" s="1640">
        <v>1415.598347107438</v>
      </c>
      <c r="G60" s="1640">
        <v>1887.4644628099174</v>
      </c>
      <c r="H60" s="1641">
        <v>1141916</v>
      </c>
      <c r="I60" s="1642">
        <v>770151.82509445422</v>
      </c>
      <c r="J60" s="1641"/>
      <c r="K60" s="1643">
        <v>1912067.8250944542</v>
      </c>
    </row>
    <row r="61" spans="1:11" ht="18" customHeight="1" x14ac:dyDescent="0.2">
      <c r="A61" s="1634" t="s">
        <v>100</v>
      </c>
      <c r="B61" s="4110"/>
      <c r="C61" s="4066"/>
      <c r="D61" s="4067"/>
      <c r="E61" s="1627"/>
      <c r="F61" s="1640"/>
      <c r="G61" s="1640"/>
      <c r="H61" s="1641">
        <v>0</v>
      </c>
      <c r="I61" s="1642">
        <v>0</v>
      </c>
      <c r="J61" s="1641"/>
      <c r="K61" s="1643">
        <v>0</v>
      </c>
    </row>
    <row r="62" spans="1:11" ht="18" customHeight="1" x14ac:dyDescent="0.2">
      <c r="A62" s="1634" t="s">
        <v>101</v>
      </c>
      <c r="B62" s="4110"/>
      <c r="C62" s="4066"/>
      <c r="D62" s="4067"/>
      <c r="E62" s="1627"/>
      <c r="F62" s="1640"/>
      <c r="G62" s="1640"/>
      <c r="H62" s="1640"/>
      <c r="I62" s="1642">
        <v>0</v>
      </c>
      <c r="J62" s="1640"/>
      <c r="K62" s="1643">
        <v>0</v>
      </c>
    </row>
    <row r="63" spans="1:11" ht="18" customHeight="1" x14ac:dyDescent="0.2">
      <c r="A63" s="1634"/>
      <c r="B63" s="1627"/>
      <c r="C63" s="1627"/>
      <c r="D63" s="1627"/>
      <c r="E63" s="1627"/>
      <c r="F63" s="1627"/>
      <c r="G63" s="1627"/>
      <c r="H63" s="1627"/>
      <c r="I63" s="1664"/>
      <c r="J63" s="1627"/>
      <c r="K63" s="1627"/>
    </row>
    <row r="64" spans="1:11" ht="18" customHeight="1" x14ac:dyDescent="0.2">
      <c r="A64" s="1634" t="s">
        <v>144</v>
      </c>
      <c r="B64" s="1633" t="s">
        <v>145</v>
      </c>
      <c r="C64" s="1627"/>
      <c r="D64" s="1627"/>
      <c r="E64" s="1633" t="s">
        <v>7</v>
      </c>
      <c r="F64" s="1649">
        <v>16525.59834710744</v>
      </c>
      <c r="G64" s="1649">
        <v>26103.464462809916</v>
      </c>
      <c r="H64" s="1650">
        <v>5597618.5810089475</v>
      </c>
      <c r="I64" s="1650">
        <v>3775248.0623326665</v>
      </c>
      <c r="J64" s="1650">
        <v>1411436</v>
      </c>
      <c r="K64" s="1643">
        <v>7961430.6433416139</v>
      </c>
    </row>
    <row r="65" spans="1:11" ht="18" customHeight="1" x14ac:dyDescent="0.2">
      <c r="A65" s="1627"/>
      <c r="B65" s="1627"/>
      <c r="C65" s="1627"/>
      <c r="D65" s="1627"/>
      <c r="E65" s="1627"/>
      <c r="F65" s="1665"/>
      <c r="G65" s="1665"/>
      <c r="H65" s="1666"/>
      <c r="I65" s="1666"/>
      <c r="J65" s="1666"/>
      <c r="K65" s="1665"/>
    </row>
    <row r="66" spans="1:11" ht="42.75" customHeight="1" x14ac:dyDescent="0.2">
      <c r="A66" s="1627"/>
      <c r="B66" s="1627"/>
      <c r="C66" s="1627"/>
      <c r="D66" s="1627"/>
      <c r="E66" s="1627"/>
      <c r="F66" s="1667" t="s">
        <v>9</v>
      </c>
      <c r="G66" s="1667" t="s">
        <v>37</v>
      </c>
      <c r="H66" s="1668" t="s">
        <v>29</v>
      </c>
      <c r="I66" s="1668" t="s">
        <v>30</v>
      </c>
      <c r="J66" s="1668" t="s">
        <v>33</v>
      </c>
      <c r="K66" s="1667" t="s">
        <v>34</v>
      </c>
    </row>
    <row r="67" spans="1:11" ht="18" customHeight="1" x14ac:dyDescent="0.2">
      <c r="A67" s="1638" t="s">
        <v>102</v>
      </c>
      <c r="B67" s="1633" t="s">
        <v>12</v>
      </c>
      <c r="C67" s="1627"/>
      <c r="D67" s="1627"/>
      <c r="E67" s="1627"/>
      <c r="F67" s="1669"/>
      <c r="G67" s="1669"/>
      <c r="H67" s="1670"/>
      <c r="I67" s="1671"/>
      <c r="J67" s="1670"/>
      <c r="K67" s="1672"/>
    </row>
    <row r="68" spans="1:11" ht="18" customHeight="1" x14ac:dyDescent="0.2">
      <c r="A68" s="1634" t="s">
        <v>103</v>
      </c>
      <c r="B68" s="1627" t="s">
        <v>52</v>
      </c>
      <c r="C68" s="1627"/>
      <c r="D68" s="1627"/>
      <c r="E68" s="1627"/>
      <c r="F68" s="1673"/>
      <c r="G68" s="1673"/>
      <c r="H68" s="1641"/>
      <c r="I68" s="1642">
        <v>0</v>
      </c>
      <c r="J68" s="1641"/>
      <c r="K68" s="1643">
        <v>0</v>
      </c>
    </row>
    <row r="69" spans="1:11" ht="18" customHeight="1" x14ac:dyDescent="0.2">
      <c r="A69" s="1634" t="s">
        <v>104</v>
      </c>
      <c r="B69" s="1639" t="s">
        <v>53</v>
      </c>
      <c r="C69" s="1627"/>
      <c r="D69" s="1627"/>
      <c r="E69" s="1627"/>
      <c r="F69" s="1673"/>
      <c r="G69" s="1673"/>
      <c r="H69" s="1641"/>
      <c r="I69" s="1642">
        <v>0</v>
      </c>
      <c r="J69" s="1641"/>
      <c r="K69" s="1643">
        <v>0</v>
      </c>
    </row>
    <row r="70" spans="1:11" ht="18" customHeight="1" x14ac:dyDescent="0.2">
      <c r="A70" s="1634" t="s">
        <v>178</v>
      </c>
      <c r="B70" s="1663"/>
      <c r="C70" s="1661"/>
      <c r="D70" s="1662"/>
      <c r="E70" s="1633"/>
      <c r="F70" s="1674"/>
      <c r="G70" s="1674"/>
      <c r="H70" s="1675"/>
      <c r="I70" s="1642">
        <v>0</v>
      </c>
      <c r="J70" s="1675"/>
      <c r="K70" s="1643">
        <v>0</v>
      </c>
    </row>
    <row r="71" spans="1:11" ht="18" customHeight="1" x14ac:dyDescent="0.2">
      <c r="A71" s="1634" t="s">
        <v>179</v>
      </c>
      <c r="B71" s="1663"/>
      <c r="C71" s="1661"/>
      <c r="D71" s="1662"/>
      <c r="E71" s="1633"/>
      <c r="F71" s="1674"/>
      <c r="G71" s="1674"/>
      <c r="H71" s="1675"/>
      <c r="I71" s="1642">
        <v>0</v>
      </c>
      <c r="J71" s="1675"/>
      <c r="K71" s="1643">
        <v>0</v>
      </c>
    </row>
    <row r="72" spans="1:11" ht="18" customHeight="1" x14ac:dyDescent="0.2">
      <c r="A72" s="1634" t="s">
        <v>180</v>
      </c>
      <c r="B72" s="1676"/>
      <c r="C72" s="1677"/>
      <c r="D72" s="1678"/>
      <c r="E72" s="1633"/>
      <c r="F72" s="1640"/>
      <c r="G72" s="1640"/>
      <c r="H72" s="1641"/>
      <c r="I72" s="1642">
        <v>0</v>
      </c>
      <c r="J72" s="1641"/>
      <c r="K72" s="1643">
        <v>0</v>
      </c>
    </row>
    <row r="73" spans="1:11" ht="18" customHeight="1" x14ac:dyDescent="0.2">
      <c r="A73" s="1634"/>
      <c r="B73" s="1639"/>
      <c r="C73" s="1627"/>
      <c r="D73" s="1627"/>
      <c r="E73" s="1633"/>
      <c r="F73" s="1679"/>
      <c r="G73" s="1679"/>
      <c r="H73" s="1680"/>
      <c r="I73" s="1671"/>
      <c r="J73" s="1680"/>
      <c r="K73" s="1672"/>
    </row>
    <row r="74" spans="1:11" ht="18" customHeight="1" x14ac:dyDescent="0.2">
      <c r="A74" s="1638" t="s">
        <v>146</v>
      </c>
      <c r="B74" s="1633" t="s">
        <v>147</v>
      </c>
      <c r="C74" s="1627"/>
      <c r="D74" s="1627"/>
      <c r="E74" s="1633" t="s">
        <v>7</v>
      </c>
      <c r="F74" s="1681">
        <v>0</v>
      </c>
      <c r="G74" s="1681">
        <v>0</v>
      </c>
      <c r="H74" s="1682">
        <v>0</v>
      </c>
      <c r="I74" s="1683">
        <v>0</v>
      </c>
      <c r="J74" s="1682">
        <v>0</v>
      </c>
      <c r="K74" s="1656">
        <v>0</v>
      </c>
    </row>
    <row r="75" spans="1:11" ht="42.75" customHeight="1" x14ac:dyDescent="0.2">
      <c r="A75" s="1627"/>
      <c r="B75" s="1627"/>
      <c r="C75" s="1627"/>
      <c r="D75" s="1627"/>
      <c r="E75" s="1627"/>
      <c r="F75" s="1636" t="s">
        <v>9</v>
      </c>
      <c r="G75" s="1636" t="s">
        <v>37</v>
      </c>
      <c r="H75" s="1637" t="s">
        <v>29</v>
      </c>
      <c r="I75" s="1637" t="s">
        <v>30</v>
      </c>
      <c r="J75" s="1637" t="s">
        <v>33</v>
      </c>
      <c r="K75" s="1636" t="s">
        <v>34</v>
      </c>
    </row>
    <row r="76" spans="1:11" ht="18" customHeight="1" x14ac:dyDescent="0.2">
      <c r="A76" s="1638" t="s">
        <v>105</v>
      </c>
      <c r="B76" s="1633" t="s">
        <v>106</v>
      </c>
      <c r="C76" s="1627"/>
      <c r="D76" s="1627"/>
      <c r="E76" s="1627"/>
      <c r="F76" s="1627"/>
      <c r="G76" s="1627"/>
      <c r="H76" s="1627"/>
      <c r="I76" s="1627"/>
      <c r="J76" s="1627"/>
      <c r="K76" s="1627"/>
    </row>
    <row r="77" spans="1:11" ht="18" customHeight="1" x14ac:dyDescent="0.2">
      <c r="A77" s="1634" t="s">
        <v>107</v>
      </c>
      <c r="B77" s="1639" t="s">
        <v>54</v>
      </c>
      <c r="C77" s="1627"/>
      <c r="D77" s="1627"/>
      <c r="E77" s="1627"/>
      <c r="F77" s="1640">
        <v>0</v>
      </c>
      <c r="G77" s="1640">
        <v>0</v>
      </c>
      <c r="H77" s="1640">
        <v>5000</v>
      </c>
      <c r="I77" s="1640">
        <v>3372.1912342696583</v>
      </c>
      <c r="J77" s="1640">
        <v>0</v>
      </c>
      <c r="K77" s="1643">
        <v>8372.1912342696578</v>
      </c>
    </row>
    <row r="78" spans="1:11" ht="18" customHeight="1" x14ac:dyDescent="0.2">
      <c r="A78" s="1634" t="s">
        <v>108</v>
      </c>
      <c r="B78" s="1639" t="s">
        <v>55</v>
      </c>
      <c r="C78" s="1627"/>
      <c r="D78" s="1627"/>
      <c r="E78" s="1627"/>
      <c r="F78" s="1640">
        <v>0</v>
      </c>
      <c r="G78" s="1640">
        <v>0</v>
      </c>
      <c r="H78" s="1640">
        <v>5000</v>
      </c>
      <c r="I78" s="1640">
        <v>3372.1912342696583</v>
      </c>
      <c r="J78" s="1640">
        <v>0</v>
      </c>
      <c r="K78" s="1643">
        <v>8372.1912342696578</v>
      </c>
    </row>
    <row r="79" spans="1:11" ht="18" customHeight="1" x14ac:dyDescent="0.2">
      <c r="A79" s="1634" t="s">
        <v>109</v>
      </c>
      <c r="B79" s="1639" t="s">
        <v>13</v>
      </c>
      <c r="C79" s="1627"/>
      <c r="D79" s="1627"/>
      <c r="E79" s="1627"/>
      <c r="F79" s="1640">
        <v>0</v>
      </c>
      <c r="G79" s="1640">
        <v>0</v>
      </c>
      <c r="H79" s="1640">
        <v>37571</v>
      </c>
      <c r="I79" s="1640">
        <v>25339.319372549064</v>
      </c>
      <c r="J79" s="1640">
        <v>0</v>
      </c>
      <c r="K79" s="1643">
        <v>62910.319372549064</v>
      </c>
    </row>
    <row r="80" spans="1:11" ht="18" customHeight="1" x14ac:dyDescent="0.2">
      <c r="A80" s="1634" t="s">
        <v>110</v>
      </c>
      <c r="B80" s="1639" t="s">
        <v>56</v>
      </c>
      <c r="C80" s="1627"/>
      <c r="D80" s="1627"/>
      <c r="E80" s="1627"/>
      <c r="F80" s="1640"/>
      <c r="G80" s="1640"/>
      <c r="H80" s="1641"/>
      <c r="I80" s="1642">
        <v>0</v>
      </c>
      <c r="J80" s="1641"/>
      <c r="K80" s="1643">
        <v>0</v>
      </c>
    </row>
    <row r="81" spans="1:11" ht="18" customHeight="1" x14ac:dyDescent="0.2">
      <c r="A81" s="1634"/>
      <c r="B81" s="1627"/>
      <c r="C81" s="1627"/>
      <c r="D81" s="1627"/>
      <c r="E81" s="1627"/>
      <c r="F81" s="1627"/>
      <c r="G81" s="1627"/>
      <c r="H81" s="1627"/>
      <c r="I81" s="1627"/>
      <c r="J81" s="1627"/>
      <c r="K81" s="1684"/>
    </row>
    <row r="82" spans="1:11" ht="18" customHeight="1" x14ac:dyDescent="0.2">
      <c r="A82" s="1634" t="s">
        <v>148</v>
      </c>
      <c r="B82" s="1633" t="s">
        <v>149</v>
      </c>
      <c r="C82" s="1627"/>
      <c r="D82" s="1627"/>
      <c r="E82" s="1633" t="s">
        <v>7</v>
      </c>
      <c r="F82" s="1681">
        <v>0</v>
      </c>
      <c r="G82" s="1681">
        <v>0</v>
      </c>
      <c r="H82" s="1682">
        <v>47571</v>
      </c>
      <c r="I82" s="1682">
        <v>32083.701841088379</v>
      </c>
      <c r="J82" s="1682">
        <v>0</v>
      </c>
      <c r="K82" s="1656">
        <v>79654.701841088376</v>
      </c>
    </row>
    <row r="83" spans="1:11" ht="18" customHeight="1" thickBot="1" x14ac:dyDescent="0.25">
      <c r="A83" s="1634"/>
      <c r="B83" s="1627"/>
      <c r="C83" s="1627"/>
      <c r="D83" s="1627"/>
      <c r="E83" s="1627"/>
      <c r="F83" s="1658"/>
      <c r="G83" s="1658"/>
      <c r="H83" s="1659"/>
      <c r="I83" s="1659"/>
      <c r="J83" s="1659"/>
      <c r="K83" s="1658"/>
    </row>
    <row r="84" spans="1:11" ht="42.75" customHeight="1" x14ac:dyDescent="0.2">
      <c r="A84" s="1627"/>
      <c r="B84" s="1627"/>
      <c r="C84" s="1627"/>
      <c r="D84" s="1627"/>
      <c r="E84" s="1627"/>
      <c r="F84" s="1636" t="s">
        <v>9</v>
      </c>
      <c r="G84" s="1636" t="s">
        <v>37</v>
      </c>
      <c r="H84" s="1637" t="s">
        <v>29</v>
      </c>
      <c r="I84" s="1637" t="s">
        <v>30</v>
      </c>
      <c r="J84" s="1637" t="s">
        <v>33</v>
      </c>
      <c r="K84" s="1636" t="s">
        <v>34</v>
      </c>
    </row>
    <row r="85" spans="1:11" ht="18" customHeight="1" x14ac:dyDescent="0.2">
      <c r="A85" s="1638" t="s">
        <v>111</v>
      </c>
      <c r="B85" s="1633" t="s">
        <v>57</v>
      </c>
      <c r="C85" s="1627"/>
      <c r="D85" s="1627"/>
      <c r="E85" s="1627"/>
      <c r="F85" s="1627"/>
      <c r="G85" s="1627"/>
      <c r="H85" s="1627"/>
      <c r="I85" s="1627"/>
      <c r="J85" s="1627"/>
      <c r="K85" s="1627"/>
    </row>
    <row r="86" spans="1:11" ht="18" customHeight="1" x14ac:dyDescent="0.2">
      <c r="A86" s="1634" t="s">
        <v>112</v>
      </c>
      <c r="B86" s="1639" t="s">
        <v>113</v>
      </c>
      <c r="C86" s="1627"/>
      <c r="D86" s="1627"/>
      <c r="E86" s="1627"/>
      <c r="F86" s="1640"/>
      <c r="G86" s="1640"/>
      <c r="H86" s="1641"/>
      <c r="I86" s="1642">
        <v>0</v>
      </c>
      <c r="J86" s="1641"/>
      <c r="K86" s="1643">
        <v>0</v>
      </c>
    </row>
    <row r="87" spans="1:11" ht="18" customHeight="1" x14ac:dyDescent="0.2">
      <c r="A87" s="1634" t="s">
        <v>114</v>
      </c>
      <c r="B87" s="1639" t="s">
        <v>14</v>
      </c>
      <c r="C87" s="1627"/>
      <c r="D87" s="1627"/>
      <c r="E87" s="1627"/>
      <c r="F87" s="1640">
        <v>18</v>
      </c>
      <c r="G87" s="1640">
        <v>0</v>
      </c>
      <c r="H87" s="1640">
        <v>1459.696013020593</v>
      </c>
      <c r="I87" s="1640">
        <v>984.47481996128226</v>
      </c>
      <c r="J87" s="1640">
        <v>0</v>
      </c>
      <c r="K87" s="1643">
        <v>2444.1708329818753</v>
      </c>
    </row>
    <row r="88" spans="1:11" ht="18" customHeight="1" x14ac:dyDescent="0.2">
      <c r="A88" s="1634" t="s">
        <v>115</v>
      </c>
      <c r="B88" s="1639" t="s">
        <v>116</v>
      </c>
      <c r="C88" s="1627"/>
      <c r="D88" s="1627"/>
      <c r="E88" s="1627"/>
      <c r="F88" s="1640">
        <v>176</v>
      </c>
      <c r="G88" s="1640">
        <v>0</v>
      </c>
      <c r="H88" s="1640">
        <v>4494.8054606457963</v>
      </c>
      <c r="I88" s="1640">
        <v>3031.4687148274297</v>
      </c>
      <c r="J88" s="1640">
        <v>0</v>
      </c>
      <c r="K88" s="1643">
        <v>7526.274175473226</v>
      </c>
    </row>
    <row r="89" spans="1:11" ht="18" customHeight="1" x14ac:dyDescent="0.2">
      <c r="A89" s="1634" t="s">
        <v>117</v>
      </c>
      <c r="B89" s="1639" t="s">
        <v>58</v>
      </c>
      <c r="C89" s="1627"/>
      <c r="D89" s="1627"/>
      <c r="E89" s="1627"/>
      <c r="F89" s="1640"/>
      <c r="G89" s="1640"/>
      <c r="H89" s="1640"/>
      <c r="I89" s="1640"/>
      <c r="J89" s="1640"/>
      <c r="K89" s="1643">
        <v>0</v>
      </c>
    </row>
    <row r="90" spans="1:11" ht="18" customHeight="1" x14ac:dyDescent="0.2">
      <c r="A90" s="1634" t="s">
        <v>118</v>
      </c>
      <c r="B90" s="3861" t="s">
        <v>59</v>
      </c>
      <c r="C90" s="3862"/>
      <c r="D90" s="1627"/>
      <c r="E90" s="1627"/>
      <c r="F90" s="1640"/>
      <c r="G90" s="1640"/>
      <c r="H90" s="1640"/>
      <c r="I90" s="1640"/>
      <c r="J90" s="1640"/>
      <c r="K90" s="1643">
        <v>0</v>
      </c>
    </row>
    <row r="91" spans="1:11" ht="18" customHeight="1" x14ac:dyDescent="0.2">
      <c r="A91" s="1634" t="s">
        <v>119</v>
      </c>
      <c r="B91" s="1639" t="s">
        <v>60</v>
      </c>
      <c r="C91" s="1627"/>
      <c r="D91" s="1627"/>
      <c r="E91" s="1627"/>
      <c r="F91" s="1640">
        <v>32</v>
      </c>
      <c r="G91" s="1640">
        <v>0</v>
      </c>
      <c r="H91" s="1640">
        <v>817.23735648105389</v>
      </c>
      <c r="I91" s="1640">
        <v>551.17612996862351</v>
      </c>
      <c r="J91" s="1640">
        <v>0</v>
      </c>
      <c r="K91" s="1643">
        <v>1368.4134864496773</v>
      </c>
    </row>
    <row r="92" spans="1:11" ht="18" customHeight="1" x14ac:dyDescent="0.2">
      <c r="A92" s="1634" t="s">
        <v>120</v>
      </c>
      <c r="B92" s="1639" t="s">
        <v>121</v>
      </c>
      <c r="C92" s="1627"/>
      <c r="D92" s="1627"/>
      <c r="E92" s="1627"/>
      <c r="F92" s="1685">
        <v>104</v>
      </c>
      <c r="G92" s="1685">
        <v>0</v>
      </c>
      <c r="H92" s="1685">
        <v>2656.0214085634252</v>
      </c>
      <c r="I92" s="1685">
        <v>1791.3224223980267</v>
      </c>
      <c r="J92" s="1685">
        <v>0</v>
      </c>
      <c r="K92" s="1643">
        <v>4447.3438309614521</v>
      </c>
    </row>
    <row r="93" spans="1:11" ht="18" customHeight="1" x14ac:dyDescent="0.2">
      <c r="A93" s="1634" t="s">
        <v>122</v>
      </c>
      <c r="B93" s="1639" t="s">
        <v>123</v>
      </c>
      <c r="C93" s="1627"/>
      <c r="D93" s="1627"/>
      <c r="E93" s="1627"/>
      <c r="F93" s="1640">
        <v>0</v>
      </c>
      <c r="G93" s="1640">
        <v>0</v>
      </c>
      <c r="H93" s="1640">
        <v>0</v>
      </c>
      <c r="I93" s="1640">
        <v>0</v>
      </c>
      <c r="J93" s="1640">
        <v>0</v>
      </c>
      <c r="K93" s="1643">
        <v>0</v>
      </c>
    </row>
    <row r="94" spans="1:11" ht="18" customHeight="1" x14ac:dyDescent="0.2">
      <c r="A94" s="1634" t="s">
        <v>124</v>
      </c>
      <c r="B94" s="4065"/>
      <c r="C94" s="4066"/>
      <c r="D94" s="4067"/>
      <c r="E94" s="1627"/>
      <c r="F94" s="1640"/>
      <c r="G94" s="1640"/>
      <c r="H94" s="1641"/>
      <c r="I94" s="1642">
        <v>0</v>
      </c>
      <c r="J94" s="1641"/>
      <c r="K94" s="1643">
        <v>0</v>
      </c>
    </row>
    <row r="95" spans="1:11" ht="18" customHeight="1" x14ac:dyDescent="0.2">
      <c r="A95" s="1634" t="s">
        <v>125</v>
      </c>
      <c r="B95" s="4065"/>
      <c r="C95" s="4066"/>
      <c r="D95" s="4067"/>
      <c r="E95" s="1627"/>
      <c r="F95" s="1640"/>
      <c r="G95" s="1640"/>
      <c r="H95" s="1641"/>
      <c r="I95" s="1642">
        <v>0</v>
      </c>
      <c r="J95" s="1641"/>
      <c r="K95" s="1643">
        <v>0</v>
      </c>
    </row>
    <row r="96" spans="1:11" ht="18" customHeight="1" x14ac:dyDescent="0.2">
      <c r="A96" s="1634" t="s">
        <v>126</v>
      </c>
      <c r="B96" s="4065"/>
      <c r="C96" s="4066"/>
      <c r="D96" s="4067"/>
      <c r="E96" s="1627"/>
      <c r="F96" s="1640"/>
      <c r="G96" s="1640"/>
      <c r="H96" s="1641"/>
      <c r="I96" s="1642">
        <v>0</v>
      </c>
      <c r="J96" s="1641"/>
      <c r="K96" s="1643">
        <v>0</v>
      </c>
    </row>
    <row r="97" spans="1:11" ht="18" customHeight="1" x14ac:dyDescent="0.2">
      <c r="A97" s="1634"/>
      <c r="B97" s="1639"/>
      <c r="C97" s="1627"/>
      <c r="D97" s="1627"/>
      <c r="E97" s="1627"/>
      <c r="F97" s="1627"/>
      <c r="G97" s="1627"/>
      <c r="H97" s="1627"/>
      <c r="I97" s="1627"/>
      <c r="J97" s="1627"/>
      <c r="K97" s="1627"/>
    </row>
    <row r="98" spans="1:11" ht="18" customHeight="1" x14ac:dyDescent="0.2">
      <c r="A98" s="1638" t="s">
        <v>150</v>
      </c>
      <c r="B98" s="1633" t="s">
        <v>151</v>
      </c>
      <c r="C98" s="1627"/>
      <c r="D98" s="1627"/>
      <c r="E98" s="1633" t="s">
        <v>7</v>
      </c>
      <c r="F98" s="1649">
        <v>330</v>
      </c>
      <c r="G98" s="1649">
        <v>0</v>
      </c>
      <c r="H98" s="1650">
        <v>9427.7602387108673</v>
      </c>
      <c r="I98" s="1650">
        <v>6358.4420871553621</v>
      </c>
      <c r="J98" s="1650">
        <v>0</v>
      </c>
      <c r="K98" s="1649">
        <v>15786.20232586623</v>
      </c>
    </row>
    <row r="99" spans="1:11" ht="18" customHeight="1" thickBot="1" x14ac:dyDescent="0.25">
      <c r="A99" s="1627"/>
      <c r="B99" s="1633"/>
      <c r="C99" s="1627"/>
      <c r="D99" s="1627"/>
      <c r="E99" s="1627"/>
      <c r="F99" s="1658"/>
      <c r="G99" s="1658"/>
      <c r="H99" s="1659"/>
      <c r="I99" s="1659"/>
      <c r="J99" s="1659"/>
      <c r="K99" s="1658"/>
    </row>
    <row r="100" spans="1:11" ht="42.75" customHeight="1" x14ac:dyDescent="0.2">
      <c r="A100" s="1627"/>
      <c r="B100" s="1627"/>
      <c r="C100" s="1627"/>
      <c r="D100" s="1627"/>
      <c r="E100" s="1627"/>
      <c r="F100" s="1636" t="s">
        <v>9</v>
      </c>
      <c r="G100" s="1636" t="s">
        <v>37</v>
      </c>
      <c r="H100" s="1637" t="s">
        <v>29</v>
      </c>
      <c r="I100" s="1637" t="s">
        <v>30</v>
      </c>
      <c r="J100" s="1637" t="s">
        <v>33</v>
      </c>
      <c r="K100" s="1636" t="s">
        <v>34</v>
      </c>
    </row>
    <row r="101" spans="1:11" ht="18" customHeight="1" x14ac:dyDescent="0.2">
      <c r="A101" s="1638" t="s">
        <v>130</v>
      </c>
      <c r="B101" s="1633" t="s">
        <v>63</v>
      </c>
      <c r="C101" s="1627"/>
      <c r="D101" s="1627"/>
      <c r="E101" s="1627"/>
      <c r="F101" s="1627"/>
      <c r="G101" s="1627"/>
      <c r="H101" s="1627"/>
      <c r="I101" s="1627"/>
      <c r="J101" s="1627"/>
      <c r="K101" s="1627"/>
    </row>
    <row r="102" spans="1:11" ht="18" customHeight="1" x14ac:dyDescent="0.2">
      <c r="A102" s="1634" t="s">
        <v>131</v>
      </c>
      <c r="B102" s="1639" t="s">
        <v>152</v>
      </c>
      <c r="C102" s="1627"/>
      <c r="D102" s="1627"/>
      <c r="E102" s="1627"/>
      <c r="F102" s="1640">
        <v>460</v>
      </c>
      <c r="G102" s="1640">
        <v>0</v>
      </c>
      <c r="H102" s="1640">
        <v>6640.053521408563</v>
      </c>
      <c r="I102" s="1640">
        <v>4478.3060559950663</v>
      </c>
      <c r="J102" s="1640">
        <v>0</v>
      </c>
      <c r="K102" s="1643">
        <v>11118.359577403629</v>
      </c>
    </row>
    <row r="103" spans="1:11" ht="18" customHeight="1" x14ac:dyDescent="0.2">
      <c r="A103" s="1634" t="s">
        <v>132</v>
      </c>
      <c r="B103" s="3861" t="s">
        <v>62</v>
      </c>
      <c r="C103" s="3861"/>
      <c r="D103" s="1627"/>
      <c r="E103" s="1627"/>
      <c r="F103" s="1640">
        <v>400</v>
      </c>
      <c r="G103" s="1640">
        <v>0</v>
      </c>
      <c r="H103" s="1640">
        <v>10215.466956013173</v>
      </c>
      <c r="I103" s="1640">
        <v>6889.7016246077937</v>
      </c>
      <c r="J103" s="1640">
        <v>0</v>
      </c>
      <c r="K103" s="1643">
        <v>17105.168580620968</v>
      </c>
    </row>
    <row r="104" spans="1:11" ht="18" customHeight="1" x14ac:dyDescent="0.2">
      <c r="A104" s="1634" t="s">
        <v>128</v>
      </c>
      <c r="B104" s="4065"/>
      <c r="C104" s="4066"/>
      <c r="D104" s="4067"/>
      <c r="E104" s="1627"/>
      <c r="F104" s="1640"/>
      <c r="G104" s="1640"/>
      <c r="H104" s="1641"/>
      <c r="I104" s="1642">
        <v>0</v>
      </c>
      <c r="J104" s="1641"/>
      <c r="K104" s="1643">
        <v>0</v>
      </c>
    </row>
    <row r="105" spans="1:11" ht="18" customHeight="1" x14ac:dyDescent="0.2">
      <c r="A105" s="1634" t="s">
        <v>127</v>
      </c>
      <c r="B105" s="4065"/>
      <c r="C105" s="4066"/>
      <c r="D105" s="4067"/>
      <c r="E105" s="1627"/>
      <c r="F105" s="1640"/>
      <c r="G105" s="1640"/>
      <c r="H105" s="1641"/>
      <c r="I105" s="1642">
        <v>0</v>
      </c>
      <c r="J105" s="1641"/>
      <c r="K105" s="1643">
        <v>0</v>
      </c>
    </row>
    <row r="106" spans="1:11" ht="18" customHeight="1" x14ac:dyDescent="0.2">
      <c r="A106" s="1634" t="s">
        <v>129</v>
      </c>
      <c r="B106" s="4065"/>
      <c r="C106" s="4066"/>
      <c r="D106" s="4067"/>
      <c r="E106" s="1627"/>
      <c r="F106" s="1640"/>
      <c r="G106" s="1640"/>
      <c r="H106" s="1641"/>
      <c r="I106" s="1642">
        <v>0</v>
      </c>
      <c r="J106" s="1641"/>
      <c r="K106" s="1643">
        <v>0</v>
      </c>
    </row>
    <row r="107" spans="1:11" ht="18" customHeight="1" x14ac:dyDescent="0.2">
      <c r="A107" s="1627"/>
      <c r="B107" s="1633"/>
      <c r="C107" s="1627"/>
      <c r="D107" s="1627"/>
      <c r="E107" s="1627"/>
      <c r="F107" s="1627"/>
      <c r="G107" s="1627"/>
      <c r="H107" s="1627"/>
      <c r="I107" s="1627"/>
      <c r="J107" s="1627"/>
      <c r="K107" s="1627"/>
    </row>
    <row r="108" spans="1:11" s="38" customFormat="1" ht="18" customHeight="1" x14ac:dyDescent="0.2">
      <c r="A108" s="1638" t="s">
        <v>153</v>
      </c>
      <c r="B108" s="1686" t="s">
        <v>154</v>
      </c>
      <c r="C108" s="1627"/>
      <c r="D108" s="1627"/>
      <c r="E108" s="1633" t="s">
        <v>7</v>
      </c>
      <c r="F108" s="1649">
        <v>860</v>
      </c>
      <c r="G108" s="1649">
        <v>0</v>
      </c>
      <c r="H108" s="1650">
        <v>16855.520477421735</v>
      </c>
      <c r="I108" s="1650">
        <v>11368.007680602859</v>
      </c>
      <c r="J108" s="1650">
        <v>0</v>
      </c>
      <c r="K108" s="1643">
        <v>28223.528158024597</v>
      </c>
    </row>
    <row r="109" spans="1:11" s="38" customFormat="1" ht="18" customHeight="1" thickBot="1" x14ac:dyDescent="0.25">
      <c r="A109" s="1687"/>
      <c r="B109" s="1688"/>
      <c r="C109" s="1689"/>
      <c r="D109" s="1689"/>
      <c r="E109" s="1689"/>
      <c r="F109" s="1658"/>
      <c r="G109" s="1658"/>
      <c r="H109" s="1659"/>
      <c r="I109" s="1659"/>
      <c r="J109" s="1659"/>
      <c r="K109" s="1658"/>
    </row>
    <row r="110" spans="1:11" s="38" customFormat="1" ht="18" customHeight="1" x14ac:dyDescent="0.2">
      <c r="A110" s="1638" t="s">
        <v>156</v>
      </c>
      <c r="B110" s="1633" t="s">
        <v>39</v>
      </c>
      <c r="C110" s="1627"/>
      <c r="D110" s="1627"/>
      <c r="E110" s="1627"/>
      <c r="F110" s="1627"/>
      <c r="G110" s="1627"/>
      <c r="H110" s="1632"/>
      <c r="I110" s="1632"/>
      <c r="J110" s="1632"/>
      <c r="K110" s="1627"/>
    </row>
    <row r="111" spans="1:11" ht="18" customHeight="1" x14ac:dyDescent="0.2">
      <c r="A111" s="1638" t="s">
        <v>155</v>
      </c>
      <c r="B111" s="1633" t="s">
        <v>164</v>
      </c>
      <c r="C111" s="1627"/>
      <c r="D111" s="1627"/>
      <c r="E111" s="1633" t="s">
        <v>7</v>
      </c>
      <c r="F111" s="1690">
        <v>407715</v>
      </c>
      <c r="G111" s="1627"/>
      <c r="H111" s="1627"/>
      <c r="I111" s="1627"/>
      <c r="J111" s="1627"/>
      <c r="K111" s="1627"/>
    </row>
    <row r="112" spans="1:11" ht="18" customHeight="1" x14ac:dyDescent="0.2">
      <c r="A112" s="1627"/>
      <c r="B112" s="1633"/>
      <c r="C112" s="1627"/>
      <c r="D112" s="1627"/>
      <c r="E112" s="1633"/>
      <c r="F112" s="1691"/>
      <c r="G112" s="1627"/>
      <c r="H112" s="1627"/>
      <c r="I112" s="1627"/>
      <c r="J112" s="1627"/>
      <c r="K112" s="1627"/>
    </row>
    <row r="113" spans="1:11" ht="18" customHeight="1" x14ac:dyDescent="0.2">
      <c r="A113" s="1638"/>
      <c r="B113" s="1633" t="s">
        <v>15</v>
      </c>
      <c r="C113" s="1627"/>
      <c r="D113" s="1627"/>
      <c r="E113" s="1627"/>
      <c r="F113" s="1627"/>
      <c r="G113" s="1561"/>
      <c r="K113" s="1561"/>
    </row>
    <row r="114" spans="1:11" ht="18" customHeight="1" x14ac:dyDescent="0.2">
      <c r="A114" s="1634" t="s">
        <v>171</v>
      </c>
      <c r="B114" s="1639" t="s">
        <v>35</v>
      </c>
      <c r="C114" s="1627"/>
      <c r="D114" s="1627"/>
      <c r="E114" s="1627"/>
      <c r="F114" s="1692">
        <v>0.67443824685393161</v>
      </c>
      <c r="G114" s="1561"/>
      <c r="K114" s="1561"/>
    </row>
    <row r="115" spans="1:11" ht="18" customHeight="1" x14ac:dyDescent="0.2">
      <c r="A115" s="1634"/>
      <c r="B115" s="1633"/>
      <c r="C115" s="1627"/>
      <c r="D115" s="1627"/>
      <c r="E115" s="1627"/>
      <c r="F115" s="1627"/>
      <c r="G115" s="1561"/>
      <c r="K115" s="1561"/>
    </row>
    <row r="116" spans="1:11" ht="18" customHeight="1" x14ac:dyDescent="0.2">
      <c r="A116" s="1634" t="s">
        <v>170</v>
      </c>
      <c r="B116" s="1633" t="s">
        <v>16</v>
      </c>
      <c r="C116" s="1627"/>
      <c r="D116" s="1627"/>
      <c r="E116" s="1627"/>
      <c r="F116" s="1627"/>
      <c r="G116" s="1561"/>
      <c r="K116" s="1561"/>
    </row>
    <row r="117" spans="1:11" ht="18" customHeight="1" x14ac:dyDescent="0.2">
      <c r="A117" s="1634" t="s">
        <v>172</v>
      </c>
      <c r="B117" s="1639" t="s">
        <v>17</v>
      </c>
      <c r="C117" s="1627"/>
      <c r="D117" s="1627"/>
      <c r="E117" s="1627"/>
      <c r="F117" s="1693">
        <v>53306118</v>
      </c>
      <c r="G117" s="1561"/>
      <c r="K117" s="1561"/>
    </row>
    <row r="118" spans="1:11" ht="18" customHeight="1" x14ac:dyDescent="0.2">
      <c r="A118" s="1634" t="s">
        <v>173</v>
      </c>
      <c r="B118" s="1627" t="s">
        <v>18</v>
      </c>
      <c r="C118" s="1627"/>
      <c r="D118" s="1627"/>
      <c r="E118" s="1627"/>
      <c r="F118" s="1693">
        <v>256956.00000000003</v>
      </c>
      <c r="G118" s="1561"/>
      <c r="K118" s="1561"/>
    </row>
    <row r="119" spans="1:11" ht="18" customHeight="1" x14ac:dyDescent="0.2">
      <c r="A119" s="1634" t="s">
        <v>174</v>
      </c>
      <c r="B119" s="1633" t="s">
        <v>19</v>
      </c>
      <c r="C119" s="1627"/>
      <c r="D119" s="1627"/>
      <c r="E119" s="1627"/>
      <c r="F119" s="1694">
        <v>53563074</v>
      </c>
      <c r="G119" s="1561"/>
      <c r="K119" s="1561"/>
    </row>
    <row r="120" spans="1:11" ht="18" customHeight="1" x14ac:dyDescent="0.2">
      <c r="A120" s="1634"/>
      <c r="B120" s="1633"/>
      <c r="C120" s="1627"/>
      <c r="D120" s="1627"/>
      <c r="E120" s="1627"/>
      <c r="F120" s="1695"/>
      <c r="G120" s="1561"/>
      <c r="K120" s="1561"/>
    </row>
    <row r="121" spans="1:11" ht="18" customHeight="1" x14ac:dyDescent="0.2">
      <c r="A121" s="1634" t="s">
        <v>167</v>
      </c>
      <c r="B121" s="1633" t="s">
        <v>36</v>
      </c>
      <c r="C121" s="1627"/>
      <c r="D121" s="1627"/>
      <c r="E121" s="1627"/>
      <c r="F121" s="1693">
        <v>48488291</v>
      </c>
      <c r="G121" s="1561"/>
      <c r="K121" s="1561"/>
    </row>
    <row r="122" spans="1:11" ht="18" customHeight="1" x14ac:dyDescent="0.2">
      <c r="A122" s="1634"/>
      <c r="B122" s="1627"/>
      <c r="C122" s="1627"/>
      <c r="D122" s="1627"/>
      <c r="E122" s="1627"/>
      <c r="F122" s="1695"/>
      <c r="G122" s="1561"/>
      <c r="K122" s="1561"/>
    </row>
    <row r="123" spans="1:11" ht="18" customHeight="1" x14ac:dyDescent="0.2">
      <c r="A123" s="1634" t="s">
        <v>175</v>
      </c>
      <c r="B123" s="1633" t="s">
        <v>20</v>
      </c>
      <c r="C123" s="1627"/>
      <c r="D123" s="1627"/>
      <c r="E123" s="1627"/>
      <c r="F123" s="1693">
        <v>5074783</v>
      </c>
      <c r="G123" s="1561"/>
      <c r="K123" s="1561"/>
    </row>
    <row r="124" spans="1:11" ht="18" customHeight="1" x14ac:dyDescent="0.2">
      <c r="A124" s="1634"/>
      <c r="B124" s="1627"/>
      <c r="C124" s="1627"/>
      <c r="D124" s="1627"/>
      <c r="E124" s="1627"/>
      <c r="F124" s="1627"/>
      <c r="G124" s="1561"/>
      <c r="K124" s="1561"/>
    </row>
    <row r="125" spans="1:11" ht="18" customHeight="1" x14ac:dyDescent="0.2">
      <c r="A125" s="1634" t="s">
        <v>176</v>
      </c>
      <c r="B125" s="1633" t="s">
        <v>21</v>
      </c>
      <c r="C125" s="1627"/>
      <c r="D125" s="1627"/>
      <c r="E125" s="1627"/>
      <c r="F125" s="1693">
        <v>-529501.00000000291</v>
      </c>
      <c r="G125" s="1561"/>
      <c r="K125" s="1561"/>
    </row>
    <row r="126" spans="1:11" ht="18" customHeight="1" x14ac:dyDescent="0.2">
      <c r="A126" s="1634"/>
      <c r="B126" s="1627"/>
      <c r="C126" s="1627"/>
      <c r="D126" s="1627"/>
      <c r="E126" s="1627"/>
      <c r="F126" s="1695"/>
      <c r="G126" s="1561"/>
      <c r="K126" s="1561"/>
    </row>
    <row r="127" spans="1:11" ht="18" customHeight="1" x14ac:dyDescent="0.2">
      <c r="A127" s="1634" t="s">
        <v>177</v>
      </c>
      <c r="B127" s="1633" t="s">
        <v>22</v>
      </c>
      <c r="C127" s="1627"/>
      <c r="D127" s="1627"/>
      <c r="E127" s="1627"/>
      <c r="F127" s="1693">
        <v>4545281.9999999972</v>
      </c>
      <c r="G127" s="1561"/>
      <c r="K127" s="1561"/>
    </row>
    <row r="128" spans="1:11" ht="18" customHeight="1" x14ac:dyDescent="0.2">
      <c r="A128" s="1634"/>
      <c r="B128" s="1627"/>
      <c r="C128" s="1627"/>
      <c r="D128" s="1627"/>
      <c r="E128" s="1627"/>
      <c r="F128" s="1627"/>
      <c r="G128" s="1561"/>
      <c r="K128" s="1561"/>
    </row>
    <row r="129" spans="1:11" ht="42.75" customHeight="1" x14ac:dyDescent="0.2">
      <c r="A129" s="1627"/>
      <c r="B129" s="1627"/>
      <c r="C129" s="1627"/>
      <c r="D129" s="1627"/>
      <c r="E129" s="1627"/>
      <c r="F129" s="1636" t="s">
        <v>9</v>
      </c>
      <c r="G129" s="1636" t="s">
        <v>37</v>
      </c>
      <c r="H129" s="1637" t="s">
        <v>29</v>
      </c>
      <c r="I129" s="1637" t="s">
        <v>30</v>
      </c>
      <c r="J129" s="1637" t="s">
        <v>33</v>
      </c>
      <c r="K129" s="1636" t="s">
        <v>34</v>
      </c>
    </row>
    <row r="130" spans="1:11" ht="18" customHeight="1" x14ac:dyDescent="0.2">
      <c r="A130" s="1638" t="s">
        <v>157</v>
      </c>
      <c r="B130" s="1633" t="s">
        <v>23</v>
      </c>
      <c r="C130" s="1627"/>
      <c r="D130" s="1627"/>
      <c r="E130" s="1627"/>
      <c r="F130" s="1627"/>
      <c r="G130" s="1627"/>
      <c r="H130" s="1627"/>
      <c r="I130" s="1627"/>
      <c r="J130" s="1627"/>
      <c r="K130" s="1627"/>
    </row>
    <row r="131" spans="1:11" ht="18" customHeight="1" x14ac:dyDescent="0.2">
      <c r="A131" s="1634" t="s">
        <v>158</v>
      </c>
      <c r="B131" s="1627" t="s">
        <v>24</v>
      </c>
      <c r="C131" s="1627"/>
      <c r="D131" s="1627"/>
      <c r="E131" s="1627"/>
      <c r="F131" s="1640"/>
      <c r="G131" s="1640"/>
      <c r="H131" s="1641"/>
      <c r="I131" s="1642">
        <v>0</v>
      </c>
      <c r="J131" s="1641">
        <v>0</v>
      </c>
      <c r="K131" s="1643">
        <v>0</v>
      </c>
    </row>
    <row r="132" spans="1:11" ht="18" customHeight="1" x14ac:dyDescent="0.2">
      <c r="A132" s="1634" t="s">
        <v>159</v>
      </c>
      <c r="B132" s="1627" t="s">
        <v>25</v>
      </c>
      <c r="C132" s="1627"/>
      <c r="D132" s="1627"/>
      <c r="E132" s="1627"/>
      <c r="F132" s="1640"/>
      <c r="G132" s="1640"/>
      <c r="H132" s="1641"/>
      <c r="I132" s="1642">
        <v>0</v>
      </c>
      <c r="J132" s="1641">
        <v>0</v>
      </c>
      <c r="K132" s="1643">
        <v>0</v>
      </c>
    </row>
    <row r="133" spans="1:11" ht="18" customHeight="1" x14ac:dyDescent="0.2">
      <c r="A133" s="1634" t="s">
        <v>160</v>
      </c>
      <c r="B133" s="4062"/>
      <c r="C133" s="4063"/>
      <c r="D133" s="4064"/>
      <c r="E133" s="1627"/>
      <c r="F133" s="1640"/>
      <c r="G133" s="1640"/>
      <c r="H133" s="1641"/>
      <c r="I133" s="1642">
        <v>0</v>
      </c>
      <c r="J133" s="1641"/>
      <c r="K133" s="1643">
        <v>0</v>
      </c>
    </row>
    <row r="134" spans="1:11" ht="18" customHeight="1" x14ac:dyDescent="0.2">
      <c r="A134" s="1634" t="s">
        <v>161</v>
      </c>
      <c r="B134" s="4062"/>
      <c r="C134" s="4063"/>
      <c r="D134" s="4064"/>
      <c r="E134" s="1627"/>
      <c r="F134" s="1640"/>
      <c r="G134" s="1640"/>
      <c r="H134" s="1641"/>
      <c r="I134" s="1642">
        <v>0</v>
      </c>
      <c r="J134" s="1641"/>
      <c r="K134" s="1643">
        <v>0</v>
      </c>
    </row>
    <row r="135" spans="1:11" ht="18" customHeight="1" x14ac:dyDescent="0.2">
      <c r="A135" s="1634" t="s">
        <v>162</v>
      </c>
      <c r="B135" s="4062"/>
      <c r="C135" s="4063"/>
      <c r="D135" s="4064"/>
      <c r="E135" s="1627"/>
      <c r="F135" s="1640"/>
      <c r="G135" s="1640"/>
      <c r="H135" s="1641"/>
      <c r="I135" s="1642">
        <v>0</v>
      </c>
      <c r="J135" s="1641"/>
      <c r="K135" s="1643">
        <v>0</v>
      </c>
    </row>
    <row r="136" spans="1:11" ht="18" customHeight="1" x14ac:dyDescent="0.2">
      <c r="A136" s="1638"/>
      <c r="B136" s="1627"/>
      <c r="C136" s="1627"/>
      <c r="D136" s="1627"/>
      <c r="E136" s="1627"/>
      <c r="F136" s="1627"/>
      <c r="G136" s="1627"/>
      <c r="H136" s="1627"/>
      <c r="I136" s="1627"/>
      <c r="J136" s="1627"/>
      <c r="K136" s="1627"/>
    </row>
    <row r="137" spans="1:11" ht="18" customHeight="1" x14ac:dyDescent="0.2">
      <c r="A137" s="1638" t="s">
        <v>163</v>
      </c>
      <c r="B137" s="1633" t="s">
        <v>27</v>
      </c>
      <c r="C137" s="1627"/>
      <c r="D137" s="1627"/>
      <c r="E137" s="1627"/>
      <c r="F137" s="1649">
        <v>0</v>
      </c>
      <c r="G137" s="1649">
        <v>0</v>
      </c>
      <c r="H137" s="1650">
        <v>0</v>
      </c>
      <c r="I137" s="1650">
        <v>0</v>
      </c>
      <c r="J137" s="1650">
        <v>0</v>
      </c>
      <c r="K137" s="1643">
        <v>0</v>
      </c>
    </row>
    <row r="138" spans="1:11" ht="18" customHeight="1" x14ac:dyDescent="0.2">
      <c r="A138" s="1627"/>
      <c r="B138" s="1627"/>
      <c r="C138" s="1627"/>
      <c r="D138" s="1627"/>
      <c r="E138" s="1627"/>
      <c r="F138" s="1627"/>
      <c r="G138" s="1627"/>
      <c r="H138" s="1627"/>
      <c r="I138" s="1627"/>
      <c r="J138" s="1627"/>
      <c r="K138" s="1627"/>
    </row>
    <row r="139" spans="1:11" ht="42.75" customHeight="1" x14ac:dyDescent="0.2">
      <c r="A139" s="1627"/>
      <c r="B139" s="1627"/>
      <c r="C139" s="1627"/>
      <c r="D139" s="1627"/>
      <c r="E139" s="1627"/>
      <c r="F139" s="1636" t="s">
        <v>9</v>
      </c>
      <c r="G139" s="1636" t="s">
        <v>37</v>
      </c>
      <c r="H139" s="1637" t="s">
        <v>29</v>
      </c>
      <c r="I139" s="1637" t="s">
        <v>30</v>
      </c>
      <c r="J139" s="1637" t="s">
        <v>33</v>
      </c>
      <c r="K139" s="1636" t="s">
        <v>34</v>
      </c>
    </row>
    <row r="140" spans="1:11" ht="18" customHeight="1" x14ac:dyDescent="0.2">
      <c r="A140" s="1638" t="s">
        <v>166</v>
      </c>
      <c r="B140" s="1633" t="s">
        <v>26</v>
      </c>
      <c r="C140" s="1627"/>
      <c r="D140" s="1627"/>
      <c r="E140" s="1627"/>
      <c r="F140" s="1627"/>
      <c r="G140" s="1627"/>
      <c r="H140" s="1627"/>
      <c r="I140" s="1627"/>
      <c r="J140" s="1627"/>
      <c r="K140" s="1627"/>
    </row>
    <row r="141" spans="1:11" ht="18" customHeight="1" x14ac:dyDescent="0.2">
      <c r="A141" s="1634" t="s">
        <v>137</v>
      </c>
      <c r="B141" s="1633" t="s">
        <v>64</v>
      </c>
      <c r="C141" s="1627"/>
      <c r="D141" s="1627"/>
      <c r="E141" s="1627"/>
      <c r="F141" s="1696">
        <v>380</v>
      </c>
      <c r="G141" s="1696">
        <v>1071</v>
      </c>
      <c r="H141" s="1697">
        <v>9904.6936082125158</v>
      </c>
      <c r="I141" s="1697">
        <v>6680.1041927481911</v>
      </c>
      <c r="J141" s="1697">
        <v>0.1</v>
      </c>
      <c r="K141" s="1696">
        <v>16584.697800960705</v>
      </c>
    </row>
    <row r="142" spans="1:11" ht="18" customHeight="1" x14ac:dyDescent="0.2">
      <c r="A142" s="1634" t="s">
        <v>142</v>
      </c>
      <c r="B142" s="1633" t="s">
        <v>65</v>
      </c>
      <c r="C142" s="1627"/>
      <c r="D142" s="1627"/>
      <c r="E142" s="1627"/>
      <c r="F142" s="1696">
        <v>0</v>
      </c>
      <c r="G142" s="1696">
        <v>0</v>
      </c>
      <c r="H142" s="1697">
        <v>0</v>
      </c>
      <c r="I142" s="1697">
        <v>0</v>
      </c>
      <c r="J142" s="1697">
        <v>0</v>
      </c>
      <c r="K142" s="1696">
        <v>0</v>
      </c>
    </row>
    <row r="143" spans="1:11" ht="18" customHeight="1" x14ac:dyDescent="0.2">
      <c r="A143" s="1634" t="s">
        <v>144</v>
      </c>
      <c r="B143" s="1633" t="s">
        <v>66</v>
      </c>
      <c r="C143" s="1627"/>
      <c r="D143" s="1627"/>
      <c r="E143" s="1627"/>
      <c r="F143" s="1696">
        <v>16525.59834710744</v>
      </c>
      <c r="G143" s="1696">
        <v>26103.464462809916</v>
      </c>
      <c r="H143" s="1697">
        <v>5597618.5810089475</v>
      </c>
      <c r="I143" s="1697">
        <v>3775248.0623326665</v>
      </c>
      <c r="J143" s="1697">
        <v>1411436</v>
      </c>
      <c r="K143" s="1696">
        <v>7961430.6433416139</v>
      </c>
    </row>
    <row r="144" spans="1:11" ht="18" customHeight="1" x14ac:dyDescent="0.2">
      <c r="A144" s="1634" t="s">
        <v>146</v>
      </c>
      <c r="B144" s="1633" t="s">
        <v>67</v>
      </c>
      <c r="C144" s="1627"/>
      <c r="D144" s="1627"/>
      <c r="E144" s="1627"/>
      <c r="F144" s="1696">
        <v>0</v>
      </c>
      <c r="G144" s="1696">
        <v>0</v>
      </c>
      <c r="H144" s="1697">
        <v>0</v>
      </c>
      <c r="I144" s="1697">
        <v>0</v>
      </c>
      <c r="J144" s="1697">
        <v>0</v>
      </c>
      <c r="K144" s="1696">
        <v>0</v>
      </c>
    </row>
    <row r="145" spans="1:11" ht="18" customHeight="1" x14ac:dyDescent="0.2">
      <c r="A145" s="1634" t="s">
        <v>148</v>
      </c>
      <c r="B145" s="1633" t="s">
        <v>68</v>
      </c>
      <c r="C145" s="1627"/>
      <c r="D145" s="1627"/>
      <c r="E145" s="1627"/>
      <c r="F145" s="1696">
        <v>0</v>
      </c>
      <c r="G145" s="1696">
        <v>0</v>
      </c>
      <c r="H145" s="1697">
        <v>47571</v>
      </c>
      <c r="I145" s="1697">
        <v>32083.701841088379</v>
      </c>
      <c r="J145" s="1697">
        <v>0</v>
      </c>
      <c r="K145" s="1696">
        <v>79654.701841088376</v>
      </c>
    </row>
    <row r="146" spans="1:11" ht="18" customHeight="1" x14ac:dyDescent="0.2">
      <c r="A146" s="1634" t="s">
        <v>150</v>
      </c>
      <c r="B146" s="1633" t="s">
        <v>69</v>
      </c>
      <c r="C146" s="1627"/>
      <c r="D146" s="1627"/>
      <c r="E146" s="1627"/>
      <c r="F146" s="1696">
        <v>330</v>
      </c>
      <c r="G146" s="1696">
        <v>0</v>
      </c>
      <c r="H146" s="1697">
        <v>9427.7602387108673</v>
      </c>
      <c r="I146" s="1697">
        <v>6358.4420871553621</v>
      </c>
      <c r="J146" s="1697">
        <v>0</v>
      </c>
      <c r="K146" s="1696">
        <v>15786.20232586623</v>
      </c>
    </row>
    <row r="147" spans="1:11" ht="18" customHeight="1" x14ac:dyDescent="0.2">
      <c r="A147" s="1634" t="s">
        <v>153</v>
      </c>
      <c r="B147" s="1633" t="s">
        <v>61</v>
      </c>
      <c r="C147" s="1627"/>
      <c r="D147" s="1627"/>
      <c r="E147" s="1627"/>
      <c r="F147" s="1649">
        <v>860</v>
      </c>
      <c r="G147" s="1649">
        <v>0</v>
      </c>
      <c r="H147" s="1650">
        <v>16855.520477421735</v>
      </c>
      <c r="I147" s="1650">
        <v>11368.007680602859</v>
      </c>
      <c r="J147" s="1650">
        <v>0</v>
      </c>
      <c r="K147" s="1649">
        <v>28223.528158024597</v>
      </c>
    </row>
    <row r="148" spans="1:11" ht="18" customHeight="1" x14ac:dyDescent="0.2">
      <c r="A148" s="1634" t="s">
        <v>155</v>
      </c>
      <c r="B148" s="1633" t="s">
        <v>70</v>
      </c>
      <c r="C148" s="1627"/>
      <c r="D148" s="1627"/>
      <c r="E148" s="1627"/>
      <c r="F148" s="1698" t="s">
        <v>73</v>
      </c>
      <c r="G148" s="1698" t="s">
        <v>73</v>
      </c>
      <c r="H148" s="1699" t="s">
        <v>73</v>
      </c>
      <c r="I148" s="1699" t="s">
        <v>73</v>
      </c>
      <c r="J148" s="1699" t="s">
        <v>73</v>
      </c>
      <c r="K148" s="1700">
        <v>407715</v>
      </c>
    </row>
    <row r="149" spans="1:11" ht="18" customHeight="1" x14ac:dyDescent="0.2">
      <c r="A149" s="1634" t="s">
        <v>163</v>
      </c>
      <c r="B149" s="1633" t="s">
        <v>71</v>
      </c>
      <c r="C149" s="1627"/>
      <c r="D149" s="1627"/>
      <c r="E149" s="1627"/>
      <c r="F149" s="1649">
        <v>0</v>
      </c>
      <c r="G149" s="1649">
        <v>0</v>
      </c>
      <c r="H149" s="1650">
        <v>0</v>
      </c>
      <c r="I149" s="1650">
        <v>0</v>
      </c>
      <c r="J149" s="1650">
        <v>0</v>
      </c>
      <c r="K149" s="1649">
        <v>0</v>
      </c>
    </row>
    <row r="150" spans="1:11" ht="18" customHeight="1" x14ac:dyDescent="0.2">
      <c r="A150" s="1634" t="s">
        <v>185</v>
      </c>
      <c r="B150" s="1633" t="s">
        <v>186</v>
      </c>
      <c r="C150" s="1627"/>
      <c r="D150" s="1627"/>
      <c r="E150" s="1627"/>
      <c r="F150" s="1698" t="s">
        <v>73</v>
      </c>
      <c r="G150" s="1698" t="s">
        <v>73</v>
      </c>
      <c r="H150" s="1650">
        <v>1398925</v>
      </c>
      <c r="I150" s="1650">
        <v>0</v>
      </c>
      <c r="J150" s="1650">
        <v>1196256</v>
      </c>
      <c r="K150" s="1649">
        <v>202669</v>
      </c>
    </row>
    <row r="151" spans="1:11" ht="18" customHeight="1" x14ac:dyDescent="0.2">
      <c r="A151" s="1627"/>
      <c r="B151" s="1633"/>
      <c r="C151" s="1627"/>
      <c r="D151" s="1627"/>
      <c r="E151" s="1627"/>
      <c r="F151" s="1665"/>
      <c r="G151" s="1665"/>
      <c r="H151" s="1666"/>
      <c r="I151" s="1666"/>
      <c r="J151" s="1666"/>
      <c r="K151" s="1665"/>
    </row>
    <row r="152" spans="1:11" ht="18" customHeight="1" x14ac:dyDescent="0.2">
      <c r="A152" s="1638" t="s">
        <v>165</v>
      </c>
      <c r="B152" s="1633" t="s">
        <v>26</v>
      </c>
      <c r="C152" s="1627"/>
      <c r="D152" s="1627"/>
      <c r="E152" s="1627"/>
      <c r="F152" s="1701">
        <v>18095.59834710744</v>
      </c>
      <c r="G152" s="1701">
        <v>27174.464462809916</v>
      </c>
      <c r="H152" s="1702">
        <v>7080302.5553332921</v>
      </c>
      <c r="I152" s="1702">
        <v>3831738.3181342613</v>
      </c>
      <c r="J152" s="1702">
        <v>2607692.1</v>
      </c>
      <c r="K152" s="1701">
        <v>8712063.7734675538</v>
      </c>
    </row>
    <row r="153" spans="1:11" ht="18" customHeight="1" x14ac:dyDescent="0.2">
      <c r="A153" s="630"/>
      <c r="B153" s="1561"/>
      <c r="C153" s="1561"/>
      <c r="D153" s="1561"/>
      <c r="E153" s="1561"/>
      <c r="F153" s="1561"/>
      <c r="G153" s="1561"/>
      <c r="K153" s="1561"/>
    </row>
    <row r="154" spans="1:11" ht="18" customHeight="1" x14ac:dyDescent="0.2">
      <c r="A154" s="1638" t="s">
        <v>168</v>
      </c>
      <c r="B154" s="1633" t="s">
        <v>28</v>
      </c>
      <c r="C154" s="1627"/>
      <c r="D154" s="1627"/>
      <c r="E154" s="1627"/>
      <c r="F154" s="1703">
        <v>0.17967355816825042</v>
      </c>
      <c r="G154" s="1627"/>
      <c r="H154" s="1627"/>
      <c r="I154" s="1627"/>
      <c r="J154" s="1627"/>
      <c r="K154" s="1627"/>
    </row>
    <row r="155" spans="1:11" ht="18" customHeight="1" x14ac:dyDescent="0.2">
      <c r="A155" s="1638" t="s">
        <v>169</v>
      </c>
      <c r="B155" s="1633" t="s">
        <v>72</v>
      </c>
      <c r="C155" s="1627"/>
      <c r="D155" s="1627"/>
      <c r="E155" s="1627"/>
      <c r="F155" s="1703">
        <v>1.9167267891117776</v>
      </c>
      <c r="G155" s="1633"/>
      <c r="H155" s="1627"/>
      <c r="I155" s="1627"/>
      <c r="J155" s="1627"/>
      <c r="K155" s="1627"/>
    </row>
    <row r="156" spans="1:11" s="3663" customFormat="1" ht="18" customHeight="1" x14ac:dyDescent="0.2">
      <c r="A156" s="3638"/>
      <c r="B156" s="3638"/>
      <c r="C156" s="3638"/>
      <c r="D156" s="3638"/>
      <c r="E156" s="3638"/>
      <c r="F156" s="3638"/>
      <c r="G156" s="3637"/>
      <c r="H156" s="3638"/>
      <c r="I156" s="3638"/>
      <c r="J156" s="3638"/>
      <c r="K156" s="3638"/>
    </row>
    <row r="157" spans="1:11" ht="35.25" customHeight="1" x14ac:dyDescent="0.2">
      <c r="B157" s="137" t="s">
        <v>475</v>
      </c>
      <c r="F157" s="37" t="s">
        <v>9</v>
      </c>
      <c r="G157" s="37" t="s">
        <v>37</v>
      </c>
      <c r="H157" s="136" t="s">
        <v>29</v>
      </c>
      <c r="I157" s="136" t="s">
        <v>30</v>
      </c>
      <c r="J157" s="136" t="s">
        <v>33</v>
      </c>
      <c r="K157" s="37" t="s">
        <v>34</v>
      </c>
    </row>
    <row r="158" spans="1:11" ht="18" customHeight="1" x14ac:dyDescent="0.2">
      <c r="B158" s="35" t="str">
        <f>+B152</f>
        <v>TOTAL HOSPITAL COMMUNITY BENEFIT</v>
      </c>
      <c r="F158" s="138">
        <f t="shared" ref="F158:K158" si="0">+F152</f>
        <v>18095.59834710744</v>
      </c>
      <c r="G158" s="138">
        <f t="shared" si="0"/>
        <v>27174.464462809916</v>
      </c>
      <c r="H158" s="138">
        <f t="shared" si="0"/>
        <v>7080302.5553332921</v>
      </c>
      <c r="I158" s="138">
        <f t="shared" si="0"/>
        <v>3831738.3181342613</v>
      </c>
      <c r="J158" s="138">
        <f t="shared" si="0"/>
        <v>2607692.1</v>
      </c>
      <c r="K158" s="138">
        <f t="shared" si="0"/>
        <v>8712063.7734675538</v>
      </c>
    </row>
    <row r="159" spans="1:11" ht="18" customHeight="1" x14ac:dyDescent="0.2">
      <c r="B159" s="35" t="s">
        <v>476</v>
      </c>
    </row>
    <row r="160" spans="1:11" ht="18" customHeight="1" x14ac:dyDescent="0.2">
      <c r="A160" s="34"/>
      <c r="B160" s="36" t="s">
        <v>181</v>
      </c>
      <c r="F160" s="139" t="str">
        <f t="shared" ref="F160:K160" si="1">+F18</f>
        <v>N/A</v>
      </c>
      <c r="G160" s="139" t="str">
        <f t="shared" si="1"/>
        <v>N/A</v>
      </c>
      <c r="H160" s="139">
        <f t="shared" si="1"/>
        <v>1398925</v>
      </c>
      <c r="I160" s="139">
        <f t="shared" si="1"/>
        <v>0</v>
      </c>
      <c r="J160" s="139">
        <f t="shared" si="1"/>
        <v>1196256</v>
      </c>
      <c r="K160" s="139">
        <f t="shared" si="1"/>
        <v>202669</v>
      </c>
    </row>
    <row r="161" spans="2:11" ht="18" customHeight="1" x14ac:dyDescent="0.2">
      <c r="B161" s="36" t="s">
        <v>164</v>
      </c>
      <c r="F161" s="140"/>
      <c r="G161" s="141"/>
      <c r="H161" s="142"/>
      <c r="I161" s="142"/>
      <c r="J161" s="142"/>
      <c r="K161" s="143">
        <f>+K148</f>
        <v>407715</v>
      </c>
    </row>
    <row r="162" spans="2:11" ht="18" customHeight="1" x14ac:dyDescent="0.2">
      <c r="F162" s="141"/>
      <c r="G162" s="141"/>
      <c r="H162" s="142"/>
      <c r="I162" s="142"/>
      <c r="J162" s="142"/>
      <c r="K162" s="141"/>
    </row>
    <row r="163" spans="2:11" ht="18" customHeight="1" x14ac:dyDescent="0.2">
      <c r="B163" s="35" t="s">
        <v>477</v>
      </c>
      <c r="F163" s="139">
        <f t="shared" ref="F163:K163" si="2">+F152-SUM(F160:F161)</f>
        <v>18095.59834710744</v>
      </c>
      <c r="G163" s="139">
        <f t="shared" si="2"/>
        <v>27174.464462809916</v>
      </c>
      <c r="H163" s="139">
        <f t="shared" si="2"/>
        <v>5681377.5553332921</v>
      </c>
      <c r="I163" s="139">
        <f t="shared" si="2"/>
        <v>3831738.3181342613</v>
      </c>
      <c r="J163" s="139">
        <f t="shared" si="2"/>
        <v>1411436.1</v>
      </c>
      <c r="K163" s="139">
        <f t="shared" si="2"/>
        <v>8101679.7734675538</v>
      </c>
    </row>
    <row r="164" spans="2:11" ht="18" customHeight="1" x14ac:dyDescent="0.2">
      <c r="B164" s="35"/>
      <c r="F164" s="144"/>
      <c r="G164" s="144"/>
      <c r="H164" s="139"/>
      <c r="I164" s="139"/>
      <c r="J164" s="139"/>
      <c r="K164" s="139"/>
    </row>
    <row r="165" spans="2:11" ht="18" customHeight="1" x14ac:dyDescent="0.2">
      <c r="B165" s="35" t="s">
        <v>28</v>
      </c>
      <c r="F165" s="35"/>
      <c r="G165" s="35"/>
      <c r="H165" s="145">
        <f>+H163/$F$121</f>
        <v>0.11717009278246768</v>
      </c>
      <c r="I165" s="145">
        <f>+I163/$F$121</f>
        <v>7.9023991959920006E-2</v>
      </c>
      <c r="J165" s="145">
        <f>+J163/$F$121</f>
        <v>2.910880278292341E-2</v>
      </c>
      <c r="K165" s="145">
        <f>+K163/$F$121</f>
        <v>0.16708528195946426</v>
      </c>
    </row>
    <row r="166" spans="2:11" ht="18" customHeight="1" x14ac:dyDescent="0.2">
      <c r="B166" s="35" t="s">
        <v>72</v>
      </c>
      <c r="F166" s="35"/>
      <c r="G166" s="35"/>
      <c r="H166" s="145">
        <f>+H163/$F$127</f>
        <v>1.2499505102946957</v>
      </c>
      <c r="I166" s="145">
        <f>+I163/$F$127</f>
        <v>0.84301443081733185</v>
      </c>
      <c r="J166" s="145">
        <f>+J163/$F$127</f>
        <v>0.31052772963261704</v>
      </c>
      <c r="K166" s="145">
        <f>+K163/$F$127</f>
        <v>1.7824372114794107</v>
      </c>
    </row>
  </sheetData>
  <mergeCells count="32">
    <mergeCell ref="C5:G5"/>
    <mergeCell ref="C6:G6"/>
    <mergeCell ref="C7:G7"/>
    <mergeCell ref="B134:D134"/>
    <mergeCell ref="B135:D135"/>
    <mergeCell ref="B96:D96"/>
    <mergeCell ref="B103:C103"/>
    <mergeCell ref="B104:D104"/>
    <mergeCell ref="B105:D105"/>
    <mergeCell ref="B106:D106"/>
    <mergeCell ref="B133:D133"/>
    <mergeCell ref="C9:G9"/>
    <mergeCell ref="C10:G10"/>
    <mergeCell ref="C11:G11"/>
    <mergeCell ref="B13:H13"/>
    <mergeCell ref="B30:D30"/>
    <mergeCell ref="B31:D31"/>
    <mergeCell ref="B34:D34"/>
    <mergeCell ref="B41:C41"/>
    <mergeCell ref="B95:D95"/>
    <mergeCell ref="B45:D45"/>
    <mergeCell ref="B46:D46"/>
    <mergeCell ref="B47:D47"/>
    <mergeCell ref="B52:C52"/>
    <mergeCell ref="B57:D57"/>
    <mergeCell ref="B58:D58"/>
    <mergeCell ref="B59:D59"/>
    <mergeCell ref="B61:D61"/>
    <mergeCell ref="B62:D62"/>
    <mergeCell ref="B90:C90"/>
    <mergeCell ref="B94:D94"/>
    <mergeCell ref="B44:D44"/>
  </mergeCells>
  <pageMargins left="0.75" right="0.75" top="1" bottom="1" header="0.5" footer="0.5"/>
  <pageSetup scale="59" fitToHeight="0" orientation="landscape" horizontalDpi="1200" verticalDpi="1200" r:id="rId1"/>
  <headerFooter alignWithMargins="0"/>
  <rowBreaks count="6" manualBreakCount="6">
    <brk id="37" max="16383" man="1"/>
    <brk id="65" max="16383" man="1"/>
    <brk id="83" max="16383" man="1"/>
    <brk id="109" max="16383" man="1"/>
    <brk id="128" max="16383" man="1"/>
    <brk id="156"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156"/>
  <sheetViews>
    <sheetView showGridLines="0" zoomScale="70" zoomScaleNormal="70" zoomScaleSheetLayoutView="80" workbookViewId="0">
      <selection activeCell="H1" sqref="H1:H1048576"/>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1704"/>
      <c r="B1" s="1704"/>
      <c r="C1" s="1708"/>
      <c r="D1" s="1707"/>
      <c r="E1" s="1708"/>
      <c r="F1" s="1708"/>
      <c r="G1" s="1708"/>
      <c r="H1" s="1708"/>
      <c r="I1" s="1708"/>
      <c r="J1" s="1708"/>
      <c r="K1" s="1708"/>
    </row>
    <row r="2" spans="1:11" ht="18" customHeight="1" x14ac:dyDescent="0.25">
      <c r="A2" s="1704"/>
      <c r="B2" s="1704"/>
      <c r="C2" s="1704"/>
      <c r="D2" s="3857" t="s">
        <v>686</v>
      </c>
      <c r="E2" s="3858"/>
      <c r="F2" s="3858"/>
      <c r="G2" s="3858"/>
      <c r="H2" s="3858"/>
      <c r="I2" s="1704"/>
      <c r="J2" s="1704"/>
      <c r="K2" s="1704"/>
    </row>
    <row r="3" spans="1:11" ht="18" customHeight="1" x14ac:dyDescent="0.2">
      <c r="A3" s="1704"/>
      <c r="B3" s="1706" t="s">
        <v>0</v>
      </c>
      <c r="C3" s="1704"/>
      <c r="D3" s="1704"/>
      <c r="E3" s="1704"/>
      <c r="F3" s="1704"/>
      <c r="G3" s="1704"/>
      <c r="H3" s="1704"/>
      <c r="I3" s="1704"/>
      <c r="J3" s="1704"/>
      <c r="K3" s="1704"/>
    </row>
    <row r="4" spans="1:11" ht="18" customHeight="1" x14ac:dyDescent="0.2">
      <c r="A4" s="630"/>
      <c r="B4" s="1561"/>
      <c r="C4" s="1561"/>
      <c r="D4" s="1561"/>
      <c r="E4" s="1561"/>
      <c r="F4" s="1561"/>
      <c r="G4" s="1561"/>
      <c r="H4" s="1561"/>
      <c r="I4" s="1561"/>
      <c r="J4" s="1561"/>
      <c r="K4" s="1561"/>
    </row>
    <row r="5" spans="1:11" ht="18" customHeight="1" x14ac:dyDescent="0.2">
      <c r="A5" s="1704"/>
      <c r="B5" s="1709" t="s">
        <v>40</v>
      </c>
      <c r="C5" s="4121" t="s">
        <v>268</v>
      </c>
      <c r="D5" s="4070"/>
      <c r="E5" s="4070"/>
      <c r="F5" s="4070"/>
      <c r="G5" s="4071"/>
      <c r="H5" s="1704"/>
      <c r="I5" s="1704"/>
      <c r="J5" s="1704"/>
      <c r="K5" s="1704"/>
    </row>
    <row r="6" spans="1:11" ht="18" customHeight="1" x14ac:dyDescent="0.2">
      <c r="A6" s="1704"/>
      <c r="B6" s="1709" t="s">
        <v>3</v>
      </c>
      <c r="C6" s="4072">
        <v>2100032</v>
      </c>
      <c r="D6" s="4073"/>
      <c r="E6" s="4073"/>
      <c r="F6" s="4073"/>
      <c r="G6" s="4074"/>
      <c r="H6" s="1704"/>
      <c r="I6" s="1704"/>
      <c r="J6" s="1704"/>
      <c r="K6" s="1704"/>
    </row>
    <row r="7" spans="1:11" ht="18" customHeight="1" x14ac:dyDescent="0.2">
      <c r="A7" s="1704"/>
      <c r="B7" s="1709" t="s">
        <v>4</v>
      </c>
      <c r="C7" s="4075">
        <v>1149</v>
      </c>
      <c r="D7" s="4076"/>
      <c r="E7" s="4076"/>
      <c r="F7" s="4076"/>
      <c r="G7" s="4077"/>
      <c r="H7" s="1704"/>
      <c r="I7" s="1704"/>
      <c r="J7" s="1704"/>
      <c r="K7" s="1704"/>
    </row>
    <row r="8" spans="1:11" ht="18" customHeight="1" x14ac:dyDescent="0.2">
      <c r="A8" s="630"/>
      <c r="B8" s="1561"/>
      <c r="C8" s="1561"/>
      <c r="D8" s="1561"/>
      <c r="E8" s="1561"/>
      <c r="F8" s="1561"/>
      <c r="G8" s="1561"/>
      <c r="H8" s="1561"/>
      <c r="I8" s="1561"/>
      <c r="J8" s="1561"/>
      <c r="K8" s="1561"/>
    </row>
    <row r="9" spans="1:11" ht="18" customHeight="1" x14ac:dyDescent="0.2">
      <c r="A9" s="1704"/>
      <c r="B9" s="1709" t="s">
        <v>1</v>
      </c>
      <c r="C9" s="4068" t="s">
        <v>765</v>
      </c>
      <c r="D9" s="4070"/>
      <c r="E9" s="4070"/>
      <c r="F9" s="4070"/>
      <c r="G9" s="4071"/>
      <c r="H9" s="1704"/>
      <c r="I9" s="1704"/>
      <c r="J9" s="1704"/>
      <c r="K9" s="1704"/>
    </row>
    <row r="10" spans="1:11" ht="18" customHeight="1" x14ac:dyDescent="0.2">
      <c r="A10" s="1704"/>
      <c r="B10" s="1709" t="s">
        <v>2</v>
      </c>
      <c r="C10" s="4078" t="s">
        <v>630</v>
      </c>
      <c r="D10" s="4079"/>
      <c r="E10" s="4079"/>
      <c r="F10" s="4079"/>
      <c r="G10" s="4080"/>
      <c r="H10" s="1704"/>
      <c r="I10" s="1704"/>
      <c r="J10" s="1704"/>
      <c r="K10" s="1704"/>
    </row>
    <row r="11" spans="1:11" ht="18" customHeight="1" x14ac:dyDescent="0.2">
      <c r="A11" s="1704"/>
      <c r="B11" s="1709" t="s">
        <v>32</v>
      </c>
      <c r="C11" s="4068" t="s">
        <v>766</v>
      </c>
      <c r="D11" s="4069"/>
      <c r="E11" s="4069"/>
      <c r="F11" s="4069"/>
      <c r="G11" s="4069"/>
      <c r="H11" s="1704"/>
      <c r="I11" s="1704"/>
      <c r="J11" s="1704"/>
      <c r="K11" s="1704"/>
    </row>
    <row r="12" spans="1:11" ht="18" customHeight="1" x14ac:dyDescent="0.2">
      <c r="A12" s="1704"/>
      <c r="B12" s="1709"/>
      <c r="C12" s="1709"/>
      <c r="D12" s="1709"/>
      <c r="E12" s="1709"/>
      <c r="F12" s="1709"/>
      <c r="G12" s="1709"/>
      <c r="H12" s="1704"/>
      <c r="I12" s="1704"/>
      <c r="J12" s="1704"/>
      <c r="K12" s="1704"/>
    </row>
    <row r="13" spans="1:11" ht="24.6" customHeight="1" x14ac:dyDescent="0.2">
      <c r="A13" s="1704"/>
      <c r="B13" s="3863"/>
      <c r="C13" s="3864"/>
      <c r="D13" s="3864"/>
      <c r="E13" s="3864"/>
      <c r="F13" s="3864"/>
      <c r="G13" s="3864"/>
      <c r="H13" s="3865"/>
      <c r="I13" s="1708"/>
      <c r="J13" s="1704"/>
      <c r="K13" s="1704"/>
    </row>
    <row r="14" spans="1:11" ht="18" customHeight="1" x14ac:dyDescent="0.2">
      <c r="A14" s="1704"/>
      <c r="B14" s="1711"/>
      <c r="C14" s="1704"/>
      <c r="D14" s="1704"/>
      <c r="E14" s="1704"/>
      <c r="F14" s="1704"/>
      <c r="G14" s="1704"/>
      <c r="H14" s="1704"/>
      <c r="I14" s="1704"/>
      <c r="J14" s="1704"/>
      <c r="K14" s="1704"/>
    </row>
    <row r="15" spans="1:11" ht="18" customHeight="1" x14ac:dyDescent="0.2">
      <c r="A15" s="1704"/>
      <c r="B15" s="1711"/>
      <c r="C15" s="1704"/>
      <c r="D15" s="1704"/>
      <c r="E15" s="1704"/>
      <c r="F15" s="1704"/>
      <c r="G15" s="1704"/>
      <c r="H15" s="1704"/>
      <c r="I15" s="1704"/>
      <c r="J15" s="1704"/>
      <c r="K15" s="1704"/>
    </row>
    <row r="16" spans="1:11" ht="45" customHeight="1" x14ac:dyDescent="0.2">
      <c r="A16" s="1707" t="s">
        <v>181</v>
      </c>
      <c r="B16" s="1708"/>
      <c r="C16" s="1708"/>
      <c r="D16" s="1708"/>
      <c r="E16" s="1708"/>
      <c r="F16" s="1712" t="s">
        <v>9</v>
      </c>
      <c r="G16" s="1712" t="s">
        <v>37</v>
      </c>
      <c r="H16" s="1712" t="s">
        <v>29</v>
      </c>
      <c r="I16" s="1712" t="s">
        <v>30</v>
      </c>
      <c r="J16" s="1712" t="s">
        <v>33</v>
      </c>
      <c r="K16" s="1712" t="s">
        <v>34</v>
      </c>
    </row>
    <row r="17" spans="1:11" ht="18" customHeight="1" x14ac:dyDescent="0.2">
      <c r="A17" s="1710" t="s">
        <v>184</v>
      </c>
      <c r="B17" s="1706" t="s">
        <v>182</v>
      </c>
      <c r="C17" s="1704"/>
      <c r="D17" s="1704"/>
      <c r="E17" s="1704"/>
      <c r="F17" s="1704"/>
      <c r="G17" s="1704"/>
      <c r="H17" s="1704"/>
      <c r="I17" s="1704"/>
      <c r="J17" s="1704"/>
      <c r="K17" s="1704"/>
    </row>
    <row r="18" spans="1:11" ht="18" customHeight="1" x14ac:dyDescent="0.2">
      <c r="A18" s="1709" t="s">
        <v>185</v>
      </c>
      <c r="B18" s="1705" t="s">
        <v>183</v>
      </c>
      <c r="C18" s="1704"/>
      <c r="D18" s="1704"/>
      <c r="E18" s="1704"/>
      <c r="F18" s="1717" t="s">
        <v>73</v>
      </c>
      <c r="G18" s="1717" t="s">
        <v>73</v>
      </c>
      <c r="H18" s="1718">
        <v>3837470</v>
      </c>
      <c r="I18" s="1753">
        <v>0</v>
      </c>
      <c r="J18" s="1718">
        <v>3281517</v>
      </c>
      <c r="K18" s="1719">
        <v>555953</v>
      </c>
    </row>
    <row r="19" spans="1:11" ht="45" customHeight="1" x14ac:dyDescent="0.2">
      <c r="A19" s="1707" t="s">
        <v>8</v>
      </c>
      <c r="B19" s="1708"/>
      <c r="C19" s="1708"/>
      <c r="D19" s="1708"/>
      <c r="E19" s="1708"/>
      <c r="F19" s="1712" t="s">
        <v>9</v>
      </c>
      <c r="G19" s="1712" t="s">
        <v>37</v>
      </c>
      <c r="H19" s="1712" t="s">
        <v>29</v>
      </c>
      <c r="I19" s="1712" t="s">
        <v>30</v>
      </c>
      <c r="J19" s="1712" t="s">
        <v>33</v>
      </c>
      <c r="K19" s="1712" t="s">
        <v>34</v>
      </c>
    </row>
    <row r="20" spans="1:11" ht="18" customHeight="1" x14ac:dyDescent="0.2">
      <c r="A20" s="1710" t="s">
        <v>74</v>
      </c>
      <c r="B20" s="1706" t="s">
        <v>41</v>
      </c>
      <c r="C20" s="1704"/>
      <c r="D20" s="1704"/>
      <c r="E20" s="1704"/>
      <c r="F20" s="1704"/>
      <c r="G20" s="1704"/>
      <c r="H20" s="1704"/>
      <c r="I20" s="1704"/>
      <c r="J20" s="1704"/>
      <c r="K20" s="1704"/>
    </row>
    <row r="21" spans="1:11" ht="18" customHeight="1" x14ac:dyDescent="0.2">
      <c r="A21" s="1709" t="s">
        <v>75</v>
      </c>
      <c r="B21" s="1705" t="s">
        <v>42</v>
      </c>
      <c r="C21" s="1704"/>
      <c r="D21" s="1704"/>
      <c r="E21" s="1704"/>
      <c r="F21" s="1717">
        <v>876.75</v>
      </c>
      <c r="G21" s="1717">
        <v>2457</v>
      </c>
      <c r="H21" s="1718">
        <v>20294</v>
      </c>
      <c r="I21" s="1753">
        <v>2914</v>
      </c>
      <c r="J21" s="1718">
        <v>0</v>
      </c>
      <c r="K21" s="1719">
        <v>23208</v>
      </c>
    </row>
    <row r="22" spans="1:11" ht="18" customHeight="1" x14ac:dyDescent="0.2">
      <c r="A22" s="1709" t="s">
        <v>76</v>
      </c>
      <c r="B22" s="1704" t="s">
        <v>6</v>
      </c>
      <c r="C22" s="1704"/>
      <c r="D22" s="1704"/>
      <c r="E22" s="1704"/>
      <c r="F22" s="1717">
        <v>356.5</v>
      </c>
      <c r="G22" s="1717">
        <v>703</v>
      </c>
      <c r="H22" s="1718">
        <v>10573</v>
      </c>
      <c r="I22" s="1753">
        <v>7613</v>
      </c>
      <c r="J22" s="1718">
        <v>0</v>
      </c>
      <c r="K22" s="1719">
        <v>18186</v>
      </c>
    </row>
    <row r="23" spans="1:11" ht="18" customHeight="1" x14ac:dyDescent="0.2">
      <c r="A23" s="1709" t="s">
        <v>77</v>
      </c>
      <c r="B23" s="1704" t="s">
        <v>43</v>
      </c>
      <c r="C23" s="1704"/>
      <c r="D23" s="1704"/>
      <c r="E23" s="1704"/>
      <c r="F23" s="1717">
        <v>0</v>
      </c>
      <c r="G23" s="1717">
        <v>0</v>
      </c>
      <c r="H23" s="1718">
        <v>0</v>
      </c>
      <c r="I23" s="1753">
        <v>0</v>
      </c>
      <c r="J23" s="1718">
        <v>0</v>
      </c>
      <c r="K23" s="1719">
        <v>0</v>
      </c>
    </row>
    <row r="24" spans="1:11" ht="18" customHeight="1" x14ac:dyDescent="0.2">
      <c r="A24" s="1709" t="s">
        <v>78</v>
      </c>
      <c r="B24" s="1704" t="s">
        <v>44</v>
      </c>
      <c r="C24" s="1704"/>
      <c r="D24" s="1704"/>
      <c r="E24" s="1704"/>
      <c r="F24" s="1717"/>
      <c r="G24" s="1717"/>
      <c r="H24" s="1718"/>
      <c r="I24" s="1753">
        <v>0</v>
      </c>
      <c r="J24" s="1718"/>
      <c r="K24" s="1719">
        <v>0</v>
      </c>
    </row>
    <row r="25" spans="1:11" ht="18" customHeight="1" x14ac:dyDescent="0.2">
      <c r="A25" s="1709" t="s">
        <v>79</v>
      </c>
      <c r="B25" s="1704" t="s">
        <v>5</v>
      </c>
      <c r="C25" s="1704"/>
      <c r="D25" s="1704"/>
      <c r="E25" s="1704"/>
      <c r="F25" s="1717">
        <v>85</v>
      </c>
      <c r="G25" s="1717">
        <v>134</v>
      </c>
      <c r="H25" s="1718">
        <v>3978</v>
      </c>
      <c r="I25" s="1753">
        <v>2864</v>
      </c>
      <c r="J25" s="1718">
        <v>0</v>
      </c>
      <c r="K25" s="1719">
        <v>6842</v>
      </c>
    </row>
    <row r="26" spans="1:11" ht="18" customHeight="1" x14ac:dyDescent="0.2">
      <c r="A26" s="1709" t="s">
        <v>80</v>
      </c>
      <c r="B26" s="1704" t="s">
        <v>45</v>
      </c>
      <c r="C26" s="1704"/>
      <c r="D26" s="1704"/>
      <c r="E26" s="1704"/>
      <c r="F26" s="1717">
        <v>240.3</v>
      </c>
      <c r="G26" s="1717">
        <v>587</v>
      </c>
      <c r="H26" s="1718">
        <v>7303</v>
      </c>
      <c r="I26" s="1753">
        <v>1470</v>
      </c>
      <c r="J26" s="1718">
        <v>256</v>
      </c>
      <c r="K26" s="1719">
        <v>8517</v>
      </c>
    </row>
    <row r="27" spans="1:11" ht="18" customHeight="1" x14ac:dyDescent="0.2">
      <c r="A27" s="1709" t="s">
        <v>81</v>
      </c>
      <c r="B27" s="1704" t="s">
        <v>46</v>
      </c>
      <c r="C27" s="1704"/>
      <c r="D27" s="1704"/>
      <c r="E27" s="1704"/>
      <c r="F27" s="1717">
        <v>0</v>
      </c>
      <c r="G27" s="1717">
        <v>0</v>
      </c>
      <c r="H27" s="1718">
        <v>0</v>
      </c>
      <c r="I27" s="1753">
        <v>0</v>
      </c>
      <c r="J27" s="1718">
        <v>0</v>
      </c>
      <c r="K27" s="1719">
        <v>0</v>
      </c>
    </row>
    <row r="28" spans="1:11" ht="18" customHeight="1" x14ac:dyDescent="0.2">
      <c r="A28" s="1709" t="s">
        <v>82</v>
      </c>
      <c r="B28" s="1704" t="s">
        <v>47</v>
      </c>
      <c r="C28" s="1704"/>
      <c r="D28" s="1704"/>
      <c r="E28" s="1704"/>
      <c r="F28" s="1717">
        <v>0</v>
      </c>
      <c r="G28" s="1717">
        <v>0</v>
      </c>
      <c r="H28" s="1718">
        <v>0</v>
      </c>
      <c r="I28" s="1753">
        <v>0</v>
      </c>
      <c r="J28" s="1718">
        <v>0</v>
      </c>
      <c r="K28" s="1719">
        <v>0</v>
      </c>
    </row>
    <row r="29" spans="1:11" ht="18" customHeight="1" x14ac:dyDescent="0.2">
      <c r="A29" s="1709" t="s">
        <v>83</v>
      </c>
      <c r="B29" s="1704" t="s">
        <v>48</v>
      </c>
      <c r="C29" s="1704"/>
      <c r="D29" s="1704"/>
      <c r="E29" s="1704"/>
      <c r="F29" s="1717">
        <v>381.77</v>
      </c>
      <c r="G29" s="1717">
        <v>1205</v>
      </c>
      <c r="H29" s="1718">
        <v>58143</v>
      </c>
      <c r="I29" s="1753">
        <v>8094</v>
      </c>
      <c r="J29" s="1718">
        <v>0</v>
      </c>
      <c r="K29" s="1719">
        <v>66237</v>
      </c>
    </row>
    <row r="30" spans="1:11" ht="18" customHeight="1" x14ac:dyDescent="0.2">
      <c r="A30" s="1709" t="s">
        <v>84</v>
      </c>
      <c r="B30" s="4062" t="s">
        <v>767</v>
      </c>
      <c r="C30" s="4063"/>
      <c r="D30" s="4064"/>
      <c r="E30" s="1704"/>
      <c r="F30" s="1717">
        <v>404.15</v>
      </c>
      <c r="G30" s="1717">
        <v>669</v>
      </c>
      <c r="H30" s="1718">
        <v>6089</v>
      </c>
      <c r="I30" s="1753">
        <v>0</v>
      </c>
      <c r="J30" s="1718">
        <v>0</v>
      </c>
      <c r="K30" s="1719">
        <v>6089</v>
      </c>
    </row>
    <row r="31" spans="1:11" ht="18" customHeight="1" x14ac:dyDescent="0.2">
      <c r="A31" s="1709" t="s">
        <v>133</v>
      </c>
      <c r="B31" s="4062"/>
      <c r="C31" s="4063"/>
      <c r="D31" s="4064"/>
      <c r="E31" s="1704"/>
      <c r="F31" s="1717"/>
      <c r="G31" s="1717"/>
      <c r="H31" s="1718"/>
      <c r="I31" s="1753">
        <v>0</v>
      </c>
      <c r="J31" s="1718"/>
      <c r="K31" s="1719">
        <v>0</v>
      </c>
    </row>
    <row r="32" spans="1:11" ht="18" customHeight="1" x14ac:dyDescent="0.2">
      <c r="A32" s="1709" t="s">
        <v>134</v>
      </c>
      <c r="B32" s="1732"/>
      <c r="C32" s="1733"/>
      <c r="D32" s="1734"/>
      <c r="E32" s="1704"/>
      <c r="F32" s="1717"/>
      <c r="G32" s="1755" t="s">
        <v>85</v>
      </c>
      <c r="H32" s="1718"/>
      <c r="I32" s="1753">
        <v>0</v>
      </c>
      <c r="J32" s="1718"/>
      <c r="K32" s="1719">
        <v>0</v>
      </c>
    </row>
    <row r="33" spans="1:11" ht="18" customHeight="1" x14ac:dyDescent="0.2">
      <c r="A33" s="1709" t="s">
        <v>135</v>
      </c>
      <c r="B33" s="1732"/>
      <c r="C33" s="1733"/>
      <c r="D33" s="1734"/>
      <c r="E33" s="1704"/>
      <c r="F33" s="1717"/>
      <c r="G33" s="1755" t="s">
        <v>85</v>
      </c>
      <c r="H33" s="1718"/>
      <c r="I33" s="1753">
        <v>0</v>
      </c>
      <c r="J33" s="1718"/>
      <c r="K33" s="1719">
        <v>0</v>
      </c>
    </row>
    <row r="34" spans="1:11" ht="18" customHeight="1" x14ac:dyDescent="0.2">
      <c r="A34" s="1709" t="s">
        <v>136</v>
      </c>
      <c r="B34" s="4062"/>
      <c r="C34" s="4063"/>
      <c r="D34" s="4064"/>
      <c r="E34" s="1704"/>
      <c r="F34" s="1717"/>
      <c r="G34" s="1755" t="s">
        <v>85</v>
      </c>
      <c r="H34" s="1718"/>
      <c r="I34" s="1753">
        <v>0</v>
      </c>
      <c r="J34" s="1718"/>
      <c r="K34" s="1719">
        <v>0</v>
      </c>
    </row>
    <row r="35" spans="1:11" ht="18" customHeight="1" x14ac:dyDescent="0.2">
      <c r="A35" s="1704"/>
      <c r="B35" s="1704"/>
      <c r="C35" s="1704"/>
      <c r="D35" s="1704"/>
      <c r="E35" s="1704"/>
      <c r="F35" s="1704"/>
      <c r="G35" s="1704"/>
      <c r="H35" s="1704"/>
      <c r="I35" s="1704"/>
      <c r="J35" s="1704"/>
      <c r="K35" s="1747"/>
    </row>
    <row r="36" spans="1:11" ht="18" customHeight="1" x14ac:dyDescent="0.2">
      <c r="A36" s="1710" t="s">
        <v>137</v>
      </c>
      <c r="B36" s="1706" t="s">
        <v>138</v>
      </c>
      <c r="C36" s="1704"/>
      <c r="D36" s="1704"/>
      <c r="E36" s="1706" t="s">
        <v>7</v>
      </c>
      <c r="F36" s="1721">
        <v>2344.4699999999998</v>
      </c>
      <c r="G36" s="1721">
        <v>5755</v>
      </c>
      <c r="H36" s="1721">
        <v>106380</v>
      </c>
      <c r="I36" s="1719">
        <v>22955</v>
      </c>
      <c r="J36" s="1719">
        <v>256</v>
      </c>
      <c r="K36" s="1719">
        <v>129079</v>
      </c>
    </row>
    <row r="37" spans="1:11" ht="18" customHeight="1" thickBot="1" x14ac:dyDescent="0.25">
      <c r="A37" s="1704"/>
      <c r="B37" s="1706"/>
      <c r="C37" s="1704"/>
      <c r="D37" s="1704"/>
      <c r="E37" s="1704"/>
      <c r="F37" s="1722"/>
      <c r="G37" s="1722"/>
      <c r="H37" s="1723"/>
      <c r="I37" s="1723"/>
      <c r="J37" s="1723"/>
      <c r="K37" s="1748"/>
    </row>
    <row r="38" spans="1:11" ht="42.75" customHeight="1" x14ac:dyDescent="0.2">
      <c r="A38" s="1704"/>
      <c r="B38" s="1704"/>
      <c r="C38" s="1704"/>
      <c r="D38" s="1704"/>
      <c r="E38" s="1704"/>
      <c r="F38" s="1712" t="s">
        <v>9</v>
      </c>
      <c r="G38" s="1712" t="s">
        <v>37</v>
      </c>
      <c r="H38" s="1712" t="s">
        <v>29</v>
      </c>
      <c r="I38" s="1712" t="s">
        <v>30</v>
      </c>
      <c r="J38" s="1712" t="s">
        <v>33</v>
      </c>
      <c r="K38" s="1712" t="s">
        <v>34</v>
      </c>
    </row>
    <row r="39" spans="1:11" ht="18.75" customHeight="1" x14ac:dyDescent="0.2">
      <c r="A39" s="1710" t="s">
        <v>86</v>
      </c>
      <c r="B39" s="1706" t="s">
        <v>49</v>
      </c>
      <c r="C39" s="1704"/>
      <c r="D39" s="1704"/>
      <c r="E39" s="1704"/>
      <c r="F39" s="1704"/>
      <c r="G39" s="1704"/>
      <c r="H39" s="1704"/>
      <c r="I39" s="1704"/>
      <c r="J39" s="1704"/>
      <c r="K39" s="1704"/>
    </row>
    <row r="40" spans="1:11" ht="18" customHeight="1" x14ac:dyDescent="0.2">
      <c r="A40" s="1709" t="s">
        <v>87</v>
      </c>
      <c r="B40" s="1704" t="s">
        <v>31</v>
      </c>
      <c r="C40" s="1704"/>
      <c r="D40" s="1704"/>
      <c r="E40" s="1704"/>
      <c r="F40" s="1717">
        <v>192</v>
      </c>
      <c r="G40" s="1717">
        <v>6</v>
      </c>
      <c r="H40" s="1718">
        <v>21360</v>
      </c>
      <c r="I40" s="1753">
        <v>15379</v>
      </c>
      <c r="J40" s="1718">
        <v>0</v>
      </c>
      <c r="K40" s="1719">
        <v>36739</v>
      </c>
    </row>
    <row r="41" spans="1:11" ht="18" customHeight="1" x14ac:dyDescent="0.2">
      <c r="A41" s="1709" t="s">
        <v>88</v>
      </c>
      <c r="B41" s="3861" t="s">
        <v>50</v>
      </c>
      <c r="C41" s="3862"/>
      <c r="D41" s="1704"/>
      <c r="E41" s="1704"/>
      <c r="F41" s="1717">
        <v>1285</v>
      </c>
      <c r="G41" s="1717">
        <v>153</v>
      </c>
      <c r="H41" s="1718">
        <v>42866</v>
      </c>
      <c r="I41" s="1753">
        <v>30863</v>
      </c>
      <c r="J41" s="1718">
        <v>0</v>
      </c>
      <c r="K41" s="1719">
        <v>73729</v>
      </c>
    </row>
    <row r="42" spans="1:11" ht="18" customHeight="1" x14ac:dyDescent="0.2">
      <c r="A42" s="1709" t="s">
        <v>89</v>
      </c>
      <c r="B42" s="1705" t="s">
        <v>11</v>
      </c>
      <c r="C42" s="1704"/>
      <c r="D42" s="1704"/>
      <c r="E42" s="1704"/>
      <c r="F42" s="1717">
        <v>5618.9</v>
      </c>
      <c r="G42" s="1717">
        <v>409</v>
      </c>
      <c r="H42" s="1718">
        <v>219044</v>
      </c>
      <c r="I42" s="1753">
        <v>157569</v>
      </c>
      <c r="J42" s="1718">
        <v>200</v>
      </c>
      <c r="K42" s="1719">
        <v>376413</v>
      </c>
    </row>
    <row r="43" spans="1:11" ht="18" customHeight="1" x14ac:dyDescent="0.2">
      <c r="A43" s="1709" t="s">
        <v>90</v>
      </c>
      <c r="B43" s="1750" t="s">
        <v>10</v>
      </c>
      <c r="C43" s="1713"/>
      <c r="D43" s="1713"/>
      <c r="E43" s="1704"/>
      <c r="F43" s="1717">
        <v>50</v>
      </c>
      <c r="G43" s="1717">
        <v>125</v>
      </c>
      <c r="H43" s="1718">
        <v>1659</v>
      </c>
      <c r="I43" s="1753">
        <v>0</v>
      </c>
      <c r="J43" s="1718">
        <v>0</v>
      </c>
      <c r="K43" s="1719">
        <v>1659</v>
      </c>
    </row>
    <row r="44" spans="1:11" ht="18" customHeight="1" x14ac:dyDescent="0.2">
      <c r="A44" s="1709" t="s">
        <v>91</v>
      </c>
      <c r="B44" s="4062"/>
      <c r="C44" s="4063"/>
      <c r="D44" s="4064"/>
      <c r="E44" s="1704"/>
      <c r="F44" s="1757"/>
      <c r="G44" s="1757"/>
      <c r="H44" s="1757"/>
      <c r="I44" s="1758">
        <v>0</v>
      </c>
      <c r="J44" s="1757"/>
      <c r="K44" s="1759">
        <v>0</v>
      </c>
    </row>
    <row r="45" spans="1:11" ht="18" customHeight="1" x14ac:dyDescent="0.2">
      <c r="A45" s="1709" t="s">
        <v>139</v>
      </c>
      <c r="B45" s="4062"/>
      <c r="C45" s="4063"/>
      <c r="D45" s="4064"/>
      <c r="E45" s="1704"/>
      <c r="F45" s="1717"/>
      <c r="G45" s="1717"/>
      <c r="H45" s="1718"/>
      <c r="I45" s="1753">
        <v>0</v>
      </c>
      <c r="J45" s="1718"/>
      <c r="K45" s="1719">
        <v>0</v>
      </c>
    </row>
    <row r="46" spans="1:11" ht="18" customHeight="1" x14ac:dyDescent="0.2">
      <c r="A46" s="1709" t="s">
        <v>140</v>
      </c>
      <c r="B46" s="4062"/>
      <c r="C46" s="4063"/>
      <c r="D46" s="4064"/>
      <c r="E46" s="1704"/>
      <c r="F46" s="1717"/>
      <c r="G46" s="1717"/>
      <c r="H46" s="1718"/>
      <c r="I46" s="1753">
        <v>0</v>
      </c>
      <c r="J46" s="1718"/>
      <c r="K46" s="1719">
        <v>0</v>
      </c>
    </row>
    <row r="47" spans="1:11" ht="18" customHeight="1" x14ac:dyDescent="0.2">
      <c r="A47" s="1709" t="s">
        <v>141</v>
      </c>
      <c r="B47" s="4062"/>
      <c r="C47" s="4063"/>
      <c r="D47" s="4064"/>
      <c r="E47" s="1704"/>
      <c r="F47" s="1717"/>
      <c r="G47" s="1717"/>
      <c r="H47" s="1718"/>
      <c r="I47" s="1753">
        <v>0</v>
      </c>
      <c r="J47" s="1718"/>
      <c r="K47" s="1719">
        <v>0</v>
      </c>
    </row>
    <row r="48" spans="1:11" ht="18" customHeight="1" x14ac:dyDescent="0.2">
      <c r="A48" s="630"/>
      <c r="B48" s="1561"/>
      <c r="C48" s="1561"/>
      <c r="D48" s="1561"/>
      <c r="E48" s="1561"/>
      <c r="F48" s="1561"/>
      <c r="G48" s="1561"/>
      <c r="H48" s="1561"/>
      <c r="I48" s="1561"/>
      <c r="J48" s="1561"/>
      <c r="K48" s="1561"/>
    </row>
    <row r="49" spans="1:11" ht="18" customHeight="1" x14ac:dyDescent="0.2">
      <c r="A49" s="1710" t="s">
        <v>142</v>
      </c>
      <c r="B49" s="1706" t="s">
        <v>143</v>
      </c>
      <c r="C49" s="1704"/>
      <c r="D49" s="1704"/>
      <c r="E49" s="1706" t="s">
        <v>7</v>
      </c>
      <c r="F49" s="1726">
        <v>7145.9</v>
      </c>
      <c r="G49" s="1726">
        <v>693</v>
      </c>
      <c r="H49" s="1719">
        <v>284929</v>
      </c>
      <c r="I49" s="1719">
        <v>203811</v>
      </c>
      <c r="J49" s="1719">
        <v>200</v>
      </c>
      <c r="K49" s="1719">
        <v>488540</v>
      </c>
    </row>
    <row r="50" spans="1:11" ht="18" customHeight="1" thickBot="1" x14ac:dyDescent="0.25">
      <c r="A50" s="1704"/>
      <c r="B50" s="1704"/>
      <c r="C50" s="1704"/>
      <c r="D50" s="1704"/>
      <c r="E50" s="1704"/>
      <c r="F50" s="1704"/>
      <c r="G50" s="1727"/>
      <c r="H50" s="1727"/>
      <c r="I50" s="1727"/>
      <c r="J50" s="1727"/>
      <c r="K50" s="1727"/>
    </row>
    <row r="51" spans="1:11" ht="42.75" customHeight="1" x14ac:dyDescent="0.2">
      <c r="A51" s="1704"/>
      <c r="B51" s="1704"/>
      <c r="C51" s="1704"/>
      <c r="D51" s="1704"/>
      <c r="E51" s="1704"/>
      <c r="F51" s="1712" t="s">
        <v>9</v>
      </c>
      <c r="G51" s="1712" t="s">
        <v>37</v>
      </c>
      <c r="H51" s="1712" t="s">
        <v>29</v>
      </c>
      <c r="I51" s="1712" t="s">
        <v>30</v>
      </c>
      <c r="J51" s="1712" t="s">
        <v>33</v>
      </c>
      <c r="K51" s="1712" t="s">
        <v>34</v>
      </c>
    </row>
    <row r="52" spans="1:11" ht="18" customHeight="1" x14ac:dyDescent="0.2">
      <c r="A52" s="1710" t="s">
        <v>92</v>
      </c>
      <c r="B52" s="4060" t="s">
        <v>38</v>
      </c>
      <c r="C52" s="4061"/>
      <c r="D52" s="1704"/>
      <c r="E52" s="1704"/>
      <c r="F52" s="1704"/>
      <c r="G52" s="1704"/>
      <c r="H52" s="1704"/>
      <c r="I52" s="1704"/>
      <c r="J52" s="1704"/>
      <c r="K52" s="1704"/>
    </row>
    <row r="53" spans="1:11" ht="18" customHeight="1" x14ac:dyDescent="0.2">
      <c r="A53" s="1709" t="s">
        <v>51</v>
      </c>
      <c r="B53" s="4081"/>
      <c r="C53" s="4082"/>
      <c r="D53" s="4067"/>
      <c r="E53" s="1704"/>
      <c r="F53" s="1717"/>
      <c r="G53" s="1717"/>
      <c r="H53" s="1718"/>
      <c r="I53" s="1753">
        <v>0</v>
      </c>
      <c r="J53" s="1718"/>
      <c r="K53" s="1719">
        <v>0</v>
      </c>
    </row>
    <row r="54" spans="1:11" ht="18" customHeight="1" x14ac:dyDescent="0.2">
      <c r="A54" s="1709" t="s">
        <v>93</v>
      </c>
      <c r="B54" s="1729"/>
      <c r="C54" s="1730"/>
      <c r="D54" s="1731"/>
      <c r="E54" s="1704"/>
      <c r="F54" s="1717"/>
      <c r="G54" s="1717"/>
      <c r="H54" s="1718"/>
      <c r="I54" s="1753">
        <v>0</v>
      </c>
      <c r="J54" s="1718"/>
      <c r="K54" s="1719">
        <v>0</v>
      </c>
    </row>
    <row r="55" spans="1:11" ht="18" customHeight="1" x14ac:dyDescent="0.2">
      <c r="A55" s="1709" t="s">
        <v>94</v>
      </c>
      <c r="B55" s="4110" t="s">
        <v>415</v>
      </c>
      <c r="C55" s="4066"/>
      <c r="D55" s="4067"/>
      <c r="E55" s="1704"/>
      <c r="F55" s="1717">
        <v>30</v>
      </c>
      <c r="G55" s="1717">
        <v>15</v>
      </c>
      <c r="H55" s="1718">
        <v>10035335</v>
      </c>
      <c r="I55" s="1753">
        <v>1158</v>
      </c>
      <c r="J55" s="1718">
        <v>5933346</v>
      </c>
      <c r="K55" s="1719">
        <v>4103147</v>
      </c>
    </row>
    <row r="56" spans="1:11" ht="18" customHeight="1" x14ac:dyDescent="0.2">
      <c r="A56" s="1709" t="s">
        <v>95</v>
      </c>
      <c r="B56" s="4065"/>
      <c r="C56" s="4066"/>
      <c r="D56" s="4067"/>
      <c r="E56" s="1704"/>
      <c r="F56" s="1717"/>
      <c r="G56" s="1717"/>
      <c r="H56" s="1718"/>
      <c r="I56" s="1753">
        <v>0</v>
      </c>
      <c r="J56" s="1718"/>
      <c r="K56" s="1719">
        <v>0</v>
      </c>
    </row>
    <row r="57" spans="1:11" ht="18" customHeight="1" x14ac:dyDescent="0.2">
      <c r="A57" s="1709" t="s">
        <v>96</v>
      </c>
      <c r="B57" s="4065"/>
      <c r="C57" s="4066"/>
      <c r="D57" s="4067"/>
      <c r="E57" s="1704"/>
      <c r="F57" s="1717"/>
      <c r="G57" s="1717"/>
      <c r="H57" s="1718"/>
      <c r="I57" s="1753">
        <v>0</v>
      </c>
      <c r="J57" s="1718"/>
      <c r="K57" s="1719">
        <v>0</v>
      </c>
    </row>
    <row r="58" spans="1:11" ht="18" customHeight="1" x14ac:dyDescent="0.2">
      <c r="A58" s="1709" t="s">
        <v>97</v>
      </c>
      <c r="B58" s="1729"/>
      <c r="C58" s="1730"/>
      <c r="D58" s="1731"/>
      <c r="E58" s="1704"/>
      <c r="F58" s="1717"/>
      <c r="G58" s="1717"/>
      <c r="H58" s="1718"/>
      <c r="I58" s="1753">
        <v>0</v>
      </c>
      <c r="J58" s="1718"/>
      <c r="K58" s="1719">
        <v>0</v>
      </c>
    </row>
    <row r="59" spans="1:11" ht="18" customHeight="1" x14ac:dyDescent="0.2">
      <c r="A59" s="1709" t="s">
        <v>98</v>
      </c>
      <c r="B59" s="4110" t="s">
        <v>768</v>
      </c>
      <c r="C59" s="4066"/>
      <c r="D59" s="4067"/>
      <c r="E59" s="1704"/>
      <c r="F59" s="1717">
        <v>18754</v>
      </c>
      <c r="G59" s="1717">
        <v>89</v>
      </c>
      <c r="H59" s="1718">
        <v>598440</v>
      </c>
      <c r="I59" s="1753">
        <v>0</v>
      </c>
      <c r="J59" s="1718">
        <v>628680</v>
      </c>
      <c r="K59" s="1719">
        <v>-30240</v>
      </c>
    </row>
    <row r="60" spans="1:11" ht="18" customHeight="1" x14ac:dyDescent="0.2">
      <c r="A60" s="1709" t="s">
        <v>99</v>
      </c>
      <c r="B60" s="1729"/>
      <c r="C60" s="1730"/>
      <c r="D60" s="1731"/>
      <c r="E60" s="1704"/>
      <c r="F60" s="1717"/>
      <c r="G60" s="1717"/>
      <c r="H60" s="1718"/>
      <c r="I60" s="1753">
        <v>0</v>
      </c>
      <c r="J60" s="1718"/>
      <c r="K60" s="1719">
        <v>0</v>
      </c>
    </row>
    <row r="61" spans="1:11" ht="18" customHeight="1" x14ac:dyDescent="0.2">
      <c r="A61" s="1709" t="s">
        <v>100</v>
      </c>
      <c r="B61" s="1768" t="s">
        <v>525</v>
      </c>
      <c r="C61" s="1730"/>
      <c r="D61" s="1731"/>
      <c r="E61" s="1704"/>
      <c r="F61" s="1717">
        <v>0</v>
      </c>
      <c r="G61" s="1717">
        <v>0</v>
      </c>
      <c r="H61" s="1718">
        <v>685</v>
      </c>
      <c r="I61" s="1753">
        <v>0</v>
      </c>
      <c r="J61" s="1718">
        <v>0</v>
      </c>
      <c r="K61" s="1719">
        <v>685</v>
      </c>
    </row>
    <row r="62" spans="1:11" ht="18" customHeight="1" x14ac:dyDescent="0.2">
      <c r="A62" s="1709" t="s">
        <v>101</v>
      </c>
      <c r="B62" s="4065"/>
      <c r="C62" s="4066"/>
      <c r="D62" s="4067"/>
      <c r="E62" s="1704"/>
      <c r="F62" s="1717"/>
      <c r="G62" s="1717"/>
      <c r="H62" s="1718"/>
      <c r="I62" s="1753">
        <v>0</v>
      </c>
      <c r="J62" s="1718"/>
      <c r="K62" s="1719">
        <v>0</v>
      </c>
    </row>
    <row r="63" spans="1:11" ht="18" customHeight="1" x14ac:dyDescent="0.2">
      <c r="A63" s="1709"/>
      <c r="B63" s="1704"/>
      <c r="C63" s="1704"/>
      <c r="D63" s="1704"/>
      <c r="E63" s="1704"/>
      <c r="F63" s="1704"/>
      <c r="G63" s="1704"/>
      <c r="H63" s="1704"/>
      <c r="I63" s="1749"/>
      <c r="J63" s="1704"/>
      <c r="K63" s="1704"/>
    </row>
    <row r="64" spans="1:11" ht="18" customHeight="1" x14ac:dyDescent="0.2">
      <c r="A64" s="1709" t="s">
        <v>144</v>
      </c>
      <c r="B64" s="1706" t="s">
        <v>145</v>
      </c>
      <c r="C64" s="1704"/>
      <c r="D64" s="1704"/>
      <c r="E64" s="1706" t="s">
        <v>7</v>
      </c>
      <c r="F64" s="1721">
        <v>18784</v>
      </c>
      <c r="G64" s="1721">
        <v>104</v>
      </c>
      <c r="H64" s="1719">
        <v>10634460</v>
      </c>
      <c r="I64" s="1719">
        <v>1158</v>
      </c>
      <c r="J64" s="1719">
        <v>6562026</v>
      </c>
      <c r="K64" s="1719">
        <v>4073592</v>
      </c>
    </row>
    <row r="65" spans="1:11" ht="18" customHeight="1" x14ac:dyDescent="0.2">
      <c r="A65" s="1704"/>
      <c r="B65" s="1704"/>
      <c r="C65" s="1704"/>
      <c r="D65" s="1704"/>
      <c r="E65" s="1704"/>
      <c r="F65" s="1751"/>
      <c r="G65" s="1751"/>
      <c r="H65" s="1751"/>
      <c r="I65" s="1751"/>
      <c r="J65" s="1751"/>
      <c r="K65" s="1751"/>
    </row>
    <row r="66" spans="1:11" ht="42.75" customHeight="1" x14ac:dyDescent="0.2">
      <c r="A66" s="1704"/>
      <c r="B66" s="1704"/>
      <c r="C66" s="1704"/>
      <c r="D66" s="1704"/>
      <c r="E66" s="1704"/>
      <c r="F66" s="1760" t="s">
        <v>9</v>
      </c>
      <c r="G66" s="1760" t="s">
        <v>37</v>
      </c>
      <c r="H66" s="1760" t="s">
        <v>29</v>
      </c>
      <c r="I66" s="1760" t="s">
        <v>30</v>
      </c>
      <c r="J66" s="1760" t="s">
        <v>33</v>
      </c>
      <c r="K66" s="1760" t="s">
        <v>34</v>
      </c>
    </row>
    <row r="67" spans="1:11" ht="18" customHeight="1" x14ac:dyDescent="0.2">
      <c r="A67" s="1710" t="s">
        <v>102</v>
      </c>
      <c r="B67" s="1706" t="s">
        <v>12</v>
      </c>
      <c r="C67" s="1704"/>
      <c r="D67" s="1704"/>
      <c r="E67" s="1704"/>
      <c r="F67" s="1761"/>
      <c r="G67" s="1761"/>
      <c r="H67" s="1761"/>
      <c r="I67" s="1762"/>
      <c r="J67" s="1761"/>
      <c r="K67" s="1763"/>
    </row>
    <row r="68" spans="1:11" ht="18" customHeight="1" x14ac:dyDescent="0.2">
      <c r="A68" s="1709" t="s">
        <v>103</v>
      </c>
      <c r="B68" s="1704" t="s">
        <v>52</v>
      </c>
      <c r="C68" s="1704"/>
      <c r="D68" s="1704"/>
      <c r="E68" s="1704"/>
      <c r="F68" s="1754">
        <v>0</v>
      </c>
      <c r="G68" s="1754">
        <v>0</v>
      </c>
      <c r="H68" s="1754">
        <v>7568</v>
      </c>
      <c r="I68" s="1753">
        <v>0</v>
      </c>
      <c r="J68" s="1754">
        <v>0</v>
      </c>
      <c r="K68" s="1719">
        <v>7568</v>
      </c>
    </row>
    <row r="69" spans="1:11" ht="18" customHeight="1" x14ac:dyDescent="0.2">
      <c r="A69" s="1709" t="s">
        <v>104</v>
      </c>
      <c r="B69" s="1705" t="s">
        <v>53</v>
      </c>
      <c r="C69" s="1704"/>
      <c r="D69" s="1704"/>
      <c r="E69" s="1704"/>
      <c r="F69" s="1754">
        <v>0</v>
      </c>
      <c r="G69" s="1754">
        <v>0</v>
      </c>
      <c r="H69" s="1754">
        <v>0</v>
      </c>
      <c r="I69" s="1753">
        <v>0</v>
      </c>
      <c r="J69" s="1754">
        <v>0</v>
      </c>
      <c r="K69" s="1719">
        <v>0</v>
      </c>
    </row>
    <row r="70" spans="1:11" ht="18" customHeight="1" x14ac:dyDescent="0.2">
      <c r="A70" s="1709" t="s">
        <v>178</v>
      </c>
      <c r="B70" s="1729"/>
      <c r="C70" s="1730"/>
      <c r="D70" s="1731"/>
      <c r="E70" s="1706"/>
      <c r="F70" s="1738"/>
      <c r="G70" s="1738"/>
      <c r="H70" s="1739"/>
      <c r="I70" s="1753">
        <v>0</v>
      </c>
      <c r="J70" s="1739"/>
      <c r="K70" s="1719">
        <v>0</v>
      </c>
    </row>
    <row r="71" spans="1:11" ht="18" customHeight="1" x14ac:dyDescent="0.2">
      <c r="A71" s="1709" t="s">
        <v>179</v>
      </c>
      <c r="B71" s="1729"/>
      <c r="C71" s="1730"/>
      <c r="D71" s="1731"/>
      <c r="E71" s="1706"/>
      <c r="F71" s="1738"/>
      <c r="G71" s="1738"/>
      <c r="H71" s="1739"/>
      <c r="I71" s="1753">
        <v>0</v>
      </c>
      <c r="J71" s="1739"/>
      <c r="K71" s="1719">
        <v>0</v>
      </c>
    </row>
    <row r="72" spans="1:11" ht="18" customHeight="1" x14ac:dyDescent="0.2">
      <c r="A72" s="1709" t="s">
        <v>180</v>
      </c>
      <c r="B72" s="1735"/>
      <c r="C72" s="1736"/>
      <c r="D72" s="1737"/>
      <c r="E72" s="1706"/>
      <c r="F72" s="1717"/>
      <c r="G72" s="1717"/>
      <c r="H72" s="1718"/>
      <c r="I72" s="1753">
        <v>0</v>
      </c>
      <c r="J72" s="1718"/>
      <c r="K72" s="1719">
        <v>0</v>
      </c>
    </row>
    <row r="73" spans="1:11" ht="18" customHeight="1" x14ac:dyDescent="0.2">
      <c r="A73" s="1709"/>
      <c r="B73" s="1705"/>
      <c r="C73" s="1704"/>
      <c r="D73" s="1704"/>
      <c r="E73" s="1706"/>
      <c r="F73" s="1764"/>
      <c r="G73" s="1764"/>
      <c r="H73" s="1765"/>
      <c r="I73" s="1762"/>
      <c r="J73" s="1765"/>
      <c r="K73" s="1763"/>
    </row>
    <row r="74" spans="1:11" ht="18" customHeight="1" x14ac:dyDescent="0.2">
      <c r="A74" s="1710" t="s">
        <v>146</v>
      </c>
      <c r="B74" s="1706" t="s">
        <v>147</v>
      </c>
      <c r="C74" s="1704"/>
      <c r="D74" s="1704"/>
      <c r="E74" s="1706" t="s">
        <v>7</v>
      </c>
      <c r="F74" s="1724">
        <v>0</v>
      </c>
      <c r="G74" s="1724">
        <v>0</v>
      </c>
      <c r="H74" s="1724">
        <v>7568</v>
      </c>
      <c r="I74" s="1756">
        <v>0</v>
      </c>
      <c r="J74" s="1724">
        <v>0</v>
      </c>
      <c r="K74" s="1720">
        <v>7568</v>
      </c>
    </row>
    <row r="75" spans="1:11" ht="42.75" customHeight="1" x14ac:dyDescent="0.2">
      <c r="A75" s="1704"/>
      <c r="B75" s="1704"/>
      <c r="C75" s="1704"/>
      <c r="D75" s="1704"/>
      <c r="E75" s="1704"/>
      <c r="F75" s="1712" t="s">
        <v>9</v>
      </c>
      <c r="G75" s="1712" t="s">
        <v>37</v>
      </c>
      <c r="H75" s="1712" t="s">
        <v>29</v>
      </c>
      <c r="I75" s="1712" t="s">
        <v>30</v>
      </c>
      <c r="J75" s="1712" t="s">
        <v>33</v>
      </c>
      <c r="K75" s="1712" t="s">
        <v>34</v>
      </c>
    </row>
    <row r="76" spans="1:11" ht="18" customHeight="1" x14ac:dyDescent="0.2">
      <c r="A76" s="1710" t="s">
        <v>105</v>
      </c>
      <c r="B76" s="1706" t="s">
        <v>106</v>
      </c>
      <c r="C76" s="1704"/>
      <c r="D76" s="1704"/>
      <c r="E76" s="1704"/>
      <c r="F76" s="1704"/>
      <c r="G76" s="1704"/>
      <c r="H76" s="1704"/>
      <c r="I76" s="1704"/>
      <c r="J76" s="1704"/>
      <c r="K76" s="1704"/>
    </row>
    <row r="77" spans="1:11" ht="18" customHeight="1" x14ac:dyDescent="0.2">
      <c r="A77" s="1709" t="s">
        <v>107</v>
      </c>
      <c r="B77" s="1705" t="s">
        <v>54</v>
      </c>
      <c r="C77" s="1704"/>
      <c r="D77" s="1704"/>
      <c r="E77" s="1704"/>
      <c r="F77" s="1717">
        <v>0</v>
      </c>
      <c r="G77" s="1717">
        <v>0</v>
      </c>
      <c r="H77" s="1718">
        <v>0</v>
      </c>
      <c r="I77" s="1753">
        <v>0</v>
      </c>
      <c r="J77" s="1718">
        <v>0</v>
      </c>
      <c r="K77" s="1719">
        <v>0</v>
      </c>
    </row>
    <row r="78" spans="1:11" ht="18" customHeight="1" x14ac:dyDescent="0.2">
      <c r="A78" s="1709" t="s">
        <v>108</v>
      </c>
      <c r="B78" s="1705" t="s">
        <v>55</v>
      </c>
      <c r="C78" s="1704"/>
      <c r="D78" s="1704"/>
      <c r="E78" s="1704"/>
      <c r="F78" s="1717">
        <v>0</v>
      </c>
      <c r="G78" s="1717">
        <v>0</v>
      </c>
      <c r="H78" s="1718">
        <v>0</v>
      </c>
      <c r="I78" s="1753">
        <v>0</v>
      </c>
      <c r="J78" s="1718">
        <v>0</v>
      </c>
      <c r="K78" s="1719">
        <v>0</v>
      </c>
    </row>
    <row r="79" spans="1:11" ht="18" customHeight="1" x14ac:dyDescent="0.2">
      <c r="A79" s="1709" t="s">
        <v>109</v>
      </c>
      <c r="B79" s="1705" t="s">
        <v>13</v>
      </c>
      <c r="C79" s="1704"/>
      <c r="D79" s="1704"/>
      <c r="E79" s="1704"/>
      <c r="F79" s="1717">
        <v>3183.82</v>
      </c>
      <c r="G79" s="1717">
        <v>40527</v>
      </c>
      <c r="H79" s="1718">
        <v>373633</v>
      </c>
      <c r="I79" s="1753">
        <v>7215</v>
      </c>
      <c r="J79" s="1718">
        <v>178801</v>
      </c>
      <c r="K79" s="1719">
        <v>202047</v>
      </c>
    </row>
    <row r="80" spans="1:11" ht="18" customHeight="1" x14ac:dyDescent="0.2">
      <c r="A80" s="1709" t="s">
        <v>110</v>
      </c>
      <c r="B80" s="1705" t="s">
        <v>56</v>
      </c>
      <c r="C80" s="1704"/>
      <c r="D80" s="1704"/>
      <c r="E80" s="1704"/>
      <c r="F80" s="1717">
        <v>0</v>
      </c>
      <c r="G80" s="1717">
        <v>0</v>
      </c>
      <c r="H80" s="1718">
        <v>0</v>
      </c>
      <c r="I80" s="1753">
        <v>0</v>
      </c>
      <c r="J80" s="1718">
        <v>0</v>
      </c>
      <c r="K80" s="1719">
        <v>0</v>
      </c>
    </row>
    <row r="81" spans="1:11" ht="18" customHeight="1" x14ac:dyDescent="0.2">
      <c r="A81" s="1709"/>
      <c r="B81" s="1704"/>
      <c r="C81" s="1704"/>
      <c r="D81" s="1704"/>
      <c r="E81" s="1704"/>
      <c r="F81" s="1704"/>
      <c r="G81" s="1704"/>
      <c r="H81" s="1704"/>
      <c r="I81" s="1704"/>
      <c r="J81" s="1704"/>
      <c r="K81" s="1743"/>
    </row>
    <row r="82" spans="1:11" ht="18" customHeight="1" x14ac:dyDescent="0.2">
      <c r="A82" s="1709" t="s">
        <v>148</v>
      </c>
      <c r="B82" s="1706" t="s">
        <v>149</v>
      </c>
      <c r="C82" s="1704"/>
      <c r="D82" s="1704"/>
      <c r="E82" s="1706" t="s">
        <v>7</v>
      </c>
      <c r="F82" s="1724">
        <v>3183.82</v>
      </c>
      <c r="G82" s="1724">
        <v>40527</v>
      </c>
      <c r="H82" s="1720">
        <v>373633</v>
      </c>
      <c r="I82" s="1720">
        <v>7215</v>
      </c>
      <c r="J82" s="1720">
        <v>178801</v>
      </c>
      <c r="K82" s="1720">
        <v>202047</v>
      </c>
    </row>
    <row r="83" spans="1:11" ht="18" customHeight="1" thickBot="1" x14ac:dyDescent="0.25">
      <c r="A83" s="1709"/>
      <c r="B83" s="1704"/>
      <c r="C83" s="1704"/>
      <c r="D83" s="1704"/>
      <c r="E83" s="1704"/>
      <c r="F83" s="1727"/>
      <c r="G83" s="1727"/>
      <c r="H83" s="1727"/>
      <c r="I83" s="1727"/>
      <c r="J83" s="1727"/>
      <c r="K83" s="1727"/>
    </row>
    <row r="84" spans="1:11" ht="42.75" customHeight="1" x14ac:dyDescent="0.2">
      <c r="A84" s="1704"/>
      <c r="B84" s="1704"/>
      <c r="C84" s="1704"/>
      <c r="D84" s="1704"/>
      <c r="E84" s="1704"/>
      <c r="F84" s="1712" t="s">
        <v>9</v>
      </c>
      <c r="G84" s="1712" t="s">
        <v>37</v>
      </c>
      <c r="H84" s="1712" t="s">
        <v>29</v>
      </c>
      <c r="I84" s="1712" t="s">
        <v>30</v>
      </c>
      <c r="J84" s="1712" t="s">
        <v>33</v>
      </c>
      <c r="K84" s="1712" t="s">
        <v>34</v>
      </c>
    </row>
    <row r="85" spans="1:11" ht="18" customHeight="1" x14ac:dyDescent="0.2">
      <c r="A85" s="1710" t="s">
        <v>111</v>
      </c>
      <c r="B85" s="1706" t="s">
        <v>57</v>
      </c>
      <c r="C85" s="1704"/>
      <c r="D85" s="1704"/>
      <c r="E85" s="1704"/>
      <c r="F85" s="1704"/>
      <c r="G85" s="1704"/>
      <c r="H85" s="1704"/>
      <c r="I85" s="1704"/>
      <c r="J85" s="1704"/>
      <c r="K85" s="1704"/>
    </row>
    <row r="86" spans="1:11" ht="18" customHeight="1" x14ac:dyDescent="0.2">
      <c r="A86" s="1709" t="s">
        <v>112</v>
      </c>
      <c r="B86" s="1705" t="s">
        <v>113</v>
      </c>
      <c r="C86" s="1704"/>
      <c r="D86" s="1704"/>
      <c r="E86" s="1704"/>
      <c r="F86" s="1717">
        <v>0</v>
      </c>
      <c r="G86" s="1717">
        <v>0</v>
      </c>
      <c r="H86" s="1718">
        <v>0</v>
      </c>
      <c r="I86" s="1753">
        <v>0</v>
      </c>
      <c r="J86" s="1718">
        <v>0</v>
      </c>
      <c r="K86" s="1719">
        <v>0</v>
      </c>
    </row>
    <row r="87" spans="1:11" ht="18" customHeight="1" x14ac:dyDescent="0.2">
      <c r="A87" s="1709" t="s">
        <v>114</v>
      </c>
      <c r="B87" s="1705" t="s">
        <v>14</v>
      </c>
      <c r="C87" s="1704"/>
      <c r="D87" s="1704"/>
      <c r="E87" s="1704"/>
      <c r="F87" s="1717">
        <v>77.5</v>
      </c>
      <c r="G87" s="1717">
        <v>525</v>
      </c>
      <c r="H87" s="1718">
        <v>16514</v>
      </c>
      <c r="I87" s="1753">
        <v>0</v>
      </c>
      <c r="J87" s="1718">
        <v>0</v>
      </c>
      <c r="K87" s="1719">
        <v>16514</v>
      </c>
    </row>
    <row r="88" spans="1:11" ht="18" customHeight="1" x14ac:dyDescent="0.2">
      <c r="A88" s="1709" t="s">
        <v>115</v>
      </c>
      <c r="B88" s="1705" t="s">
        <v>116</v>
      </c>
      <c r="C88" s="1704"/>
      <c r="D88" s="1704"/>
      <c r="E88" s="1704"/>
      <c r="F88" s="1717">
        <v>0</v>
      </c>
      <c r="G88" s="1717">
        <v>0</v>
      </c>
      <c r="H88" s="1718">
        <v>0</v>
      </c>
      <c r="I88" s="1753">
        <v>0</v>
      </c>
      <c r="J88" s="1718">
        <v>0</v>
      </c>
      <c r="K88" s="1719">
        <v>0</v>
      </c>
    </row>
    <row r="89" spans="1:11" ht="18" customHeight="1" x14ac:dyDescent="0.2">
      <c r="A89" s="1709" t="s">
        <v>117</v>
      </c>
      <c r="B89" s="1705" t="s">
        <v>58</v>
      </c>
      <c r="C89" s="1704"/>
      <c r="D89" s="1704"/>
      <c r="E89" s="1704"/>
      <c r="F89" s="1717">
        <v>0</v>
      </c>
      <c r="G89" s="1717">
        <v>0</v>
      </c>
      <c r="H89" s="1718">
        <v>0</v>
      </c>
      <c r="I89" s="1753">
        <v>0</v>
      </c>
      <c r="J89" s="1718">
        <v>0</v>
      </c>
      <c r="K89" s="1719">
        <v>0</v>
      </c>
    </row>
    <row r="90" spans="1:11" ht="18" customHeight="1" x14ac:dyDescent="0.2">
      <c r="A90" s="1709" t="s">
        <v>118</v>
      </c>
      <c r="B90" s="3861" t="s">
        <v>59</v>
      </c>
      <c r="C90" s="3862"/>
      <c r="D90" s="1704"/>
      <c r="E90" s="1704"/>
      <c r="F90" s="1717">
        <v>22</v>
      </c>
      <c r="G90" s="1717">
        <v>22</v>
      </c>
      <c r="H90" s="1718">
        <v>1884</v>
      </c>
      <c r="I90" s="1753">
        <v>1356</v>
      </c>
      <c r="J90" s="1718">
        <v>0</v>
      </c>
      <c r="K90" s="1719">
        <v>3240</v>
      </c>
    </row>
    <row r="91" spans="1:11" ht="18" customHeight="1" x14ac:dyDescent="0.2">
      <c r="A91" s="1709" t="s">
        <v>119</v>
      </c>
      <c r="B91" s="1705" t="s">
        <v>60</v>
      </c>
      <c r="C91" s="1704"/>
      <c r="D91" s="1704"/>
      <c r="E91" s="1704"/>
      <c r="F91" s="1717">
        <v>0</v>
      </c>
      <c r="G91" s="1717">
        <v>0</v>
      </c>
      <c r="H91" s="1718">
        <v>0</v>
      </c>
      <c r="I91" s="1753">
        <v>0</v>
      </c>
      <c r="J91" s="1718">
        <v>0</v>
      </c>
      <c r="K91" s="1719">
        <v>0</v>
      </c>
    </row>
    <row r="92" spans="1:11" ht="18" customHeight="1" x14ac:dyDescent="0.2">
      <c r="A92" s="1709" t="s">
        <v>120</v>
      </c>
      <c r="B92" s="1705" t="s">
        <v>121</v>
      </c>
      <c r="C92" s="1704"/>
      <c r="D92" s="1704"/>
      <c r="E92" s="1704"/>
      <c r="F92" s="1741">
        <v>0</v>
      </c>
      <c r="G92" s="1741">
        <v>0</v>
      </c>
      <c r="H92" s="1742">
        <v>0</v>
      </c>
      <c r="I92" s="1753">
        <v>0</v>
      </c>
      <c r="J92" s="1742">
        <v>0</v>
      </c>
      <c r="K92" s="1719">
        <v>0</v>
      </c>
    </row>
    <row r="93" spans="1:11" ht="18" customHeight="1" x14ac:dyDescent="0.2">
      <c r="A93" s="1709" t="s">
        <v>122</v>
      </c>
      <c r="B93" s="1705" t="s">
        <v>123</v>
      </c>
      <c r="C93" s="1704"/>
      <c r="D93" s="1704"/>
      <c r="E93" s="1704"/>
      <c r="F93" s="1717">
        <v>1479</v>
      </c>
      <c r="G93" s="1717">
        <v>230</v>
      </c>
      <c r="H93" s="1718">
        <v>90203</v>
      </c>
      <c r="I93" s="1753">
        <v>18984</v>
      </c>
      <c r="J93" s="1718">
        <v>0</v>
      </c>
      <c r="K93" s="1719">
        <v>109187</v>
      </c>
    </row>
    <row r="94" spans="1:11" ht="18" customHeight="1" x14ac:dyDescent="0.2">
      <c r="A94" s="1709" t="s">
        <v>124</v>
      </c>
      <c r="B94" s="4065"/>
      <c r="C94" s="4066"/>
      <c r="D94" s="4067"/>
      <c r="E94" s="1704"/>
      <c r="F94" s="1717"/>
      <c r="G94" s="1717"/>
      <c r="H94" s="1718"/>
      <c r="I94" s="1753">
        <v>0</v>
      </c>
      <c r="J94" s="1718"/>
      <c r="K94" s="1719">
        <v>0</v>
      </c>
    </row>
    <row r="95" spans="1:11" ht="18" customHeight="1" x14ac:dyDescent="0.2">
      <c r="A95" s="1709" t="s">
        <v>125</v>
      </c>
      <c r="B95" s="4065"/>
      <c r="C95" s="4066"/>
      <c r="D95" s="4067"/>
      <c r="E95" s="1704"/>
      <c r="F95" s="1717"/>
      <c r="G95" s="1717"/>
      <c r="H95" s="1718"/>
      <c r="I95" s="1753">
        <v>0</v>
      </c>
      <c r="J95" s="1718"/>
      <c r="K95" s="1719">
        <v>0</v>
      </c>
    </row>
    <row r="96" spans="1:11" ht="18" customHeight="1" x14ac:dyDescent="0.2">
      <c r="A96" s="1709" t="s">
        <v>126</v>
      </c>
      <c r="B96" s="4065"/>
      <c r="C96" s="4066"/>
      <c r="D96" s="4067"/>
      <c r="E96" s="1704"/>
      <c r="F96" s="1717"/>
      <c r="G96" s="1717"/>
      <c r="H96" s="1718"/>
      <c r="I96" s="1753">
        <v>0</v>
      </c>
      <c r="J96" s="1718"/>
      <c r="K96" s="1719">
        <v>0</v>
      </c>
    </row>
    <row r="97" spans="1:11" ht="18" customHeight="1" x14ac:dyDescent="0.2">
      <c r="A97" s="1709"/>
      <c r="B97" s="1705"/>
      <c r="C97" s="1704"/>
      <c r="D97" s="1704"/>
      <c r="E97" s="1704"/>
      <c r="F97" s="1704"/>
      <c r="G97" s="1704"/>
      <c r="H97" s="1704"/>
      <c r="I97" s="1704"/>
      <c r="J97" s="1704"/>
      <c r="K97" s="1704"/>
    </row>
    <row r="98" spans="1:11" ht="18" customHeight="1" x14ac:dyDescent="0.2">
      <c r="A98" s="1710" t="s">
        <v>150</v>
      </c>
      <c r="B98" s="1706" t="s">
        <v>151</v>
      </c>
      <c r="C98" s="1704"/>
      <c r="D98" s="1704"/>
      <c r="E98" s="1706" t="s">
        <v>7</v>
      </c>
      <c r="F98" s="1721">
        <v>1578.5</v>
      </c>
      <c r="G98" s="1721">
        <v>777</v>
      </c>
      <c r="H98" s="1721">
        <v>108601</v>
      </c>
      <c r="I98" s="1721">
        <v>20340</v>
      </c>
      <c r="J98" s="1721">
        <v>0</v>
      </c>
      <c r="K98" s="1721">
        <v>128941</v>
      </c>
    </row>
    <row r="99" spans="1:11" ht="18" customHeight="1" thickBot="1" x14ac:dyDescent="0.25">
      <c r="A99" s="1704"/>
      <c r="B99" s="1706"/>
      <c r="C99" s="1704"/>
      <c r="D99" s="1704"/>
      <c r="E99" s="1704"/>
      <c r="F99" s="1727"/>
      <c r="G99" s="1727"/>
      <c r="H99" s="1727"/>
      <c r="I99" s="1727"/>
      <c r="J99" s="1727"/>
      <c r="K99" s="1727"/>
    </row>
    <row r="100" spans="1:11" ht="42.75" customHeight="1" x14ac:dyDescent="0.2">
      <c r="A100" s="1704"/>
      <c r="B100" s="1704"/>
      <c r="C100" s="1704"/>
      <c r="D100" s="1704"/>
      <c r="E100" s="1704"/>
      <c r="F100" s="1712" t="s">
        <v>9</v>
      </c>
      <c r="G100" s="1712" t="s">
        <v>37</v>
      </c>
      <c r="H100" s="1712" t="s">
        <v>29</v>
      </c>
      <c r="I100" s="1712" t="s">
        <v>30</v>
      </c>
      <c r="J100" s="1712" t="s">
        <v>33</v>
      </c>
      <c r="K100" s="1712" t="s">
        <v>34</v>
      </c>
    </row>
    <row r="101" spans="1:11" ht="18" customHeight="1" x14ac:dyDescent="0.2">
      <c r="A101" s="1710" t="s">
        <v>130</v>
      </c>
      <c r="B101" s="1706" t="s">
        <v>63</v>
      </c>
      <c r="C101" s="1704"/>
      <c r="D101" s="1704"/>
      <c r="E101" s="1704"/>
      <c r="F101" s="1704"/>
      <c r="G101" s="1704"/>
      <c r="H101" s="1704"/>
      <c r="I101" s="1704"/>
      <c r="J101" s="1704"/>
      <c r="K101" s="1704"/>
    </row>
    <row r="102" spans="1:11" ht="18" customHeight="1" x14ac:dyDescent="0.2">
      <c r="A102" s="1709" t="s">
        <v>131</v>
      </c>
      <c r="B102" s="1705" t="s">
        <v>152</v>
      </c>
      <c r="C102" s="1704"/>
      <c r="D102" s="1704"/>
      <c r="E102" s="1704"/>
      <c r="F102" s="1717">
        <v>2184</v>
      </c>
      <c r="G102" s="1717">
        <v>0</v>
      </c>
      <c r="H102" s="1718">
        <v>73862</v>
      </c>
      <c r="I102" s="1753">
        <v>0</v>
      </c>
      <c r="J102" s="1718">
        <v>0</v>
      </c>
      <c r="K102" s="1719">
        <v>73862</v>
      </c>
    </row>
    <row r="103" spans="1:11" ht="18" customHeight="1" x14ac:dyDescent="0.2">
      <c r="A103" s="1709" t="s">
        <v>132</v>
      </c>
      <c r="B103" s="3861" t="s">
        <v>62</v>
      </c>
      <c r="C103" s="3861"/>
      <c r="D103" s="1704"/>
      <c r="E103" s="1704"/>
      <c r="F103" s="1717">
        <v>24</v>
      </c>
      <c r="G103" s="1717">
        <v>190</v>
      </c>
      <c r="H103" s="1718">
        <v>1841</v>
      </c>
      <c r="I103" s="1753">
        <v>0</v>
      </c>
      <c r="J103" s="1718">
        <v>0</v>
      </c>
      <c r="K103" s="1719">
        <v>1841</v>
      </c>
    </row>
    <row r="104" spans="1:11" ht="18" customHeight="1" x14ac:dyDescent="0.2">
      <c r="A104" s="1709" t="s">
        <v>128</v>
      </c>
      <c r="B104" s="4110" t="s">
        <v>417</v>
      </c>
      <c r="C104" s="4066"/>
      <c r="D104" s="4067"/>
      <c r="E104" s="1704"/>
      <c r="F104" s="1717">
        <v>0</v>
      </c>
      <c r="G104" s="1717">
        <v>15</v>
      </c>
      <c r="H104" s="1718">
        <v>10890</v>
      </c>
      <c r="I104" s="1753">
        <v>0</v>
      </c>
      <c r="J104" s="1718">
        <v>0</v>
      </c>
      <c r="K104" s="1719">
        <v>10890</v>
      </c>
    </row>
    <row r="105" spans="1:11" ht="18" customHeight="1" x14ac:dyDescent="0.2">
      <c r="A105" s="1709" t="s">
        <v>127</v>
      </c>
      <c r="B105" s="4065"/>
      <c r="C105" s="4066"/>
      <c r="D105" s="4067"/>
      <c r="E105" s="1704"/>
      <c r="F105" s="1717"/>
      <c r="G105" s="1717"/>
      <c r="H105" s="1718"/>
      <c r="I105" s="1753">
        <v>0</v>
      </c>
      <c r="J105" s="1718"/>
      <c r="K105" s="1719">
        <v>0</v>
      </c>
    </row>
    <row r="106" spans="1:11" ht="18" customHeight="1" x14ac:dyDescent="0.2">
      <c r="A106" s="1709" t="s">
        <v>129</v>
      </c>
      <c r="B106" s="4065"/>
      <c r="C106" s="4066"/>
      <c r="D106" s="4067"/>
      <c r="E106" s="1704"/>
      <c r="F106" s="1717"/>
      <c r="G106" s="1717"/>
      <c r="H106" s="1718"/>
      <c r="I106" s="1753">
        <v>0</v>
      </c>
      <c r="J106" s="1718"/>
      <c r="K106" s="1719">
        <v>0</v>
      </c>
    </row>
    <row r="107" spans="1:11" ht="18" customHeight="1" x14ac:dyDescent="0.2">
      <c r="A107" s="1704"/>
      <c r="B107" s="1706"/>
      <c r="C107" s="1704"/>
      <c r="D107" s="1704"/>
      <c r="E107" s="1704"/>
      <c r="F107" s="1704"/>
      <c r="G107" s="1704"/>
      <c r="H107" s="1704"/>
      <c r="I107" s="1704"/>
      <c r="J107" s="1704"/>
      <c r="K107" s="1704"/>
    </row>
    <row r="108" spans="1:11" s="38" customFormat="1" ht="18" customHeight="1" x14ac:dyDescent="0.2">
      <c r="A108" s="1710" t="s">
        <v>153</v>
      </c>
      <c r="B108" s="1766" t="s">
        <v>154</v>
      </c>
      <c r="C108" s="1704"/>
      <c r="D108" s="1704"/>
      <c r="E108" s="1706" t="s">
        <v>7</v>
      </c>
      <c r="F108" s="1721">
        <v>2208</v>
      </c>
      <c r="G108" s="1721">
        <v>205</v>
      </c>
      <c r="H108" s="1719">
        <v>86593</v>
      </c>
      <c r="I108" s="1719">
        <v>0</v>
      </c>
      <c r="J108" s="1719">
        <v>0</v>
      </c>
      <c r="K108" s="1719">
        <v>86593</v>
      </c>
    </row>
    <row r="109" spans="1:11" s="38" customFormat="1" ht="18" customHeight="1" thickBot="1" x14ac:dyDescent="0.25">
      <c r="A109" s="1714"/>
      <c r="B109" s="1715"/>
      <c r="C109" s="1716"/>
      <c r="D109" s="1716"/>
      <c r="E109" s="1716"/>
      <c r="F109" s="1727"/>
      <c r="G109" s="1727"/>
      <c r="H109" s="1727"/>
      <c r="I109" s="1727"/>
      <c r="J109" s="1727"/>
      <c r="K109" s="1727"/>
    </row>
    <row r="110" spans="1:11" s="38" customFormat="1" ht="18" customHeight="1" x14ac:dyDescent="0.2">
      <c r="A110" s="1710" t="s">
        <v>156</v>
      </c>
      <c r="B110" s="1706" t="s">
        <v>39</v>
      </c>
      <c r="C110" s="1704"/>
      <c r="D110" s="1704"/>
      <c r="E110" s="1704"/>
      <c r="F110" s="1704"/>
      <c r="G110" s="1704"/>
      <c r="H110" s="1704"/>
      <c r="I110" s="1704"/>
      <c r="J110" s="1704"/>
      <c r="K110" s="1704"/>
    </row>
    <row r="111" spans="1:11" ht="18" customHeight="1" x14ac:dyDescent="0.2">
      <c r="A111" s="1710" t="s">
        <v>155</v>
      </c>
      <c r="B111" s="1706" t="s">
        <v>164</v>
      </c>
      <c r="C111" s="1704"/>
      <c r="D111" s="1704"/>
      <c r="E111" s="1706" t="s">
        <v>7</v>
      </c>
      <c r="F111" s="1718">
        <v>899826</v>
      </c>
      <c r="G111" s="1704"/>
      <c r="H111" s="1704"/>
      <c r="I111" s="1704"/>
      <c r="J111" s="1704"/>
      <c r="K111" s="1704"/>
    </row>
    <row r="112" spans="1:11" ht="18" customHeight="1" x14ac:dyDescent="0.2">
      <c r="A112" s="1704"/>
      <c r="B112" s="1706"/>
      <c r="C112" s="1704"/>
      <c r="D112" s="1704"/>
      <c r="E112" s="1706"/>
      <c r="F112" s="1725"/>
      <c r="G112" s="1704"/>
      <c r="H112" s="1704"/>
      <c r="I112" s="1704"/>
      <c r="J112" s="1704"/>
      <c r="K112" s="1704"/>
    </row>
    <row r="113" spans="1:11" ht="18" customHeight="1" x14ac:dyDescent="0.2">
      <c r="A113" s="1710"/>
      <c r="B113" s="1706" t="s">
        <v>15</v>
      </c>
      <c r="C113" s="1704"/>
      <c r="D113" s="1704"/>
      <c r="E113" s="1704"/>
      <c r="F113" s="1704"/>
      <c r="G113" s="1561"/>
      <c r="H113" s="1561"/>
      <c r="I113" s="1561"/>
      <c r="J113" s="1561"/>
      <c r="K113" s="1561"/>
    </row>
    <row r="114" spans="1:11" ht="18" customHeight="1" x14ac:dyDescent="0.2">
      <c r="A114" s="1709" t="s">
        <v>171</v>
      </c>
      <c r="B114" s="1705" t="s">
        <v>35</v>
      </c>
      <c r="C114" s="1704"/>
      <c r="D114" s="1704"/>
      <c r="E114" s="1704"/>
      <c r="F114" s="1728">
        <v>0.72</v>
      </c>
      <c r="G114" s="1561"/>
      <c r="H114" s="1561"/>
      <c r="I114" s="1561"/>
      <c r="J114" s="1561"/>
      <c r="K114" s="1561"/>
    </row>
    <row r="115" spans="1:11" ht="18" customHeight="1" x14ac:dyDescent="0.2">
      <c r="A115" s="1709"/>
      <c r="B115" s="1706"/>
      <c r="C115" s="1704"/>
      <c r="D115" s="1704"/>
      <c r="E115" s="1704"/>
      <c r="F115" s="1704"/>
      <c r="G115" s="1561"/>
      <c r="H115" s="1561"/>
      <c r="I115" s="1561"/>
      <c r="J115" s="1561"/>
      <c r="K115" s="1561"/>
    </row>
    <row r="116" spans="1:11" ht="18" customHeight="1" x14ac:dyDescent="0.2">
      <c r="A116" s="1709" t="s">
        <v>170</v>
      </c>
      <c r="B116" s="1706" t="s">
        <v>16</v>
      </c>
      <c r="C116" s="1704"/>
      <c r="D116" s="1704"/>
      <c r="E116" s="1704"/>
      <c r="F116" s="1704"/>
      <c r="G116" s="1561"/>
      <c r="H116" s="1561"/>
      <c r="I116" s="1561"/>
      <c r="J116" s="1561"/>
      <c r="K116" s="1561"/>
    </row>
    <row r="117" spans="1:11" ht="18" customHeight="1" x14ac:dyDescent="0.2">
      <c r="A117" s="1709" t="s">
        <v>172</v>
      </c>
      <c r="B117" s="1705" t="s">
        <v>17</v>
      </c>
      <c r="C117" s="1704"/>
      <c r="D117" s="1704"/>
      <c r="E117" s="1704"/>
      <c r="F117" s="1718">
        <v>159569497</v>
      </c>
      <c r="G117" s="1561"/>
      <c r="H117" s="1561"/>
      <c r="I117" s="1561"/>
      <c r="J117" s="1561"/>
      <c r="K117" s="1561"/>
    </row>
    <row r="118" spans="1:11" ht="18" customHeight="1" x14ac:dyDescent="0.2">
      <c r="A118" s="1709" t="s">
        <v>173</v>
      </c>
      <c r="B118" s="1704" t="s">
        <v>18</v>
      </c>
      <c r="C118" s="1704"/>
      <c r="D118" s="1704"/>
      <c r="E118" s="1704"/>
      <c r="F118" s="1718">
        <v>3227959</v>
      </c>
      <c r="G118" s="1561"/>
      <c r="H118" s="1561"/>
      <c r="I118" s="1561"/>
      <c r="J118" s="1561"/>
      <c r="K118" s="1561"/>
    </row>
    <row r="119" spans="1:11" ht="18" customHeight="1" x14ac:dyDescent="0.2">
      <c r="A119" s="1709" t="s">
        <v>174</v>
      </c>
      <c r="B119" s="1706" t="s">
        <v>19</v>
      </c>
      <c r="C119" s="1704"/>
      <c r="D119" s="1704"/>
      <c r="E119" s="1704"/>
      <c r="F119" s="1720">
        <v>162797456</v>
      </c>
      <c r="G119" s="1561"/>
      <c r="H119" s="1561"/>
      <c r="I119" s="1561"/>
      <c r="J119" s="1561"/>
      <c r="K119" s="1561"/>
    </row>
    <row r="120" spans="1:11" ht="18" customHeight="1" x14ac:dyDescent="0.2">
      <c r="A120" s="1709"/>
      <c r="B120" s="1706"/>
      <c r="C120" s="1704"/>
      <c r="D120" s="1704"/>
      <c r="E120" s="1704"/>
      <c r="F120" s="1704"/>
      <c r="G120" s="1561"/>
      <c r="H120" s="1561"/>
      <c r="I120" s="1561"/>
      <c r="J120" s="1561"/>
      <c r="K120" s="1561"/>
    </row>
    <row r="121" spans="1:11" ht="18" customHeight="1" x14ac:dyDescent="0.2">
      <c r="A121" s="1709" t="s">
        <v>167</v>
      </c>
      <c r="B121" s="1706" t="s">
        <v>36</v>
      </c>
      <c r="C121" s="1704"/>
      <c r="D121" s="1704"/>
      <c r="E121" s="1704"/>
      <c r="F121" s="1718">
        <v>152850972</v>
      </c>
      <c r="G121" s="1561"/>
      <c r="H121" s="1561"/>
      <c r="I121" s="1561"/>
      <c r="J121" s="1561"/>
      <c r="K121" s="1561"/>
    </row>
    <row r="122" spans="1:11" ht="18" customHeight="1" x14ac:dyDescent="0.2">
      <c r="A122" s="1709"/>
      <c r="B122" s="1704"/>
      <c r="C122" s="1704"/>
      <c r="D122" s="1704"/>
      <c r="E122" s="1704"/>
      <c r="F122" s="1704"/>
      <c r="G122" s="1561"/>
      <c r="H122" s="1561"/>
      <c r="I122" s="1561"/>
      <c r="J122" s="1561"/>
      <c r="K122" s="1561"/>
    </row>
    <row r="123" spans="1:11" ht="18" customHeight="1" x14ac:dyDescent="0.2">
      <c r="A123" s="1709" t="s">
        <v>175</v>
      </c>
      <c r="B123" s="1706" t="s">
        <v>20</v>
      </c>
      <c r="C123" s="1704"/>
      <c r="D123" s="1704"/>
      <c r="E123" s="1704"/>
      <c r="F123" s="1718">
        <v>3120153</v>
      </c>
      <c r="G123" s="1561"/>
      <c r="H123" s="1561"/>
      <c r="I123" s="1561"/>
      <c r="J123" s="1561"/>
      <c r="K123" s="1561"/>
    </row>
    <row r="124" spans="1:11" ht="18" customHeight="1" x14ac:dyDescent="0.2">
      <c r="A124" s="1709"/>
      <c r="B124" s="1704"/>
      <c r="C124" s="1704"/>
      <c r="D124" s="1704"/>
      <c r="E124" s="1704"/>
      <c r="F124" s="1704"/>
      <c r="G124" s="1561"/>
      <c r="H124" s="1561"/>
      <c r="I124" s="1561"/>
      <c r="J124" s="1561"/>
      <c r="K124" s="1561"/>
    </row>
    <row r="125" spans="1:11" ht="18" customHeight="1" x14ac:dyDescent="0.2">
      <c r="A125" s="1709" t="s">
        <v>176</v>
      </c>
      <c r="B125" s="1706" t="s">
        <v>21</v>
      </c>
      <c r="C125" s="1704"/>
      <c r="D125" s="1704"/>
      <c r="E125" s="1704"/>
      <c r="F125" s="1718">
        <v>-260115</v>
      </c>
      <c r="G125" s="1561"/>
      <c r="H125" s="1561"/>
      <c r="I125" s="1561"/>
      <c r="J125" s="1561"/>
      <c r="K125" s="1561"/>
    </row>
    <row r="126" spans="1:11" ht="18" customHeight="1" x14ac:dyDescent="0.2">
      <c r="A126" s="1709"/>
      <c r="B126" s="1704"/>
      <c r="C126" s="1704"/>
      <c r="D126" s="1704"/>
      <c r="E126" s="1704"/>
      <c r="F126" s="1704"/>
      <c r="G126" s="1561"/>
      <c r="H126" s="1561"/>
      <c r="I126" s="1561"/>
      <c r="J126" s="1561"/>
      <c r="K126" s="1561"/>
    </row>
    <row r="127" spans="1:11" ht="18" customHeight="1" x14ac:dyDescent="0.2">
      <c r="A127" s="1709" t="s">
        <v>177</v>
      </c>
      <c r="B127" s="1706" t="s">
        <v>22</v>
      </c>
      <c r="C127" s="1704"/>
      <c r="D127" s="1704"/>
      <c r="E127" s="1704"/>
      <c r="F127" s="1718">
        <v>2860038</v>
      </c>
      <c r="G127" s="1561"/>
      <c r="H127" s="1561"/>
      <c r="I127" s="1561"/>
      <c r="J127" s="1561"/>
      <c r="K127" s="1561"/>
    </row>
    <row r="128" spans="1:11" ht="18" customHeight="1" x14ac:dyDescent="0.2">
      <c r="A128" s="1709"/>
      <c r="B128" s="1704"/>
      <c r="C128" s="1704"/>
      <c r="D128" s="1704"/>
      <c r="E128" s="1704"/>
      <c r="F128" s="1704"/>
      <c r="G128" s="1561"/>
      <c r="H128" s="1561"/>
      <c r="I128" s="1561"/>
      <c r="J128" s="1561"/>
      <c r="K128" s="1561"/>
    </row>
    <row r="129" spans="1:11" ht="42.75" customHeight="1" x14ac:dyDescent="0.2">
      <c r="A129" s="1704"/>
      <c r="B129" s="1704"/>
      <c r="C129" s="1704"/>
      <c r="D129" s="1704"/>
      <c r="E129" s="1704"/>
      <c r="F129" s="1712" t="s">
        <v>9</v>
      </c>
      <c r="G129" s="1712" t="s">
        <v>37</v>
      </c>
      <c r="H129" s="1712" t="s">
        <v>29</v>
      </c>
      <c r="I129" s="1712" t="s">
        <v>30</v>
      </c>
      <c r="J129" s="1712" t="s">
        <v>33</v>
      </c>
      <c r="K129" s="1712" t="s">
        <v>34</v>
      </c>
    </row>
    <row r="130" spans="1:11" ht="18" customHeight="1" x14ac:dyDescent="0.2">
      <c r="A130" s="1710" t="s">
        <v>157</v>
      </c>
      <c r="B130" s="1706" t="s">
        <v>23</v>
      </c>
      <c r="C130" s="1704"/>
      <c r="D130" s="1704"/>
      <c r="E130" s="1704"/>
      <c r="F130" s="1704"/>
      <c r="G130" s="1704"/>
      <c r="H130" s="1704"/>
      <c r="I130" s="1704"/>
      <c r="J130" s="1704"/>
      <c r="K130" s="1704"/>
    </row>
    <row r="131" spans="1:11" ht="18" customHeight="1" x14ac:dyDescent="0.2">
      <c r="A131" s="1709" t="s">
        <v>158</v>
      </c>
      <c r="B131" s="1704" t="s">
        <v>24</v>
      </c>
      <c r="C131" s="1704"/>
      <c r="D131" s="1704"/>
      <c r="E131" s="1704"/>
      <c r="F131" s="1717">
        <v>0</v>
      </c>
      <c r="G131" s="1717">
        <v>92</v>
      </c>
      <c r="H131" s="1718">
        <v>8955</v>
      </c>
      <c r="I131" s="1753">
        <v>0</v>
      </c>
      <c r="J131" s="1718">
        <v>8955</v>
      </c>
      <c r="K131" s="1719">
        <v>0</v>
      </c>
    </row>
    <row r="132" spans="1:11" ht="18" customHeight="1" x14ac:dyDescent="0.2">
      <c r="A132" s="1709" t="s">
        <v>159</v>
      </c>
      <c r="B132" s="1704" t="s">
        <v>25</v>
      </c>
      <c r="C132" s="1704"/>
      <c r="D132" s="1704"/>
      <c r="E132" s="1704"/>
      <c r="F132" s="1717">
        <v>0</v>
      </c>
      <c r="G132" s="1717">
        <v>0</v>
      </c>
      <c r="H132" s="1718">
        <v>0</v>
      </c>
      <c r="I132" s="1753">
        <v>0</v>
      </c>
      <c r="J132" s="1718">
        <v>0</v>
      </c>
      <c r="K132" s="1719">
        <v>0</v>
      </c>
    </row>
    <row r="133" spans="1:11" ht="18" customHeight="1" x14ac:dyDescent="0.2">
      <c r="A133" s="1709" t="s">
        <v>160</v>
      </c>
      <c r="B133" s="4062"/>
      <c r="C133" s="4063"/>
      <c r="D133" s="4064"/>
      <c r="E133" s="1704"/>
      <c r="F133" s="1717"/>
      <c r="G133" s="1717"/>
      <c r="H133" s="1718"/>
      <c r="I133" s="1753">
        <v>0</v>
      </c>
      <c r="J133" s="1718"/>
      <c r="K133" s="1719">
        <v>0</v>
      </c>
    </row>
    <row r="134" spans="1:11" ht="18" customHeight="1" x14ac:dyDescent="0.2">
      <c r="A134" s="1709" t="s">
        <v>161</v>
      </c>
      <c r="B134" s="4062"/>
      <c r="C134" s="4063"/>
      <c r="D134" s="4064"/>
      <c r="E134" s="1704"/>
      <c r="F134" s="1717"/>
      <c r="G134" s="1717"/>
      <c r="H134" s="1718"/>
      <c r="I134" s="1753">
        <v>0</v>
      </c>
      <c r="J134" s="1718"/>
      <c r="K134" s="1719">
        <v>0</v>
      </c>
    </row>
    <row r="135" spans="1:11" ht="18" customHeight="1" x14ac:dyDescent="0.2">
      <c r="A135" s="1709" t="s">
        <v>162</v>
      </c>
      <c r="B135" s="4062"/>
      <c r="C135" s="4063"/>
      <c r="D135" s="4064"/>
      <c r="E135" s="1704"/>
      <c r="F135" s="1717"/>
      <c r="G135" s="1717"/>
      <c r="H135" s="1718"/>
      <c r="I135" s="1753">
        <v>0</v>
      </c>
      <c r="J135" s="1718"/>
      <c r="K135" s="1719">
        <v>0</v>
      </c>
    </row>
    <row r="136" spans="1:11" ht="18" customHeight="1" x14ac:dyDescent="0.2">
      <c r="A136" s="1710"/>
      <c r="B136" s="1704"/>
      <c r="C136" s="1704"/>
      <c r="D136" s="1704"/>
      <c r="E136" s="1704"/>
      <c r="F136" s="1704"/>
      <c r="G136" s="1704"/>
      <c r="H136" s="1704"/>
      <c r="I136" s="1704"/>
      <c r="J136" s="1704"/>
      <c r="K136" s="1704"/>
    </row>
    <row r="137" spans="1:11" ht="18" customHeight="1" x14ac:dyDescent="0.2">
      <c r="A137" s="1710" t="s">
        <v>163</v>
      </c>
      <c r="B137" s="1706" t="s">
        <v>27</v>
      </c>
      <c r="C137" s="1704"/>
      <c r="D137" s="1704"/>
      <c r="E137" s="1704"/>
      <c r="F137" s="1721">
        <v>0</v>
      </c>
      <c r="G137" s="1721">
        <v>92</v>
      </c>
      <c r="H137" s="1719">
        <v>8955</v>
      </c>
      <c r="I137" s="1719">
        <v>0</v>
      </c>
      <c r="J137" s="1719">
        <v>8955</v>
      </c>
      <c r="K137" s="1719">
        <v>0</v>
      </c>
    </row>
    <row r="138" spans="1:11" ht="18" customHeight="1" x14ac:dyDescent="0.2">
      <c r="A138" s="1704"/>
      <c r="B138" s="1704"/>
      <c r="C138" s="1704"/>
      <c r="D138" s="1704"/>
      <c r="E138" s="1704"/>
      <c r="F138" s="1704"/>
      <c r="G138" s="1704"/>
      <c r="H138" s="1704"/>
      <c r="I138" s="1704"/>
      <c r="J138" s="1704"/>
      <c r="K138" s="1704"/>
    </row>
    <row r="139" spans="1:11" ht="42.75" customHeight="1" x14ac:dyDescent="0.2">
      <c r="A139" s="1704"/>
      <c r="B139" s="1704"/>
      <c r="C139" s="1704"/>
      <c r="D139" s="1704"/>
      <c r="E139" s="1704"/>
      <c r="F139" s="1712" t="s">
        <v>9</v>
      </c>
      <c r="G139" s="1712" t="s">
        <v>37</v>
      </c>
      <c r="H139" s="1712" t="s">
        <v>29</v>
      </c>
      <c r="I139" s="1712" t="s">
        <v>30</v>
      </c>
      <c r="J139" s="1712" t="s">
        <v>33</v>
      </c>
      <c r="K139" s="1712" t="s">
        <v>34</v>
      </c>
    </row>
    <row r="140" spans="1:11" ht="18" customHeight="1" x14ac:dyDescent="0.2">
      <c r="A140" s="1710" t="s">
        <v>166</v>
      </c>
      <c r="B140" s="1706" t="s">
        <v>26</v>
      </c>
      <c r="C140" s="1704"/>
      <c r="D140" s="1704"/>
      <c r="E140" s="1704"/>
      <c r="F140" s="1704"/>
      <c r="G140" s="1704"/>
      <c r="H140" s="1704"/>
      <c r="I140" s="1704"/>
      <c r="J140" s="1704"/>
      <c r="K140" s="1704"/>
    </row>
    <row r="141" spans="1:11" ht="18" customHeight="1" x14ac:dyDescent="0.2">
      <c r="A141" s="1709" t="s">
        <v>137</v>
      </c>
      <c r="B141" s="1706" t="s">
        <v>64</v>
      </c>
      <c r="C141" s="1704"/>
      <c r="D141" s="1704"/>
      <c r="E141" s="1704"/>
      <c r="F141" s="1744">
        <v>2344.4699999999998</v>
      </c>
      <c r="G141" s="1744">
        <v>5755</v>
      </c>
      <c r="H141" s="1744">
        <v>106380</v>
      </c>
      <c r="I141" s="1744">
        <v>22955</v>
      </c>
      <c r="J141" s="1744">
        <v>256</v>
      </c>
      <c r="K141" s="1744">
        <v>129079</v>
      </c>
    </row>
    <row r="142" spans="1:11" ht="18" customHeight="1" x14ac:dyDescent="0.2">
      <c r="A142" s="1709" t="s">
        <v>142</v>
      </c>
      <c r="B142" s="1706" t="s">
        <v>65</v>
      </c>
      <c r="C142" s="1704"/>
      <c r="D142" s="1704"/>
      <c r="E142" s="1704"/>
      <c r="F142" s="1744">
        <v>7145.9</v>
      </c>
      <c r="G142" s="1744">
        <v>693</v>
      </c>
      <c r="H142" s="1744">
        <v>284929</v>
      </c>
      <c r="I142" s="1744">
        <v>203811</v>
      </c>
      <c r="J142" s="1744">
        <v>200</v>
      </c>
      <c r="K142" s="1744">
        <v>488540</v>
      </c>
    </row>
    <row r="143" spans="1:11" ht="18" customHeight="1" x14ac:dyDescent="0.2">
      <c r="A143" s="1709" t="s">
        <v>144</v>
      </c>
      <c r="B143" s="1706" t="s">
        <v>66</v>
      </c>
      <c r="C143" s="1704"/>
      <c r="D143" s="1704"/>
      <c r="E143" s="1704"/>
      <c r="F143" s="1744">
        <v>18784</v>
      </c>
      <c r="G143" s="1744">
        <v>104</v>
      </c>
      <c r="H143" s="1744">
        <v>10634460</v>
      </c>
      <c r="I143" s="1744">
        <v>1158</v>
      </c>
      <c r="J143" s="1744">
        <v>6562026</v>
      </c>
      <c r="K143" s="1744">
        <v>4073592</v>
      </c>
    </row>
    <row r="144" spans="1:11" ht="18" customHeight="1" x14ac:dyDescent="0.2">
      <c r="A144" s="1709" t="s">
        <v>146</v>
      </c>
      <c r="B144" s="1706" t="s">
        <v>67</v>
      </c>
      <c r="C144" s="1704"/>
      <c r="D144" s="1704"/>
      <c r="E144" s="1704"/>
      <c r="F144" s="1744">
        <v>0</v>
      </c>
      <c r="G144" s="1744">
        <v>0</v>
      </c>
      <c r="H144" s="1744">
        <v>7568</v>
      </c>
      <c r="I144" s="1744">
        <v>0</v>
      </c>
      <c r="J144" s="1744">
        <v>0</v>
      </c>
      <c r="K144" s="1744">
        <v>7568</v>
      </c>
    </row>
    <row r="145" spans="1:11" ht="18" customHeight="1" x14ac:dyDescent="0.2">
      <c r="A145" s="1709" t="s">
        <v>148</v>
      </c>
      <c r="B145" s="1706" t="s">
        <v>68</v>
      </c>
      <c r="C145" s="1704"/>
      <c r="D145" s="1704"/>
      <c r="E145" s="1704"/>
      <c r="F145" s="1744">
        <v>3183.82</v>
      </c>
      <c r="G145" s="1744">
        <v>40527</v>
      </c>
      <c r="H145" s="1744">
        <v>373633</v>
      </c>
      <c r="I145" s="1744">
        <v>7215</v>
      </c>
      <c r="J145" s="1744">
        <v>178801</v>
      </c>
      <c r="K145" s="1744">
        <v>202047</v>
      </c>
    </row>
    <row r="146" spans="1:11" ht="18" customHeight="1" x14ac:dyDescent="0.2">
      <c r="A146" s="1709" t="s">
        <v>150</v>
      </c>
      <c r="B146" s="1706" t="s">
        <v>69</v>
      </c>
      <c r="C146" s="1704"/>
      <c r="D146" s="1704"/>
      <c r="E146" s="1704"/>
      <c r="F146" s="1744">
        <v>1578.5</v>
      </c>
      <c r="G146" s="1744">
        <v>777</v>
      </c>
      <c r="H146" s="1744">
        <v>108601</v>
      </c>
      <c r="I146" s="1744">
        <v>20340</v>
      </c>
      <c r="J146" s="1744">
        <v>0</v>
      </c>
      <c r="K146" s="1744">
        <v>128941</v>
      </c>
    </row>
    <row r="147" spans="1:11" ht="18" customHeight="1" x14ac:dyDescent="0.2">
      <c r="A147" s="1709" t="s">
        <v>153</v>
      </c>
      <c r="B147" s="1706" t="s">
        <v>61</v>
      </c>
      <c r="C147" s="1704"/>
      <c r="D147" s="1704"/>
      <c r="E147" s="1704"/>
      <c r="F147" s="1721">
        <v>2208</v>
      </c>
      <c r="G147" s="1721">
        <v>205</v>
      </c>
      <c r="H147" s="1721">
        <v>86593</v>
      </c>
      <c r="I147" s="1721">
        <v>0</v>
      </c>
      <c r="J147" s="1721">
        <v>0</v>
      </c>
      <c r="K147" s="1721">
        <v>86593</v>
      </c>
    </row>
    <row r="148" spans="1:11" ht="18" customHeight="1" x14ac:dyDescent="0.2">
      <c r="A148" s="1709" t="s">
        <v>155</v>
      </c>
      <c r="B148" s="1706" t="s">
        <v>70</v>
      </c>
      <c r="C148" s="1704"/>
      <c r="D148" s="1704"/>
      <c r="E148" s="1704"/>
      <c r="F148" s="1745" t="s">
        <v>73</v>
      </c>
      <c r="G148" s="1745" t="s">
        <v>73</v>
      </c>
      <c r="H148" s="1746" t="s">
        <v>73</v>
      </c>
      <c r="I148" s="1746" t="s">
        <v>73</v>
      </c>
      <c r="J148" s="1746" t="s">
        <v>73</v>
      </c>
      <c r="K148" s="1740">
        <v>899826</v>
      </c>
    </row>
    <row r="149" spans="1:11" ht="18" customHeight="1" x14ac:dyDescent="0.2">
      <c r="A149" s="1709" t="s">
        <v>163</v>
      </c>
      <c r="B149" s="1706" t="s">
        <v>71</v>
      </c>
      <c r="C149" s="1704"/>
      <c r="D149" s="1704"/>
      <c r="E149" s="1704"/>
      <c r="F149" s="1721">
        <v>0</v>
      </c>
      <c r="G149" s="1721">
        <v>92</v>
      </c>
      <c r="H149" s="1721">
        <v>8955</v>
      </c>
      <c r="I149" s="1721">
        <v>0</v>
      </c>
      <c r="J149" s="1721">
        <v>8955</v>
      </c>
      <c r="K149" s="1721">
        <v>0</v>
      </c>
    </row>
    <row r="150" spans="1:11" ht="18" customHeight="1" x14ac:dyDescent="0.2">
      <c r="A150" s="1709" t="s">
        <v>185</v>
      </c>
      <c r="B150" s="1706" t="s">
        <v>186</v>
      </c>
      <c r="C150" s="1704"/>
      <c r="D150" s="1704"/>
      <c r="E150" s="1704"/>
      <c r="F150" s="1745" t="s">
        <v>73</v>
      </c>
      <c r="G150" s="1745" t="s">
        <v>73</v>
      </c>
      <c r="H150" s="1721">
        <v>3837470</v>
      </c>
      <c r="I150" s="1721">
        <v>0</v>
      </c>
      <c r="J150" s="1721">
        <v>3281517</v>
      </c>
      <c r="K150" s="1721">
        <v>555953</v>
      </c>
    </row>
    <row r="151" spans="1:11" ht="18" customHeight="1" x14ac:dyDescent="0.2">
      <c r="A151" s="1704"/>
      <c r="B151" s="1706"/>
      <c r="C151" s="1704"/>
      <c r="D151" s="1704"/>
      <c r="E151" s="1704"/>
      <c r="F151" s="1751"/>
      <c r="G151" s="1751"/>
      <c r="H151" s="1751"/>
      <c r="I151" s="1751"/>
      <c r="J151" s="1751"/>
      <c r="K151" s="1751"/>
    </row>
    <row r="152" spans="1:11" ht="18" customHeight="1" x14ac:dyDescent="0.2">
      <c r="A152" s="1710" t="s">
        <v>165</v>
      </c>
      <c r="B152" s="1706" t="s">
        <v>26</v>
      </c>
      <c r="C152" s="1704"/>
      <c r="D152" s="1704"/>
      <c r="E152" s="1704"/>
      <c r="F152" s="1752">
        <v>35244.69</v>
      </c>
      <c r="G152" s="1752">
        <v>48153</v>
      </c>
      <c r="H152" s="1752">
        <v>15448589</v>
      </c>
      <c r="I152" s="1752">
        <v>255479</v>
      </c>
      <c r="J152" s="1752">
        <v>10031755</v>
      </c>
      <c r="K152" s="1752">
        <v>6572139</v>
      </c>
    </row>
    <row r="153" spans="1:11" ht="18" customHeight="1" x14ac:dyDescent="0.2">
      <c r="A153" s="630"/>
      <c r="B153" s="1561"/>
      <c r="C153" s="1561"/>
      <c r="D153" s="1561"/>
      <c r="E153" s="1561"/>
      <c r="F153" s="1561"/>
      <c r="G153" s="1561"/>
      <c r="H153" s="1561"/>
      <c r="I153" s="1561"/>
      <c r="J153" s="1561"/>
      <c r="K153" s="1561"/>
    </row>
    <row r="154" spans="1:11" ht="18" customHeight="1" x14ac:dyDescent="0.2">
      <c r="A154" s="1710" t="s">
        <v>168</v>
      </c>
      <c r="B154" s="1706" t="s">
        <v>28</v>
      </c>
      <c r="C154" s="1704"/>
      <c r="D154" s="1704"/>
      <c r="E154" s="1704"/>
      <c r="F154" s="1767">
        <v>4.299703766358777E-2</v>
      </c>
      <c r="G154" s="1704"/>
      <c r="H154" s="1704"/>
      <c r="I154" s="1704"/>
      <c r="J154" s="1704"/>
      <c r="K154" s="1704"/>
    </row>
    <row r="155" spans="1:11" ht="18" customHeight="1" x14ac:dyDescent="0.2">
      <c r="A155" s="1710" t="s">
        <v>169</v>
      </c>
      <c r="B155" s="1706" t="s">
        <v>72</v>
      </c>
      <c r="C155" s="1704"/>
      <c r="D155" s="1704"/>
      <c r="E155" s="1704"/>
      <c r="F155" s="1767">
        <v>2.297920167494278</v>
      </c>
      <c r="G155" s="1706"/>
      <c r="H155" s="1704"/>
      <c r="I155" s="1704"/>
      <c r="J155" s="1704"/>
      <c r="K155" s="1704"/>
    </row>
    <row r="156" spans="1:11" ht="18" customHeight="1" x14ac:dyDescent="0.2">
      <c r="A156" s="1704"/>
      <c r="B156" s="1704"/>
      <c r="C156" s="1704"/>
      <c r="D156" s="1704"/>
      <c r="E156" s="1704"/>
      <c r="F156" s="1704"/>
      <c r="G156" s="1706"/>
      <c r="H156" s="1704"/>
      <c r="I156" s="1704"/>
      <c r="J156" s="1704"/>
      <c r="K156" s="1704"/>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K156"/>
  <sheetViews>
    <sheetView showGridLines="0" zoomScale="70" zoomScaleNormal="70" zoomScaleSheetLayoutView="80" workbookViewId="0">
      <selection activeCell="H1" sqref="H1:H1048576"/>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1769"/>
      <c r="B1" s="1769"/>
      <c r="C1" s="1773"/>
      <c r="D1" s="1772"/>
      <c r="E1" s="1773"/>
      <c r="F1" s="1773"/>
      <c r="G1" s="1773"/>
      <c r="H1" s="1773"/>
      <c r="I1" s="1773"/>
      <c r="J1" s="1773"/>
      <c r="K1" s="1773"/>
    </row>
    <row r="2" spans="1:11" ht="18" customHeight="1" x14ac:dyDescent="0.25">
      <c r="A2" s="1769"/>
      <c r="B2" s="1769"/>
      <c r="C2" s="1769"/>
      <c r="D2" s="3857" t="s">
        <v>686</v>
      </c>
      <c r="E2" s="3858"/>
      <c r="F2" s="3858"/>
      <c r="G2" s="3858"/>
      <c r="H2" s="3858"/>
      <c r="I2" s="1769"/>
      <c r="J2" s="1769"/>
      <c r="K2" s="1769"/>
    </row>
    <row r="3" spans="1:11" ht="18" customHeight="1" x14ac:dyDescent="0.2">
      <c r="A3" s="1769"/>
      <c r="B3" s="1771" t="s">
        <v>0</v>
      </c>
      <c r="C3" s="1769"/>
      <c r="D3" s="1769"/>
      <c r="E3" s="1769"/>
      <c r="F3" s="1769"/>
      <c r="G3" s="1769"/>
      <c r="H3" s="1769"/>
      <c r="I3" s="1769"/>
      <c r="J3" s="1769"/>
      <c r="K3" s="1769"/>
    </row>
    <row r="4" spans="1:11" ht="18" customHeight="1" x14ac:dyDescent="0.2">
      <c r="A4" s="630"/>
      <c r="B4" s="1561"/>
      <c r="C4" s="1561"/>
      <c r="D4" s="1561"/>
      <c r="E4" s="1561"/>
      <c r="F4" s="1561"/>
      <c r="G4" s="1561"/>
      <c r="H4" s="1561"/>
      <c r="I4" s="1561"/>
      <c r="J4" s="1561"/>
      <c r="K4" s="1561"/>
    </row>
    <row r="5" spans="1:11" ht="18" customHeight="1" x14ac:dyDescent="0.2">
      <c r="A5" s="1769"/>
      <c r="B5" s="1774" t="s">
        <v>40</v>
      </c>
      <c r="C5" s="4068" t="s">
        <v>631</v>
      </c>
      <c r="D5" s="4070"/>
      <c r="E5" s="4070"/>
      <c r="F5" s="4070"/>
      <c r="G5" s="4071"/>
      <c r="H5" s="1769"/>
      <c r="I5" s="1769"/>
      <c r="J5" s="1769"/>
      <c r="K5" s="1769"/>
    </row>
    <row r="6" spans="1:11" ht="18" customHeight="1" x14ac:dyDescent="0.2">
      <c r="A6" s="1769"/>
      <c r="B6" s="1774" t="s">
        <v>3</v>
      </c>
      <c r="C6" s="4072" t="s">
        <v>343</v>
      </c>
      <c r="D6" s="4073"/>
      <c r="E6" s="4073"/>
      <c r="F6" s="4073"/>
      <c r="G6" s="4074"/>
      <c r="H6" s="1769"/>
      <c r="I6" s="1769"/>
      <c r="J6" s="1769"/>
      <c r="K6" s="1769"/>
    </row>
    <row r="7" spans="1:11" ht="18" customHeight="1" x14ac:dyDescent="0.2">
      <c r="A7" s="1769"/>
      <c r="B7" s="1774" t="s">
        <v>4</v>
      </c>
      <c r="C7" s="4075">
        <v>1988</v>
      </c>
      <c r="D7" s="4076"/>
      <c r="E7" s="4076"/>
      <c r="F7" s="4076"/>
      <c r="G7" s="4077"/>
      <c r="H7" s="1769"/>
      <c r="I7" s="1769"/>
      <c r="J7" s="1769"/>
      <c r="K7" s="1769"/>
    </row>
    <row r="8" spans="1:11" ht="18" customHeight="1" x14ac:dyDescent="0.2">
      <c r="A8" s="630"/>
      <c r="B8" s="1561"/>
      <c r="C8" s="1561"/>
      <c r="D8" s="1561"/>
      <c r="E8" s="1561"/>
      <c r="F8" s="1561"/>
      <c r="G8" s="1561"/>
      <c r="H8" s="1561"/>
      <c r="I8" s="1561"/>
      <c r="J8" s="1561"/>
      <c r="K8" s="1561"/>
    </row>
    <row r="9" spans="1:11" ht="18" customHeight="1" x14ac:dyDescent="0.2">
      <c r="A9" s="1769"/>
      <c r="B9" s="1774" t="s">
        <v>1</v>
      </c>
      <c r="C9" s="4068" t="s">
        <v>344</v>
      </c>
      <c r="D9" s="4070"/>
      <c r="E9" s="4070"/>
      <c r="F9" s="4070"/>
      <c r="G9" s="4071"/>
      <c r="H9" s="1769"/>
      <c r="I9" s="1769"/>
      <c r="J9" s="1769"/>
      <c r="K9" s="1769"/>
    </row>
    <row r="10" spans="1:11" ht="18" customHeight="1" x14ac:dyDescent="0.2">
      <c r="A10" s="1769"/>
      <c r="B10" s="1774" t="s">
        <v>2</v>
      </c>
      <c r="C10" s="4078" t="s">
        <v>345</v>
      </c>
      <c r="D10" s="4079"/>
      <c r="E10" s="4079"/>
      <c r="F10" s="4079"/>
      <c r="G10" s="4080"/>
      <c r="H10" s="1769"/>
      <c r="I10" s="1769"/>
      <c r="J10" s="1769"/>
      <c r="K10" s="1769"/>
    </row>
    <row r="11" spans="1:11" ht="18" customHeight="1" x14ac:dyDescent="0.2">
      <c r="A11" s="1769"/>
      <c r="B11" s="1774" t="s">
        <v>32</v>
      </c>
      <c r="C11" s="4068" t="s">
        <v>346</v>
      </c>
      <c r="D11" s="4069"/>
      <c r="E11" s="4069"/>
      <c r="F11" s="4069"/>
      <c r="G11" s="4069"/>
      <c r="H11" s="1769"/>
      <c r="I11" s="1769"/>
      <c r="J11" s="1769"/>
      <c r="K11" s="1769"/>
    </row>
    <row r="12" spans="1:11" ht="18" customHeight="1" x14ac:dyDescent="0.2">
      <c r="A12" s="1769"/>
      <c r="B12" s="1774"/>
      <c r="C12" s="1774"/>
      <c r="D12" s="1774"/>
      <c r="E12" s="1774"/>
      <c r="F12" s="1774"/>
      <c r="G12" s="1774"/>
      <c r="H12" s="1769"/>
      <c r="I12" s="1769"/>
      <c r="J12" s="1769"/>
      <c r="K12" s="1769"/>
    </row>
    <row r="13" spans="1:11" ht="24.6" customHeight="1" x14ac:dyDescent="0.2">
      <c r="A13" s="1769"/>
      <c r="B13" s="3863"/>
      <c r="C13" s="3864"/>
      <c r="D13" s="3864"/>
      <c r="E13" s="3864"/>
      <c r="F13" s="3864"/>
      <c r="G13" s="3864"/>
      <c r="H13" s="3865"/>
      <c r="I13" s="1773"/>
      <c r="J13" s="1769"/>
      <c r="K13" s="1769"/>
    </row>
    <row r="14" spans="1:11" ht="18" customHeight="1" x14ac:dyDescent="0.2">
      <c r="A14" s="1769"/>
      <c r="B14" s="1776"/>
      <c r="C14" s="1769"/>
      <c r="D14" s="1769"/>
      <c r="E14" s="1769"/>
      <c r="F14" s="1769"/>
      <c r="G14" s="1769"/>
      <c r="H14" s="1769"/>
      <c r="I14" s="1769"/>
      <c r="J14" s="1769"/>
      <c r="K14" s="1769"/>
    </row>
    <row r="15" spans="1:11" ht="18" customHeight="1" x14ac:dyDescent="0.2">
      <c r="A15" s="1769"/>
      <c r="B15" s="1776"/>
      <c r="C15" s="1769"/>
      <c r="D15" s="1769"/>
      <c r="E15" s="1769"/>
      <c r="F15" s="1769"/>
      <c r="G15" s="1769"/>
      <c r="H15" s="1769"/>
      <c r="I15" s="1769"/>
      <c r="J15" s="1769"/>
      <c r="K15" s="1769"/>
    </row>
    <row r="16" spans="1:11" ht="45" customHeight="1" x14ac:dyDescent="0.2">
      <c r="A16" s="1772" t="s">
        <v>181</v>
      </c>
      <c r="B16" s="1773"/>
      <c r="C16" s="1773"/>
      <c r="D16" s="1773"/>
      <c r="E16" s="1773"/>
      <c r="F16" s="1777" t="s">
        <v>9</v>
      </c>
      <c r="G16" s="1777" t="s">
        <v>37</v>
      </c>
      <c r="H16" s="1777" t="s">
        <v>29</v>
      </c>
      <c r="I16" s="1777" t="s">
        <v>30</v>
      </c>
      <c r="J16" s="1777" t="s">
        <v>33</v>
      </c>
      <c r="K16" s="1777" t="s">
        <v>34</v>
      </c>
    </row>
    <row r="17" spans="1:11" ht="18" customHeight="1" x14ac:dyDescent="0.2">
      <c r="A17" s="1775" t="s">
        <v>184</v>
      </c>
      <c r="B17" s="1771" t="s">
        <v>182</v>
      </c>
      <c r="C17" s="1769"/>
      <c r="D17" s="1769"/>
      <c r="E17" s="1769"/>
      <c r="F17" s="1769"/>
      <c r="G17" s="1769"/>
      <c r="H17" s="1769"/>
      <c r="I17" s="1769"/>
      <c r="J17" s="1769"/>
      <c r="K17" s="1769"/>
    </row>
    <row r="18" spans="1:11" ht="18" customHeight="1" x14ac:dyDescent="0.2">
      <c r="A18" s="1774" t="s">
        <v>185</v>
      </c>
      <c r="B18" s="1770" t="s">
        <v>183</v>
      </c>
      <c r="C18" s="1769"/>
      <c r="D18" s="1769"/>
      <c r="E18" s="1769"/>
      <c r="F18" s="1782" t="s">
        <v>73</v>
      </c>
      <c r="G18" s="1782" t="s">
        <v>73</v>
      </c>
      <c r="H18" s="1783">
        <v>6380928</v>
      </c>
      <c r="I18" s="1818">
        <v>0</v>
      </c>
      <c r="J18" s="1783">
        <v>5456491</v>
      </c>
      <c r="K18" s="1784">
        <v>924437</v>
      </c>
    </row>
    <row r="19" spans="1:11" ht="45" customHeight="1" x14ac:dyDescent="0.2">
      <c r="A19" s="1772" t="s">
        <v>8</v>
      </c>
      <c r="B19" s="1773"/>
      <c r="C19" s="1773"/>
      <c r="D19" s="1773"/>
      <c r="E19" s="1773"/>
      <c r="F19" s="1777" t="s">
        <v>9</v>
      </c>
      <c r="G19" s="1777" t="s">
        <v>37</v>
      </c>
      <c r="H19" s="1777" t="s">
        <v>29</v>
      </c>
      <c r="I19" s="1777" t="s">
        <v>30</v>
      </c>
      <c r="J19" s="1777" t="s">
        <v>33</v>
      </c>
      <c r="K19" s="1777" t="s">
        <v>34</v>
      </c>
    </row>
    <row r="20" spans="1:11" ht="18" customHeight="1" x14ac:dyDescent="0.2">
      <c r="A20" s="1775" t="s">
        <v>74</v>
      </c>
      <c r="B20" s="1771" t="s">
        <v>41</v>
      </c>
      <c r="C20" s="1769"/>
      <c r="D20" s="1769"/>
      <c r="E20" s="1769"/>
      <c r="F20" s="1769"/>
      <c r="G20" s="1769"/>
      <c r="H20" s="1769"/>
      <c r="I20" s="1769"/>
      <c r="J20" s="1769"/>
      <c r="K20" s="1769"/>
    </row>
    <row r="21" spans="1:11" ht="18" customHeight="1" x14ac:dyDescent="0.2">
      <c r="A21" s="1774" t="s">
        <v>75</v>
      </c>
      <c r="B21" s="1770" t="s">
        <v>42</v>
      </c>
      <c r="C21" s="1769"/>
      <c r="D21" s="1769"/>
      <c r="E21" s="1769"/>
      <c r="F21" s="1782">
        <v>31222</v>
      </c>
      <c r="G21" s="1782">
        <v>129183</v>
      </c>
      <c r="H21" s="1783">
        <v>1562443</v>
      </c>
      <c r="I21" s="1818">
        <v>781221.5</v>
      </c>
      <c r="J21" s="1783">
        <v>151080</v>
      </c>
      <c r="K21" s="1784">
        <v>2192584.5</v>
      </c>
    </row>
    <row r="22" spans="1:11" ht="18" customHeight="1" x14ac:dyDescent="0.2">
      <c r="A22" s="1774" t="s">
        <v>76</v>
      </c>
      <c r="B22" s="1769" t="s">
        <v>6</v>
      </c>
      <c r="C22" s="1769"/>
      <c r="D22" s="1769"/>
      <c r="E22" s="1769"/>
      <c r="F22" s="1782">
        <v>24</v>
      </c>
      <c r="G22" s="1782">
        <v>3069</v>
      </c>
      <c r="H22" s="1783">
        <v>1700</v>
      </c>
      <c r="I22" s="1818">
        <v>850</v>
      </c>
      <c r="J22" s="1783"/>
      <c r="K22" s="1784">
        <v>2550</v>
      </c>
    </row>
    <row r="23" spans="1:11" ht="18" customHeight="1" x14ac:dyDescent="0.2">
      <c r="A23" s="1774" t="s">
        <v>77</v>
      </c>
      <c r="B23" s="1769" t="s">
        <v>43</v>
      </c>
      <c r="C23" s="1769"/>
      <c r="D23" s="1769"/>
      <c r="E23" s="1769"/>
      <c r="F23" s="1782">
        <v>300</v>
      </c>
      <c r="G23" s="1782">
        <v>133</v>
      </c>
      <c r="H23" s="1783">
        <v>19721</v>
      </c>
      <c r="I23" s="1818">
        <v>9860.5</v>
      </c>
      <c r="J23" s="1783"/>
      <c r="K23" s="1784">
        <v>29581.5</v>
      </c>
    </row>
    <row r="24" spans="1:11" ht="18" customHeight="1" x14ac:dyDescent="0.2">
      <c r="A24" s="1774" t="s">
        <v>78</v>
      </c>
      <c r="B24" s="1769" t="s">
        <v>44</v>
      </c>
      <c r="C24" s="1769"/>
      <c r="D24" s="1769"/>
      <c r="E24" s="1769"/>
      <c r="F24" s="1782"/>
      <c r="G24" s="1782"/>
      <c r="H24" s="1783"/>
      <c r="I24" s="1818">
        <v>0</v>
      </c>
      <c r="J24" s="1783"/>
      <c r="K24" s="1784">
        <v>0</v>
      </c>
    </row>
    <row r="25" spans="1:11" ht="18" customHeight="1" x14ac:dyDescent="0.2">
      <c r="A25" s="1774" t="s">
        <v>79</v>
      </c>
      <c r="B25" s="1769" t="s">
        <v>5</v>
      </c>
      <c r="C25" s="1769"/>
      <c r="D25" s="1769"/>
      <c r="E25" s="1769"/>
      <c r="F25" s="1782">
        <v>0</v>
      </c>
      <c r="G25" s="1782">
        <v>2652</v>
      </c>
      <c r="H25" s="1783">
        <v>700</v>
      </c>
      <c r="I25" s="1818">
        <v>350</v>
      </c>
      <c r="J25" s="1783"/>
      <c r="K25" s="1784">
        <v>1050</v>
      </c>
    </row>
    <row r="26" spans="1:11" ht="18" customHeight="1" x14ac:dyDescent="0.2">
      <c r="A26" s="1774" t="s">
        <v>80</v>
      </c>
      <c r="B26" s="1769" t="s">
        <v>45</v>
      </c>
      <c r="C26" s="1769"/>
      <c r="D26" s="1769"/>
      <c r="E26" s="1769"/>
      <c r="F26" s="1782"/>
      <c r="G26" s="1782"/>
      <c r="H26" s="1783"/>
      <c r="I26" s="1818">
        <v>0</v>
      </c>
      <c r="J26" s="1783"/>
      <c r="K26" s="1784">
        <v>0</v>
      </c>
    </row>
    <row r="27" spans="1:11" ht="18" customHeight="1" x14ac:dyDescent="0.2">
      <c r="A27" s="1774" t="s">
        <v>81</v>
      </c>
      <c r="B27" s="1769" t="s">
        <v>46</v>
      </c>
      <c r="C27" s="1769"/>
      <c r="D27" s="1769"/>
      <c r="E27" s="1769"/>
      <c r="F27" s="1782"/>
      <c r="G27" s="1782"/>
      <c r="H27" s="1783"/>
      <c r="I27" s="1818">
        <v>0</v>
      </c>
      <c r="J27" s="1783"/>
      <c r="K27" s="1784">
        <v>0</v>
      </c>
    </row>
    <row r="28" spans="1:11" ht="18" customHeight="1" x14ac:dyDescent="0.2">
      <c r="A28" s="1774" t="s">
        <v>82</v>
      </c>
      <c r="B28" s="1769" t="s">
        <v>47</v>
      </c>
      <c r="C28" s="1769"/>
      <c r="D28" s="1769"/>
      <c r="E28" s="1769"/>
      <c r="F28" s="1782"/>
      <c r="G28" s="1782"/>
      <c r="H28" s="1783"/>
      <c r="I28" s="1818">
        <v>0</v>
      </c>
      <c r="J28" s="1783"/>
      <c r="K28" s="1784">
        <v>0</v>
      </c>
    </row>
    <row r="29" spans="1:11" ht="18" customHeight="1" x14ac:dyDescent="0.2">
      <c r="A29" s="1774" t="s">
        <v>83</v>
      </c>
      <c r="B29" s="1769" t="s">
        <v>48</v>
      </c>
      <c r="C29" s="1769"/>
      <c r="D29" s="1769"/>
      <c r="E29" s="1769"/>
      <c r="F29" s="1782">
        <v>2185</v>
      </c>
      <c r="G29" s="1782">
        <v>1956</v>
      </c>
      <c r="H29" s="1783">
        <v>346103</v>
      </c>
      <c r="I29" s="1818">
        <v>173051.5</v>
      </c>
      <c r="J29" s="1783"/>
      <c r="K29" s="1784">
        <v>519154.5</v>
      </c>
    </row>
    <row r="30" spans="1:11" ht="18" customHeight="1" x14ac:dyDescent="0.2">
      <c r="A30" s="1774" t="s">
        <v>84</v>
      </c>
      <c r="B30" s="4122" t="s">
        <v>347</v>
      </c>
      <c r="C30" s="4123"/>
      <c r="D30" s="4124"/>
      <c r="E30" s="1769"/>
      <c r="F30" s="1782">
        <v>0</v>
      </c>
      <c r="G30" s="1782">
        <v>281</v>
      </c>
      <c r="H30" s="1783">
        <v>61022</v>
      </c>
      <c r="I30" s="1818">
        <v>0</v>
      </c>
      <c r="J30" s="1783"/>
      <c r="K30" s="1784">
        <v>61022</v>
      </c>
    </row>
    <row r="31" spans="1:11" ht="18" customHeight="1" x14ac:dyDescent="0.2">
      <c r="A31" s="1774" t="s">
        <v>133</v>
      </c>
      <c r="B31" s="4122" t="s">
        <v>348</v>
      </c>
      <c r="C31" s="4123"/>
      <c r="D31" s="4124"/>
      <c r="E31" s="1769"/>
      <c r="F31" s="1782">
        <v>1590</v>
      </c>
      <c r="G31" s="1782">
        <v>35</v>
      </c>
      <c r="H31" s="1783">
        <v>123939</v>
      </c>
      <c r="I31" s="1818">
        <v>61969.5</v>
      </c>
      <c r="J31" s="1783"/>
      <c r="K31" s="1784">
        <v>185908.5</v>
      </c>
    </row>
    <row r="32" spans="1:11" ht="18" customHeight="1" x14ac:dyDescent="0.2">
      <c r="A32" s="1774" t="s">
        <v>134</v>
      </c>
      <c r="B32" s="1797"/>
      <c r="C32" s="1798"/>
      <c r="D32" s="1799"/>
      <c r="E32" s="1769"/>
      <c r="F32" s="1782"/>
      <c r="G32" s="1820" t="s">
        <v>85</v>
      </c>
      <c r="H32" s="1783"/>
      <c r="I32" s="1818">
        <v>0</v>
      </c>
      <c r="J32" s="1783"/>
      <c r="K32" s="1784">
        <v>0</v>
      </c>
    </row>
    <row r="33" spans="1:11" ht="18" customHeight="1" x14ac:dyDescent="0.2">
      <c r="A33" s="1774" t="s">
        <v>135</v>
      </c>
      <c r="B33" s="1797"/>
      <c r="C33" s="1798"/>
      <c r="D33" s="1799"/>
      <c r="E33" s="1769"/>
      <c r="F33" s="1782"/>
      <c r="G33" s="1820" t="s">
        <v>85</v>
      </c>
      <c r="H33" s="1783"/>
      <c r="I33" s="1818">
        <v>0</v>
      </c>
      <c r="J33" s="1783"/>
      <c r="K33" s="1784">
        <v>0</v>
      </c>
    </row>
    <row r="34" spans="1:11" ht="18" customHeight="1" x14ac:dyDescent="0.2">
      <c r="A34" s="1774" t="s">
        <v>136</v>
      </c>
      <c r="B34" s="4062"/>
      <c r="C34" s="4063"/>
      <c r="D34" s="4064"/>
      <c r="E34" s="1769"/>
      <c r="F34" s="1782"/>
      <c r="G34" s="1820" t="s">
        <v>85</v>
      </c>
      <c r="H34" s="1783"/>
      <c r="I34" s="1818">
        <v>0</v>
      </c>
      <c r="J34" s="1783"/>
      <c r="K34" s="1784">
        <v>0</v>
      </c>
    </row>
    <row r="35" spans="1:11" ht="18" customHeight="1" x14ac:dyDescent="0.2">
      <c r="A35" s="1769"/>
      <c r="B35" s="1769"/>
      <c r="C35" s="1769"/>
      <c r="D35" s="1769"/>
      <c r="E35" s="1769"/>
      <c r="F35" s="1769"/>
      <c r="G35" s="1769"/>
      <c r="H35" s="1769"/>
      <c r="I35" s="1769"/>
      <c r="J35" s="1769"/>
      <c r="K35" s="1812"/>
    </row>
    <row r="36" spans="1:11" ht="18" customHeight="1" x14ac:dyDescent="0.2">
      <c r="A36" s="1775" t="s">
        <v>137</v>
      </c>
      <c r="B36" s="1771" t="s">
        <v>138</v>
      </c>
      <c r="C36" s="1769"/>
      <c r="D36" s="1769"/>
      <c r="E36" s="1771" t="s">
        <v>7</v>
      </c>
      <c r="F36" s="1786">
        <v>35321</v>
      </c>
      <c r="G36" s="1786">
        <v>137309</v>
      </c>
      <c r="H36" s="1786">
        <v>2115628</v>
      </c>
      <c r="I36" s="1784">
        <v>1027303</v>
      </c>
      <c r="J36" s="1784">
        <v>151080</v>
      </c>
      <c r="K36" s="1784">
        <v>2991851</v>
      </c>
    </row>
    <row r="37" spans="1:11" ht="18" customHeight="1" thickBot="1" x14ac:dyDescent="0.25">
      <c r="A37" s="1769"/>
      <c r="B37" s="1771"/>
      <c r="C37" s="1769"/>
      <c r="D37" s="1769"/>
      <c r="E37" s="1769"/>
      <c r="F37" s="1787"/>
      <c r="G37" s="1787"/>
      <c r="H37" s="1788"/>
      <c r="I37" s="1788"/>
      <c r="J37" s="1788"/>
      <c r="K37" s="1813"/>
    </row>
    <row r="38" spans="1:11" ht="42.75" customHeight="1" x14ac:dyDescent="0.2">
      <c r="A38" s="1769"/>
      <c r="B38" s="1769"/>
      <c r="C38" s="1769"/>
      <c r="D38" s="1769"/>
      <c r="E38" s="1769"/>
      <c r="F38" s="1777" t="s">
        <v>9</v>
      </c>
      <c r="G38" s="1777" t="s">
        <v>37</v>
      </c>
      <c r="H38" s="1777" t="s">
        <v>29</v>
      </c>
      <c r="I38" s="1777" t="s">
        <v>30</v>
      </c>
      <c r="J38" s="1777" t="s">
        <v>33</v>
      </c>
      <c r="K38" s="1777" t="s">
        <v>34</v>
      </c>
    </row>
    <row r="39" spans="1:11" ht="18.75" customHeight="1" x14ac:dyDescent="0.2">
      <c r="A39" s="1775" t="s">
        <v>86</v>
      </c>
      <c r="B39" s="1771" t="s">
        <v>49</v>
      </c>
      <c r="C39" s="1769"/>
      <c r="D39" s="1769"/>
      <c r="E39" s="1769"/>
      <c r="F39" s="1769"/>
      <c r="G39" s="1769"/>
      <c r="H39" s="1769"/>
      <c r="I39" s="1769"/>
      <c r="J39" s="1769"/>
      <c r="K39" s="1769"/>
    </row>
    <row r="40" spans="1:11" ht="18" customHeight="1" x14ac:dyDescent="0.2">
      <c r="A40" s="1774" t="s">
        <v>87</v>
      </c>
      <c r="B40" s="1769" t="s">
        <v>31</v>
      </c>
      <c r="C40" s="1769"/>
      <c r="D40" s="1769"/>
      <c r="E40" s="1769"/>
      <c r="F40" s="1782"/>
      <c r="G40" s="1782"/>
      <c r="H40" s="1783"/>
      <c r="I40" s="1818">
        <v>0</v>
      </c>
      <c r="J40" s="1783"/>
      <c r="K40" s="1784">
        <v>0</v>
      </c>
    </row>
    <row r="41" spans="1:11" ht="18" customHeight="1" x14ac:dyDescent="0.2">
      <c r="A41" s="1774" t="s">
        <v>88</v>
      </c>
      <c r="B41" s="3861" t="s">
        <v>50</v>
      </c>
      <c r="C41" s="3862"/>
      <c r="D41" s="1769"/>
      <c r="E41" s="1769"/>
      <c r="F41" s="1782">
        <v>5680</v>
      </c>
      <c r="G41" s="1782">
        <v>134</v>
      </c>
      <c r="H41" s="1783">
        <v>174660</v>
      </c>
      <c r="I41" s="1818">
        <v>0</v>
      </c>
      <c r="J41" s="1783"/>
      <c r="K41" s="1784">
        <v>174660</v>
      </c>
    </row>
    <row r="42" spans="1:11" ht="18" customHeight="1" x14ac:dyDescent="0.2">
      <c r="A42" s="1774" t="s">
        <v>89</v>
      </c>
      <c r="B42" s="1770" t="s">
        <v>11</v>
      </c>
      <c r="C42" s="1769"/>
      <c r="D42" s="1769"/>
      <c r="E42" s="1769"/>
      <c r="F42" s="1782">
        <v>9212</v>
      </c>
      <c r="G42" s="1782">
        <v>229</v>
      </c>
      <c r="H42" s="1783">
        <v>281547</v>
      </c>
      <c r="I42" s="1818">
        <v>0</v>
      </c>
      <c r="J42" s="1783"/>
      <c r="K42" s="1784">
        <v>281547</v>
      </c>
    </row>
    <row r="43" spans="1:11" ht="18" customHeight="1" x14ac:dyDescent="0.2">
      <c r="A43" s="1774" t="s">
        <v>90</v>
      </c>
      <c r="B43" s="1815" t="s">
        <v>10</v>
      </c>
      <c r="C43" s="1778"/>
      <c r="D43" s="1778"/>
      <c r="E43" s="1769"/>
      <c r="F43" s="1782">
        <v>12</v>
      </c>
      <c r="G43" s="1782">
        <v>9</v>
      </c>
      <c r="H43" s="1783">
        <v>13886</v>
      </c>
      <c r="I43" s="1818">
        <v>0</v>
      </c>
      <c r="J43" s="1783"/>
      <c r="K43" s="1784">
        <v>13886</v>
      </c>
    </row>
    <row r="44" spans="1:11" ht="18" customHeight="1" x14ac:dyDescent="0.2">
      <c r="A44" s="1774" t="s">
        <v>91</v>
      </c>
      <c r="B44" s="4062" t="s">
        <v>349</v>
      </c>
      <c r="C44" s="4063"/>
      <c r="D44" s="4064"/>
      <c r="E44" s="1769"/>
      <c r="F44" s="1822">
        <v>262</v>
      </c>
      <c r="G44" s="1822">
        <v>61</v>
      </c>
      <c r="H44" s="1822">
        <v>4834</v>
      </c>
      <c r="I44" s="1823">
        <v>0</v>
      </c>
      <c r="J44" s="1822"/>
      <c r="K44" s="1824">
        <v>4834</v>
      </c>
    </row>
    <row r="45" spans="1:11" ht="18" customHeight="1" x14ac:dyDescent="0.2">
      <c r="A45" s="1774" t="s">
        <v>139</v>
      </c>
      <c r="B45" s="4062"/>
      <c r="C45" s="4063"/>
      <c r="D45" s="4064"/>
      <c r="E45" s="1769"/>
      <c r="F45" s="1782"/>
      <c r="G45" s="1782"/>
      <c r="H45" s="1783"/>
      <c r="I45" s="1818">
        <v>0</v>
      </c>
      <c r="J45" s="1783"/>
      <c r="K45" s="1784">
        <v>0</v>
      </c>
    </row>
    <row r="46" spans="1:11" ht="18" customHeight="1" x14ac:dyDescent="0.2">
      <c r="A46" s="1774" t="s">
        <v>140</v>
      </c>
      <c r="B46" s="4062"/>
      <c r="C46" s="4063"/>
      <c r="D46" s="4064"/>
      <c r="E46" s="1769"/>
      <c r="F46" s="1782"/>
      <c r="G46" s="1782"/>
      <c r="H46" s="1783"/>
      <c r="I46" s="1818">
        <v>0</v>
      </c>
      <c r="J46" s="1783"/>
      <c r="K46" s="1784">
        <v>0</v>
      </c>
    </row>
    <row r="47" spans="1:11" ht="18" customHeight="1" x14ac:dyDescent="0.2">
      <c r="A47" s="1774" t="s">
        <v>141</v>
      </c>
      <c r="B47" s="4062"/>
      <c r="C47" s="4063"/>
      <c r="D47" s="4064"/>
      <c r="E47" s="1769"/>
      <c r="F47" s="1782"/>
      <c r="G47" s="1782"/>
      <c r="H47" s="1783"/>
      <c r="I47" s="1818">
        <v>0</v>
      </c>
      <c r="J47" s="1783"/>
      <c r="K47" s="1784">
        <v>0</v>
      </c>
    </row>
    <row r="48" spans="1:11" ht="18" customHeight="1" x14ac:dyDescent="0.2">
      <c r="A48" s="630"/>
      <c r="B48" s="1561"/>
      <c r="C48" s="1561"/>
      <c r="D48" s="1561"/>
      <c r="E48" s="1561"/>
      <c r="F48" s="1561"/>
      <c r="G48" s="1561"/>
      <c r="H48" s="1561"/>
      <c r="I48" s="1561"/>
      <c r="J48" s="1561"/>
      <c r="K48" s="1561"/>
    </row>
    <row r="49" spans="1:11" ht="18" customHeight="1" x14ac:dyDescent="0.2">
      <c r="A49" s="1775" t="s">
        <v>142</v>
      </c>
      <c r="B49" s="1771" t="s">
        <v>143</v>
      </c>
      <c r="C49" s="1769"/>
      <c r="D49" s="1769"/>
      <c r="E49" s="1771" t="s">
        <v>7</v>
      </c>
      <c r="F49" s="1791">
        <v>15166</v>
      </c>
      <c r="G49" s="1791">
        <v>433</v>
      </c>
      <c r="H49" s="1784">
        <v>474927</v>
      </c>
      <c r="I49" s="1784">
        <v>0</v>
      </c>
      <c r="J49" s="1784">
        <v>0</v>
      </c>
      <c r="K49" s="1784">
        <v>474927</v>
      </c>
    </row>
    <row r="50" spans="1:11" ht="18" customHeight="1" thickBot="1" x14ac:dyDescent="0.25">
      <c r="A50" s="1769"/>
      <c r="B50" s="1769"/>
      <c r="C50" s="1769"/>
      <c r="D50" s="1769"/>
      <c r="E50" s="1769"/>
      <c r="F50" s="1769"/>
      <c r="G50" s="1792"/>
      <c r="H50" s="1792"/>
      <c r="I50" s="1792"/>
      <c r="J50" s="1792"/>
      <c r="K50" s="1792"/>
    </row>
    <row r="51" spans="1:11" ht="42.75" customHeight="1" x14ac:dyDescent="0.2">
      <c r="A51" s="1769"/>
      <c r="B51" s="1769"/>
      <c r="C51" s="1769"/>
      <c r="D51" s="1769"/>
      <c r="E51" s="1769"/>
      <c r="F51" s="1777" t="s">
        <v>9</v>
      </c>
      <c r="G51" s="1777" t="s">
        <v>37</v>
      </c>
      <c r="H51" s="1777" t="s">
        <v>29</v>
      </c>
      <c r="I51" s="1777" t="s">
        <v>30</v>
      </c>
      <c r="J51" s="1777" t="s">
        <v>33</v>
      </c>
      <c r="K51" s="1777" t="s">
        <v>34</v>
      </c>
    </row>
    <row r="52" spans="1:11" ht="18" customHeight="1" x14ac:dyDescent="0.2">
      <c r="A52" s="1775" t="s">
        <v>92</v>
      </c>
      <c r="B52" s="4060" t="s">
        <v>38</v>
      </c>
      <c r="C52" s="4061"/>
      <c r="D52" s="1769"/>
      <c r="E52" s="1769"/>
      <c r="F52" s="1769"/>
      <c r="G52" s="1769"/>
      <c r="H52" s="1769"/>
      <c r="I52" s="1769"/>
      <c r="J52" s="1769"/>
      <c r="K52" s="1769"/>
    </row>
    <row r="53" spans="1:11" ht="18" customHeight="1" x14ac:dyDescent="0.2">
      <c r="A53" s="1774" t="s">
        <v>51</v>
      </c>
      <c r="B53" s="4125" t="s">
        <v>350</v>
      </c>
      <c r="C53" s="4126"/>
      <c r="D53" s="4127"/>
      <c r="E53" s="1769"/>
      <c r="F53" s="1782">
        <v>4932</v>
      </c>
      <c r="G53" s="1782">
        <v>8994</v>
      </c>
      <c r="H53" s="1783">
        <v>354957</v>
      </c>
      <c r="I53" s="1818">
        <v>0</v>
      </c>
      <c r="J53" s="1783"/>
      <c r="K53" s="1784">
        <v>354957</v>
      </c>
    </row>
    <row r="54" spans="1:11" ht="18" customHeight="1" x14ac:dyDescent="0.2">
      <c r="A54" s="1774" t="s">
        <v>93</v>
      </c>
      <c r="B54" s="1833" t="s">
        <v>351</v>
      </c>
      <c r="C54" s="1834"/>
      <c r="D54" s="1835"/>
      <c r="E54" s="1769"/>
      <c r="F54" s="1782">
        <v>90783</v>
      </c>
      <c r="G54" s="1782">
        <v>47150</v>
      </c>
      <c r="H54" s="1783">
        <v>8083817</v>
      </c>
      <c r="I54" s="1818">
        <v>0</v>
      </c>
      <c r="J54" s="1783"/>
      <c r="K54" s="1784">
        <v>8083817</v>
      </c>
    </row>
    <row r="55" spans="1:11" ht="18" customHeight="1" x14ac:dyDescent="0.2">
      <c r="A55" s="1774" t="s">
        <v>94</v>
      </c>
      <c r="B55" s="4128" t="s">
        <v>352</v>
      </c>
      <c r="C55" s="4129"/>
      <c r="D55" s="4127"/>
      <c r="E55" s="1769"/>
      <c r="F55" s="1782"/>
      <c r="G55" s="1782"/>
      <c r="H55" s="1783">
        <v>185500</v>
      </c>
      <c r="I55" s="1818">
        <v>0</v>
      </c>
      <c r="J55" s="1783"/>
      <c r="K55" s="1784">
        <v>185500</v>
      </c>
    </row>
    <row r="56" spans="1:11" ht="18" customHeight="1" x14ac:dyDescent="0.2">
      <c r="A56" s="1774" t="s">
        <v>95</v>
      </c>
      <c r="B56" s="4065"/>
      <c r="C56" s="4066"/>
      <c r="D56" s="4067"/>
      <c r="E56" s="1769"/>
      <c r="F56" s="1782"/>
      <c r="G56" s="1782"/>
      <c r="H56" s="1783"/>
      <c r="I56" s="1818">
        <v>0</v>
      </c>
      <c r="J56" s="1783"/>
      <c r="K56" s="1784">
        <v>0</v>
      </c>
    </row>
    <row r="57" spans="1:11" ht="18" customHeight="1" x14ac:dyDescent="0.2">
      <c r="A57" s="1774" t="s">
        <v>96</v>
      </c>
      <c r="B57" s="4065"/>
      <c r="C57" s="4066"/>
      <c r="D57" s="4067"/>
      <c r="E57" s="1769"/>
      <c r="F57" s="1782"/>
      <c r="G57" s="1782"/>
      <c r="H57" s="1783"/>
      <c r="I57" s="1818">
        <v>0</v>
      </c>
      <c r="J57" s="1783"/>
      <c r="K57" s="1784">
        <v>0</v>
      </c>
    </row>
    <row r="58" spans="1:11" ht="18" customHeight="1" x14ac:dyDescent="0.2">
      <c r="A58" s="1774" t="s">
        <v>97</v>
      </c>
      <c r="B58" s="1794"/>
      <c r="C58" s="1795"/>
      <c r="D58" s="1796"/>
      <c r="E58" s="1769"/>
      <c r="F58" s="1782"/>
      <c r="G58" s="1782"/>
      <c r="H58" s="1783"/>
      <c r="I58" s="1818">
        <v>0</v>
      </c>
      <c r="J58" s="1783"/>
      <c r="K58" s="1784">
        <v>0</v>
      </c>
    </row>
    <row r="59" spans="1:11" ht="18" customHeight="1" x14ac:dyDescent="0.2">
      <c r="A59" s="1774" t="s">
        <v>98</v>
      </c>
      <c r="B59" s="4065"/>
      <c r="C59" s="4066"/>
      <c r="D59" s="4067"/>
      <c r="E59" s="1769"/>
      <c r="F59" s="1782"/>
      <c r="G59" s="1782"/>
      <c r="H59" s="1783"/>
      <c r="I59" s="1818">
        <v>0</v>
      </c>
      <c r="J59" s="1783"/>
      <c r="K59" s="1784">
        <v>0</v>
      </c>
    </row>
    <row r="60" spans="1:11" ht="18" customHeight="1" x14ac:dyDescent="0.2">
      <c r="A60" s="1774" t="s">
        <v>99</v>
      </c>
      <c r="B60" s="1794"/>
      <c r="C60" s="1795"/>
      <c r="D60" s="1796"/>
      <c r="E60" s="1769"/>
      <c r="F60" s="1782"/>
      <c r="G60" s="1782"/>
      <c r="H60" s="1783"/>
      <c r="I60" s="1818">
        <v>0</v>
      </c>
      <c r="J60" s="1783"/>
      <c r="K60" s="1784">
        <v>0</v>
      </c>
    </row>
    <row r="61" spans="1:11" ht="18" customHeight="1" x14ac:dyDescent="0.2">
      <c r="A61" s="1774" t="s">
        <v>100</v>
      </c>
      <c r="B61" s="1794"/>
      <c r="C61" s="1795"/>
      <c r="D61" s="1796"/>
      <c r="E61" s="1769"/>
      <c r="F61" s="1782"/>
      <c r="G61" s="1782"/>
      <c r="H61" s="1783"/>
      <c r="I61" s="1818">
        <v>0</v>
      </c>
      <c r="J61" s="1783"/>
      <c r="K61" s="1784">
        <v>0</v>
      </c>
    </row>
    <row r="62" spans="1:11" ht="18" customHeight="1" x14ac:dyDescent="0.2">
      <c r="A62" s="1774" t="s">
        <v>101</v>
      </c>
      <c r="B62" s="4065"/>
      <c r="C62" s="4066"/>
      <c r="D62" s="4067"/>
      <c r="E62" s="1769"/>
      <c r="F62" s="1782"/>
      <c r="G62" s="1782"/>
      <c r="H62" s="1783"/>
      <c r="I62" s="1818">
        <v>0</v>
      </c>
      <c r="J62" s="1783"/>
      <c r="K62" s="1784">
        <v>0</v>
      </c>
    </row>
    <row r="63" spans="1:11" ht="18" customHeight="1" x14ac:dyDescent="0.2">
      <c r="A63" s="1774"/>
      <c r="B63" s="1769"/>
      <c r="C63" s="1769"/>
      <c r="D63" s="1769"/>
      <c r="E63" s="1769"/>
      <c r="F63" s="1769"/>
      <c r="G63" s="1769"/>
      <c r="H63" s="1769"/>
      <c r="I63" s="1814"/>
      <c r="J63" s="1769"/>
      <c r="K63" s="1769"/>
    </row>
    <row r="64" spans="1:11" ht="18" customHeight="1" x14ac:dyDescent="0.2">
      <c r="A64" s="1774" t="s">
        <v>144</v>
      </c>
      <c r="B64" s="1771" t="s">
        <v>145</v>
      </c>
      <c r="C64" s="1769"/>
      <c r="D64" s="1769"/>
      <c r="E64" s="1771" t="s">
        <v>7</v>
      </c>
      <c r="F64" s="1786">
        <v>95715</v>
      </c>
      <c r="G64" s="1786">
        <v>56144</v>
      </c>
      <c r="H64" s="1784">
        <v>8624274</v>
      </c>
      <c r="I64" s="1784">
        <v>0</v>
      </c>
      <c r="J64" s="1784">
        <v>0</v>
      </c>
      <c r="K64" s="1784">
        <v>8624274</v>
      </c>
    </row>
    <row r="65" spans="1:11" ht="18" customHeight="1" x14ac:dyDescent="0.2">
      <c r="A65" s="1769"/>
      <c r="B65" s="1769"/>
      <c r="C65" s="1769"/>
      <c r="D65" s="1769"/>
      <c r="E65" s="1769"/>
      <c r="F65" s="1816"/>
      <c r="G65" s="1816"/>
      <c r="H65" s="1816"/>
      <c r="I65" s="1816"/>
      <c r="J65" s="1816"/>
      <c r="K65" s="1816"/>
    </row>
    <row r="66" spans="1:11" ht="42.75" customHeight="1" x14ac:dyDescent="0.2">
      <c r="A66" s="1769"/>
      <c r="B66" s="1769"/>
      <c r="C66" s="1769"/>
      <c r="D66" s="1769"/>
      <c r="E66" s="1769"/>
      <c r="F66" s="1825" t="s">
        <v>9</v>
      </c>
      <c r="G66" s="1825" t="s">
        <v>37</v>
      </c>
      <c r="H66" s="1825" t="s">
        <v>29</v>
      </c>
      <c r="I66" s="1825" t="s">
        <v>30</v>
      </c>
      <c r="J66" s="1825" t="s">
        <v>33</v>
      </c>
      <c r="K66" s="1825" t="s">
        <v>34</v>
      </c>
    </row>
    <row r="67" spans="1:11" ht="18" customHeight="1" x14ac:dyDescent="0.2">
      <c r="A67" s="1775" t="s">
        <v>102</v>
      </c>
      <c r="B67" s="1771" t="s">
        <v>12</v>
      </c>
      <c r="C67" s="1769"/>
      <c r="D67" s="1769"/>
      <c r="E67" s="1769"/>
      <c r="F67" s="1826"/>
      <c r="G67" s="1826"/>
      <c r="H67" s="1826"/>
      <c r="I67" s="1827"/>
      <c r="J67" s="1826"/>
      <c r="K67" s="1828"/>
    </row>
    <row r="68" spans="1:11" ht="18" customHeight="1" x14ac:dyDescent="0.2">
      <c r="A68" s="1774" t="s">
        <v>103</v>
      </c>
      <c r="B68" s="1769" t="s">
        <v>52</v>
      </c>
      <c r="C68" s="1769"/>
      <c r="D68" s="1769"/>
      <c r="E68" s="1769"/>
      <c r="F68" s="1819"/>
      <c r="G68" s="1819"/>
      <c r="H68" s="1819"/>
      <c r="I68" s="1818">
        <v>0</v>
      </c>
      <c r="J68" s="1819"/>
      <c r="K68" s="1784">
        <v>0</v>
      </c>
    </row>
    <row r="69" spans="1:11" ht="18" customHeight="1" x14ac:dyDescent="0.2">
      <c r="A69" s="1774" t="s">
        <v>104</v>
      </c>
      <c r="B69" s="1770" t="s">
        <v>53</v>
      </c>
      <c r="C69" s="1769"/>
      <c r="D69" s="1769"/>
      <c r="E69" s="1769"/>
      <c r="F69" s="1819">
        <v>4906</v>
      </c>
      <c r="G69" s="1819"/>
      <c r="H69" s="1819">
        <v>189374</v>
      </c>
      <c r="I69" s="1818">
        <v>0</v>
      </c>
      <c r="J69" s="1819"/>
      <c r="K69" s="1784">
        <v>189374</v>
      </c>
    </row>
    <row r="70" spans="1:11" ht="18" customHeight="1" x14ac:dyDescent="0.2">
      <c r="A70" s="1774" t="s">
        <v>178</v>
      </c>
      <c r="B70" s="1794"/>
      <c r="C70" s="1795"/>
      <c r="D70" s="1796"/>
      <c r="E70" s="1771"/>
      <c r="F70" s="1803"/>
      <c r="G70" s="1803"/>
      <c r="H70" s="1804"/>
      <c r="I70" s="1818">
        <v>0</v>
      </c>
      <c r="J70" s="1804"/>
      <c r="K70" s="1784">
        <v>0</v>
      </c>
    </row>
    <row r="71" spans="1:11" ht="18" customHeight="1" x14ac:dyDescent="0.2">
      <c r="A71" s="1774" t="s">
        <v>179</v>
      </c>
      <c r="B71" s="1794"/>
      <c r="C71" s="1795"/>
      <c r="D71" s="1796"/>
      <c r="E71" s="1771"/>
      <c r="F71" s="1803"/>
      <c r="G71" s="1803"/>
      <c r="H71" s="1804"/>
      <c r="I71" s="1818">
        <v>0</v>
      </c>
      <c r="J71" s="1804"/>
      <c r="K71" s="1784">
        <v>0</v>
      </c>
    </row>
    <row r="72" spans="1:11" ht="18" customHeight="1" x14ac:dyDescent="0.2">
      <c r="A72" s="1774" t="s">
        <v>180</v>
      </c>
      <c r="B72" s="1800"/>
      <c r="C72" s="1801"/>
      <c r="D72" s="1802"/>
      <c r="E72" s="1771"/>
      <c r="F72" s="1782"/>
      <c r="G72" s="1782"/>
      <c r="H72" s="1783"/>
      <c r="I72" s="1818">
        <v>0</v>
      </c>
      <c r="J72" s="1783"/>
      <c r="K72" s="1784">
        <v>0</v>
      </c>
    </row>
    <row r="73" spans="1:11" ht="18" customHeight="1" x14ac:dyDescent="0.2">
      <c r="A73" s="1774"/>
      <c r="B73" s="1770"/>
      <c r="C73" s="1769"/>
      <c r="D73" s="1769"/>
      <c r="E73" s="1771"/>
      <c r="F73" s="1829"/>
      <c r="G73" s="1829"/>
      <c r="H73" s="1830"/>
      <c r="I73" s="1827"/>
      <c r="J73" s="1830"/>
      <c r="K73" s="1828"/>
    </row>
    <row r="74" spans="1:11" ht="18" customHeight="1" x14ac:dyDescent="0.2">
      <c r="A74" s="1775" t="s">
        <v>146</v>
      </c>
      <c r="B74" s="1771" t="s">
        <v>147</v>
      </c>
      <c r="C74" s="1769"/>
      <c r="D74" s="1769"/>
      <c r="E74" s="1771" t="s">
        <v>7</v>
      </c>
      <c r="F74" s="1789">
        <v>4906</v>
      </c>
      <c r="G74" s="1789">
        <v>0</v>
      </c>
      <c r="H74" s="1789">
        <v>189374</v>
      </c>
      <c r="I74" s="1821">
        <v>0</v>
      </c>
      <c r="J74" s="1789">
        <v>0</v>
      </c>
      <c r="K74" s="1785">
        <v>189374</v>
      </c>
    </row>
    <row r="75" spans="1:11" ht="42.75" customHeight="1" x14ac:dyDescent="0.2">
      <c r="A75" s="1769"/>
      <c r="B75" s="1769"/>
      <c r="C75" s="1769"/>
      <c r="D75" s="1769"/>
      <c r="E75" s="1769"/>
      <c r="F75" s="1777" t="s">
        <v>9</v>
      </c>
      <c r="G75" s="1777" t="s">
        <v>37</v>
      </c>
      <c r="H75" s="1777" t="s">
        <v>29</v>
      </c>
      <c r="I75" s="1777" t="s">
        <v>30</v>
      </c>
      <c r="J75" s="1777" t="s">
        <v>33</v>
      </c>
      <c r="K75" s="1777" t="s">
        <v>34</v>
      </c>
    </row>
    <row r="76" spans="1:11" ht="18" customHeight="1" x14ac:dyDescent="0.2">
      <c r="A76" s="1775" t="s">
        <v>105</v>
      </c>
      <c r="B76" s="1771" t="s">
        <v>106</v>
      </c>
      <c r="C76" s="1769"/>
      <c r="D76" s="1769"/>
      <c r="E76" s="1769"/>
      <c r="F76" s="1769"/>
      <c r="G76" s="1769"/>
      <c r="H76" s="1769"/>
      <c r="I76" s="1769"/>
      <c r="J76" s="1769"/>
      <c r="K76" s="1769"/>
    </row>
    <row r="77" spans="1:11" ht="18" customHeight="1" x14ac:dyDescent="0.2">
      <c r="A77" s="1774" t="s">
        <v>107</v>
      </c>
      <c r="B77" s="1770" t="s">
        <v>54</v>
      </c>
      <c r="C77" s="1769"/>
      <c r="D77" s="1769"/>
      <c r="E77" s="1769"/>
      <c r="F77" s="1782"/>
      <c r="G77" s="1782"/>
      <c r="H77" s="1818">
        <v>160250</v>
      </c>
      <c r="I77" s="1818">
        <v>0</v>
      </c>
      <c r="J77" s="1783"/>
      <c r="K77" s="1784">
        <v>160250</v>
      </c>
    </row>
    <row r="78" spans="1:11" ht="18" customHeight="1" x14ac:dyDescent="0.2">
      <c r="A78" s="1774" t="s">
        <v>108</v>
      </c>
      <c r="B78" s="1770" t="s">
        <v>55</v>
      </c>
      <c r="C78" s="1769"/>
      <c r="D78" s="1769"/>
      <c r="E78" s="1769"/>
      <c r="F78" s="1782"/>
      <c r="G78" s="1782"/>
      <c r="H78" s="1783"/>
      <c r="I78" s="1818">
        <v>0</v>
      </c>
      <c r="J78" s="1783"/>
      <c r="K78" s="1784">
        <v>0</v>
      </c>
    </row>
    <row r="79" spans="1:11" ht="18" customHeight="1" x14ac:dyDescent="0.2">
      <c r="A79" s="1774" t="s">
        <v>109</v>
      </c>
      <c r="B79" s="1770" t="s">
        <v>13</v>
      </c>
      <c r="C79" s="1769"/>
      <c r="D79" s="1769"/>
      <c r="E79" s="1769"/>
      <c r="F79" s="1782">
        <v>1041</v>
      </c>
      <c r="G79" s="1782">
        <v>8741</v>
      </c>
      <c r="H79" s="1783">
        <v>109335</v>
      </c>
      <c r="I79" s="1818">
        <v>0</v>
      </c>
      <c r="J79" s="1783"/>
      <c r="K79" s="1784">
        <v>109335</v>
      </c>
    </row>
    <row r="80" spans="1:11" ht="18" customHeight="1" x14ac:dyDescent="0.2">
      <c r="A80" s="1774" t="s">
        <v>110</v>
      </c>
      <c r="B80" s="1770" t="s">
        <v>56</v>
      </c>
      <c r="C80" s="1769"/>
      <c r="D80" s="1769"/>
      <c r="E80" s="1769"/>
      <c r="F80" s="1782"/>
      <c r="G80" s="1782"/>
      <c r="H80" s="1783"/>
      <c r="I80" s="1818">
        <v>0</v>
      </c>
      <c r="J80" s="1783"/>
      <c r="K80" s="1784">
        <v>0</v>
      </c>
    </row>
    <row r="81" spans="1:11" ht="18" customHeight="1" x14ac:dyDescent="0.2">
      <c r="A81" s="1774"/>
      <c r="B81" s="1769"/>
      <c r="C81" s="1769"/>
      <c r="D81" s="1769"/>
      <c r="E81" s="1769"/>
      <c r="F81" s="1769"/>
      <c r="G81" s="1769"/>
      <c r="H81" s="1769"/>
      <c r="I81" s="1769"/>
      <c r="J81" s="1769"/>
      <c r="K81" s="1808"/>
    </row>
    <row r="82" spans="1:11" ht="18" customHeight="1" x14ac:dyDescent="0.2">
      <c r="A82" s="1774" t="s">
        <v>148</v>
      </c>
      <c r="B82" s="1771" t="s">
        <v>149</v>
      </c>
      <c r="C82" s="1769"/>
      <c r="D82" s="1769"/>
      <c r="E82" s="1771" t="s">
        <v>7</v>
      </c>
      <c r="F82" s="1789">
        <v>1041</v>
      </c>
      <c r="G82" s="1789">
        <v>8741</v>
      </c>
      <c r="H82" s="1785">
        <v>269585</v>
      </c>
      <c r="I82" s="1785">
        <v>0</v>
      </c>
      <c r="J82" s="1785">
        <v>0</v>
      </c>
      <c r="K82" s="1785">
        <v>269585</v>
      </c>
    </row>
    <row r="83" spans="1:11" ht="18" customHeight="1" thickBot="1" x14ac:dyDescent="0.25">
      <c r="A83" s="1774"/>
      <c r="B83" s="1769"/>
      <c r="C83" s="1769"/>
      <c r="D83" s="1769"/>
      <c r="E83" s="1769"/>
      <c r="F83" s="1792"/>
      <c r="G83" s="1792"/>
      <c r="H83" s="1792"/>
      <c r="I83" s="1792"/>
      <c r="J83" s="1792"/>
      <c r="K83" s="1792"/>
    </row>
    <row r="84" spans="1:11" ht="42.75" customHeight="1" x14ac:dyDescent="0.2">
      <c r="A84" s="1769"/>
      <c r="B84" s="1769"/>
      <c r="C84" s="1769"/>
      <c r="D84" s="1769"/>
      <c r="E84" s="1769"/>
      <c r="F84" s="1777" t="s">
        <v>9</v>
      </c>
      <c r="G84" s="1777" t="s">
        <v>37</v>
      </c>
      <c r="H84" s="1777" t="s">
        <v>29</v>
      </c>
      <c r="I84" s="1777" t="s">
        <v>30</v>
      </c>
      <c r="J84" s="1777" t="s">
        <v>33</v>
      </c>
      <c r="K84" s="1777" t="s">
        <v>34</v>
      </c>
    </row>
    <row r="85" spans="1:11" ht="18" customHeight="1" x14ac:dyDescent="0.2">
      <c r="A85" s="1775" t="s">
        <v>111</v>
      </c>
      <c r="B85" s="1771" t="s">
        <v>57</v>
      </c>
      <c r="C85" s="1769"/>
      <c r="D85" s="1769"/>
      <c r="E85" s="1769"/>
      <c r="F85" s="1769"/>
      <c r="G85" s="1769"/>
      <c r="H85" s="1769"/>
      <c r="I85" s="1769"/>
      <c r="J85" s="1769"/>
      <c r="K85" s="1769"/>
    </row>
    <row r="86" spans="1:11" ht="18" customHeight="1" x14ac:dyDescent="0.2">
      <c r="A86" s="1774" t="s">
        <v>112</v>
      </c>
      <c r="B86" s="1770" t="s">
        <v>113</v>
      </c>
      <c r="C86" s="1769"/>
      <c r="D86" s="1769"/>
      <c r="E86" s="1769"/>
      <c r="F86" s="1782"/>
      <c r="G86" s="1782"/>
      <c r="H86" s="1783"/>
      <c r="I86" s="1818">
        <v>0</v>
      </c>
      <c r="J86" s="1783"/>
      <c r="K86" s="1784">
        <v>0</v>
      </c>
    </row>
    <row r="87" spans="1:11" ht="18" customHeight="1" x14ac:dyDescent="0.2">
      <c r="A87" s="1774" t="s">
        <v>114</v>
      </c>
      <c r="B87" s="1770" t="s">
        <v>14</v>
      </c>
      <c r="C87" s="1769"/>
      <c r="D87" s="1769"/>
      <c r="E87" s="1769"/>
      <c r="F87" s="1782"/>
      <c r="G87" s="1782"/>
      <c r="H87" s="1783"/>
      <c r="I87" s="1818">
        <v>0</v>
      </c>
      <c r="J87" s="1783"/>
      <c r="K87" s="1784">
        <v>0</v>
      </c>
    </row>
    <row r="88" spans="1:11" ht="18" customHeight="1" x14ac:dyDescent="0.2">
      <c r="A88" s="1774" t="s">
        <v>115</v>
      </c>
      <c r="B88" s="1770" t="s">
        <v>116</v>
      </c>
      <c r="C88" s="1769"/>
      <c r="D88" s="1769"/>
      <c r="E88" s="1769"/>
      <c r="F88" s="1782">
        <v>10</v>
      </c>
      <c r="G88" s="1782"/>
      <c r="H88" s="1783">
        <v>1230</v>
      </c>
      <c r="I88" s="1818">
        <v>615</v>
      </c>
      <c r="J88" s="1783"/>
      <c r="K88" s="1784">
        <v>1845</v>
      </c>
    </row>
    <row r="89" spans="1:11" ht="18" customHeight="1" x14ac:dyDescent="0.2">
      <c r="A89" s="1774" t="s">
        <v>117</v>
      </c>
      <c r="B89" s="1770" t="s">
        <v>58</v>
      </c>
      <c r="C89" s="1769"/>
      <c r="D89" s="1769"/>
      <c r="E89" s="1769"/>
      <c r="F89" s="1782"/>
      <c r="G89" s="1782"/>
      <c r="H89" s="1783"/>
      <c r="I89" s="1818">
        <v>0</v>
      </c>
      <c r="J89" s="1783"/>
      <c r="K89" s="1784">
        <v>0</v>
      </c>
    </row>
    <row r="90" spans="1:11" ht="18" customHeight="1" x14ac:dyDescent="0.2">
      <c r="A90" s="1774" t="s">
        <v>118</v>
      </c>
      <c r="B90" s="3861" t="s">
        <v>59</v>
      </c>
      <c r="C90" s="3862"/>
      <c r="D90" s="1769"/>
      <c r="E90" s="1769"/>
      <c r="F90" s="1782"/>
      <c r="G90" s="1782"/>
      <c r="H90" s="1783"/>
      <c r="I90" s="1818">
        <v>0</v>
      </c>
      <c r="J90" s="1783"/>
      <c r="K90" s="1784">
        <v>0</v>
      </c>
    </row>
    <row r="91" spans="1:11" ht="18" customHeight="1" x14ac:dyDescent="0.2">
      <c r="A91" s="1774" t="s">
        <v>119</v>
      </c>
      <c r="B91" s="1770" t="s">
        <v>60</v>
      </c>
      <c r="C91" s="1769"/>
      <c r="D91" s="1769"/>
      <c r="E91" s="1769"/>
      <c r="F91" s="1782">
        <v>1896</v>
      </c>
      <c r="G91" s="1782">
        <v>2035</v>
      </c>
      <c r="H91" s="1783">
        <v>360400</v>
      </c>
      <c r="I91" s="1818">
        <v>180200</v>
      </c>
      <c r="J91" s="1783"/>
      <c r="K91" s="1784">
        <v>540600</v>
      </c>
    </row>
    <row r="92" spans="1:11" ht="18" customHeight="1" x14ac:dyDescent="0.2">
      <c r="A92" s="1774" t="s">
        <v>120</v>
      </c>
      <c r="B92" s="1770" t="s">
        <v>121</v>
      </c>
      <c r="C92" s="1769"/>
      <c r="D92" s="1769"/>
      <c r="E92" s="1769"/>
      <c r="F92" s="1806"/>
      <c r="G92" s="1806"/>
      <c r="H92" s="1807"/>
      <c r="I92" s="1818">
        <v>0</v>
      </c>
      <c r="J92" s="1807"/>
      <c r="K92" s="1784">
        <v>0</v>
      </c>
    </row>
    <row r="93" spans="1:11" ht="18" customHeight="1" x14ac:dyDescent="0.2">
      <c r="A93" s="1774" t="s">
        <v>122</v>
      </c>
      <c r="B93" s="1770" t="s">
        <v>123</v>
      </c>
      <c r="C93" s="1769"/>
      <c r="D93" s="1769"/>
      <c r="E93" s="1769"/>
      <c r="F93" s="1782"/>
      <c r="G93" s="1782"/>
      <c r="H93" s="1783"/>
      <c r="I93" s="1818">
        <v>0</v>
      </c>
      <c r="J93" s="1783"/>
      <c r="K93" s="1784">
        <v>0</v>
      </c>
    </row>
    <row r="94" spans="1:11" ht="18" customHeight="1" x14ac:dyDescent="0.2">
      <c r="A94" s="1774" t="s">
        <v>124</v>
      </c>
      <c r="B94" s="4065"/>
      <c r="C94" s="4066"/>
      <c r="D94" s="4067"/>
      <c r="E94" s="1769"/>
      <c r="F94" s="1782"/>
      <c r="G94" s="1782"/>
      <c r="H94" s="1783"/>
      <c r="I94" s="1818">
        <v>0</v>
      </c>
      <c r="J94" s="1783"/>
      <c r="K94" s="1784">
        <v>0</v>
      </c>
    </row>
    <row r="95" spans="1:11" ht="18" customHeight="1" x14ac:dyDescent="0.2">
      <c r="A95" s="1774" t="s">
        <v>125</v>
      </c>
      <c r="B95" s="4065"/>
      <c r="C95" s="4066"/>
      <c r="D95" s="4067"/>
      <c r="E95" s="1769"/>
      <c r="F95" s="1782"/>
      <c r="G95" s="1782"/>
      <c r="H95" s="1783"/>
      <c r="I95" s="1818">
        <v>0</v>
      </c>
      <c r="J95" s="1783"/>
      <c r="K95" s="1784">
        <v>0</v>
      </c>
    </row>
    <row r="96" spans="1:11" ht="18" customHeight="1" x14ac:dyDescent="0.2">
      <c r="A96" s="1774" t="s">
        <v>126</v>
      </c>
      <c r="B96" s="4065"/>
      <c r="C96" s="4066"/>
      <c r="D96" s="4067"/>
      <c r="E96" s="1769"/>
      <c r="F96" s="1782"/>
      <c r="G96" s="1782"/>
      <c r="H96" s="1783"/>
      <c r="I96" s="1818">
        <v>0</v>
      </c>
      <c r="J96" s="1783"/>
      <c r="K96" s="1784">
        <v>0</v>
      </c>
    </row>
    <row r="97" spans="1:11" ht="18" customHeight="1" x14ac:dyDescent="0.2">
      <c r="A97" s="1774"/>
      <c r="B97" s="1770"/>
      <c r="C97" s="1769"/>
      <c r="D97" s="1769"/>
      <c r="E97" s="1769"/>
      <c r="F97" s="1769"/>
      <c r="G97" s="1769"/>
      <c r="H97" s="1769"/>
      <c r="I97" s="1769"/>
      <c r="J97" s="1769"/>
      <c r="K97" s="1769"/>
    </row>
    <row r="98" spans="1:11" ht="18" customHeight="1" x14ac:dyDescent="0.2">
      <c r="A98" s="1775" t="s">
        <v>150</v>
      </c>
      <c r="B98" s="1771" t="s">
        <v>151</v>
      </c>
      <c r="C98" s="1769"/>
      <c r="D98" s="1769"/>
      <c r="E98" s="1771" t="s">
        <v>7</v>
      </c>
      <c r="F98" s="1786">
        <v>1906</v>
      </c>
      <c r="G98" s="1786">
        <v>2035</v>
      </c>
      <c r="H98" s="1786">
        <v>361630</v>
      </c>
      <c r="I98" s="1786">
        <v>180815</v>
      </c>
      <c r="J98" s="1786">
        <v>0</v>
      </c>
      <c r="K98" s="1786">
        <v>542445</v>
      </c>
    </row>
    <row r="99" spans="1:11" ht="18" customHeight="1" thickBot="1" x14ac:dyDescent="0.25">
      <c r="A99" s="1769"/>
      <c r="B99" s="1771"/>
      <c r="C99" s="1769"/>
      <c r="D99" s="1769"/>
      <c r="E99" s="1769"/>
      <c r="F99" s="1792"/>
      <c r="G99" s="1792"/>
      <c r="H99" s="1792"/>
      <c r="I99" s="1792"/>
      <c r="J99" s="1792"/>
      <c r="K99" s="1792"/>
    </row>
    <row r="100" spans="1:11" ht="42.75" customHeight="1" x14ac:dyDescent="0.2">
      <c r="A100" s="1769"/>
      <c r="B100" s="1769"/>
      <c r="C100" s="1769"/>
      <c r="D100" s="1769"/>
      <c r="E100" s="1769"/>
      <c r="F100" s="1777" t="s">
        <v>9</v>
      </c>
      <c r="G100" s="1777" t="s">
        <v>37</v>
      </c>
      <c r="H100" s="1777" t="s">
        <v>29</v>
      </c>
      <c r="I100" s="1777" t="s">
        <v>30</v>
      </c>
      <c r="J100" s="1777" t="s">
        <v>33</v>
      </c>
      <c r="K100" s="1777" t="s">
        <v>34</v>
      </c>
    </row>
    <row r="101" spans="1:11" ht="18" customHeight="1" x14ac:dyDescent="0.2">
      <c r="A101" s="1775" t="s">
        <v>130</v>
      </c>
      <c r="B101" s="1771" t="s">
        <v>63</v>
      </c>
      <c r="C101" s="1769"/>
      <c r="D101" s="1769"/>
      <c r="E101" s="1769"/>
      <c r="F101" s="1769"/>
      <c r="G101" s="1769"/>
      <c r="H101" s="1769"/>
      <c r="I101" s="1769"/>
      <c r="J101" s="1769"/>
      <c r="K101" s="1769"/>
    </row>
    <row r="102" spans="1:11" ht="18" customHeight="1" x14ac:dyDescent="0.2">
      <c r="A102" s="1774" t="s">
        <v>131</v>
      </c>
      <c r="B102" s="1770" t="s">
        <v>152</v>
      </c>
      <c r="C102" s="1769"/>
      <c r="D102" s="1769"/>
      <c r="E102" s="1769"/>
      <c r="F102" s="1782">
        <v>2080</v>
      </c>
      <c r="G102" s="1782"/>
      <c r="H102" s="1783">
        <v>127920</v>
      </c>
      <c r="I102" s="1818">
        <v>63960</v>
      </c>
      <c r="J102" s="1783"/>
      <c r="K102" s="1784">
        <v>191880</v>
      </c>
    </row>
    <row r="103" spans="1:11" ht="18" customHeight="1" x14ac:dyDescent="0.2">
      <c r="A103" s="1774" t="s">
        <v>132</v>
      </c>
      <c r="B103" s="3861" t="s">
        <v>62</v>
      </c>
      <c r="C103" s="3861"/>
      <c r="D103" s="1769"/>
      <c r="E103" s="1769"/>
      <c r="F103" s="1782"/>
      <c r="G103" s="1782"/>
      <c r="H103" s="1783"/>
      <c r="I103" s="1818">
        <v>0</v>
      </c>
      <c r="J103" s="1783"/>
      <c r="K103" s="1784">
        <v>0</v>
      </c>
    </row>
    <row r="104" spans="1:11" ht="18" customHeight="1" x14ac:dyDescent="0.2">
      <c r="A104" s="1774" t="s">
        <v>128</v>
      </c>
      <c r="B104" s="4065"/>
      <c r="C104" s="4066"/>
      <c r="D104" s="4067"/>
      <c r="E104" s="1769"/>
      <c r="F104" s="1782"/>
      <c r="G104" s="1782"/>
      <c r="H104" s="1783"/>
      <c r="I104" s="1818">
        <v>0</v>
      </c>
      <c r="J104" s="1783"/>
      <c r="K104" s="1784">
        <v>0</v>
      </c>
    </row>
    <row r="105" spans="1:11" ht="18" customHeight="1" x14ac:dyDescent="0.2">
      <c r="A105" s="1774" t="s">
        <v>127</v>
      </c>
      <c r="B105" s="4065"/>
      <c r="C105" s="4066"/>
      <c r="D105" s="4067"/>
      <c r="E105" s="1769"/>
      <c r="F105" s="1782"/>
      <c r="G105" s="1782"/>
      <c r="H105" s="1783"/>
      <c r="I105" s="1818">
        <v>0</v>
      </c>
      <c r="J105" s="1783"/>
      <c r="K105" s="1784">
        <v>0</v>
      </c>
    </row>
    <row r="106" spans="1:11" ht="18" customHeight="1" x14ac:dyDescent="0.2">
      <c r="A106" s="1774" t="s">
        <v>129</v>
      </c>
      <c r="B106" s="4065"/>
      <c r="C106" s="4066"/>
      <c r="D106" s="4067"/>
      <c r="E106" s="1769"/>
      <c r="F106" s="1782"/>
      <c r="G106" s="1782"/>
      <c r="H106" s="1783"/>
      <c r="I106" s="1818">
        <v>0</v>
      </c>
      <c r="J106" s="1783"/>
      <c r="K106" s="1784">
        <v>0</v>
      </c>
    </row>
    <row r="107" spans="1:11" ht="18" customHeight="1" x14ac:dyDescent="0.2">
      <c r="A107" s="1769"/>
      <c r="B107" s="1771"/>
      <c r="C107" s="1769"/>
      <c r="D107" s="1769"/>
      <c r="E107" s="1769"/>
      <c r="F107" s="1769"/>
      <c r="G107" s="1769"/>
      <c r="H107" s="1769"/>
      <c r="I107" s="1769"/>
      <c r="J107" s="1769"/>
      <c r="K107" s="1769"/>
    </row>
    <row r="108" spans="1:11" s="38" customFormat="1" ht="18" customHeight="1" x14ac:dyDescent="0.2">
      <c r="A108" s="1775" t="s">
        <v>153</v>
      </c>
      <c r="B108" s="1831" t="s">
        <v>154</v>
      </c>
      <c r="C108" s="1769"/>
      <c r="D108" s="1769"/>
      <c r="E108" s="1771" t="s">
        <v>7</v>
      </c>
      <c r="F108" s="1786">
        <v>2080</v>
      </c>
      <c r="G108" s="1786">
        <v>0</v>
      </c>
      <c r="H108" s="1784">
        <v>127920</v>
      </c>
      <c r="I108" s="1784">
        <v>63960</v>
      </c>
      <c r="J108" s="1784">
        <v>0</v>
      </c>
      <c r="K108" s="1784">
        <v>191880</v>
      </c>
    </row>
    <row r="109" spans="1:11" s="38" customFormat="1" ht="18" customHeight="1" thickBot="1" x14ac:dyDescent="0.25">
      <c r="A109" s="1779"/>
      <c r="B109" s="1780"/>
      <c r="C109" s="1781"/>
      <c r="D109" s="1781"/>
      <c r="E109" s="1781"/>
      <c r="F109" s="1792"/>
      <c r="G109" s="1792"/>
      <c r="H109" s="1792"/>
      <c r="I109" s="1792"/>
      <c r="J109" s="1792"/>
      <c r="K109" s="1792"/>
    </row>
    <row r="110" spans="1:11" s="38" customFormat="1" ht="18" customHeight="1" x14ac:dyDescent="0.2">
      <c r="A110" s="1775" t="s">
        <v>156</v>
      </c>
      <c r="B110" s="1771" t="s">
        <v>39</v>
      </c>
      <c r="C110" s="1769"/>
      <c r="D110" s="1769"/>
      <c r="E110" s="1769"/>
      <c r="F110" s="1769"/>
      <c r="G110" s="1769"/>
      <c r="H110" s="1769"/>
      <c r="I110" s="1769"/>
      <c r="J110" s="1769"/>
      <c r="K110" s="1769"/>
    </row>
    <row r="111" spans="1:11" ht="18" customHeight="1" x14ac:dyDescent="0.2">
      <c r="A111" s="1775" t="s">
        <v>155</v>
      </c>
      <c r="B111" s="1771" t="s">
        <v>164</v>
      </c>
      <c r="C111" s="1769"/>
      <c r="D111" s="1769"/>
      <c r="E111" s="1771" t="s">
        <v>7</v>
      </c>
      <c r="F111" s="1783">
        <v>1303875</v>
      </c>
      <c r="G111" s="1769"/>
      <c r="H111" s="1769"/>
      <c r="I111" s="1769"/>
      <c r="J111" s="1769"/>
      <c r="K111" s="1769"/>
    </row>
    <row r="112" spans="1:11" ht="18" customHeight="1" x14ac:dyDescent="0.2">
      <c r="A112" s="1769"/>
      <c r="B112" s="1771"/>
      <c r="C112" s="1769"/>
      <c r="D112" s="1769"/>
      <c r="E112" s="1771"/>
      <c r="F112" s="1790"/>
      <c r="G112" s="1769"/>
      <c r="H112" s="1769"/>
      <c r="I112" s="1769"/>
      <c r="J112" s="1769"/>
      <c r="K112" s="1769"/>
    </row>
    <row r="113" spans="1:11" ht="18" customHeight="1" x14ac:dyDescent="0.2">
      <c r="A113" s="1775"/>
      <c r="B113" s="1771" t="s">
        <v>15</v>
      </c>
      <c r="C113" s="1769"/>
      <c r="D113" s="1769"/>
      <c r="E113" s="1769"/>
      <c r="F113" s="1769"/>
      <c r="G113" s="1561"/>
      <c r="H113" s="1561"/>
      <c r="I113" s="1561"/>
      <c r="J113" s="1561"/>
      <c r="K113" s="1561"/>
    </row>
    <row r="114" spans="1:11" ht="18" customHeight="1" x14ac:dyDescent="0.2">
      <c r="A114" s="1774" t="s">
        <v>171</v>
      </c>
      <c r="B114" s="1770" t="s">
        <v>35</v>
      </c>
      <c r="C114" s="1769"/>
      <c r="D114" s="1769"/>
      <c r="E114" s="1769"/>
      <c r="F114" s="1793">
        <v>0.5</v>
      </c>
      <c r="G114" s="1561"/>
      <c r="H114" s="1561"/>
      <c r="I114" s="1561"/>
      <c r="J114" s="1561"/>
      <c r="K114" s="1561"/>
    </row>
    <row r="115" spans="1:11" ht="18" customHeight="1" x14ac:dyDescent="0.2">
      <c r="A115" s="1774"/>
      <c r="B115" s="1771"/>
      <c r="C115" s="1769"/>
      <c r="D115" s="1769"/>
      <c r="E115" s="1769"/>
      <c r="F115" s="1769"/>
      <c r="G115" s="1561"/>
      <c r="H115" s="1561"/>
      <c r="I115" s="1561"/>
      <c r="J115" s="1561"/>
      <c r="K115" s="1561"/>
    </row>
    <row r="116" spans="1:11" ht="18" customHeight="1" x14ac:dyDescent="0.2">
      <c r="A116" s="1774" t="s">
        <v>170</v>
      </c>
      <c r="B116" s="1771" t="s">
        <v>16</v>
      </c>
      <c r="C116" s="1769"/>
      <c r="D116" s="1769"/>
      <c r="E116" s="1769"/>
      <c r="F116" s="1769"/>
      <c r="G116" s="1561"/>
      <c r="H116" s="1561"/>
      <c r="I116" s="1561"/>
      <c r="J116" s="1561"/>
      <c r="K116" s="1561"/>
    </row>
    <row r="117" spans="1:11" ht="18" customHeight="1" x14ac:dyDescent="0.2">
      <c r="A117" s="1774" t="s">
        <v>172</v>
      </c>
      <c r="B117" s="1770" t="s">
        <v>17</v>
      </c>
      <c r="C117" s="1769"/>
      <c r="D117" s="1769"/>
      <c r="E117" s="1769"/>
      <c r="F117" s="1783">
        <v>222896000</v>
      </c>
      <c r="G117" s="1561"/>
      <c r="H117" s="1561"/>
      <c r="I117" s="1561"/>
      <c r="J117" s="1561"/>
      <c r="K117" s="1561"/>
    </row>
    <row r="118" spans="1:11" ht="18" customHeight="1" x14ac:dyDescent="0.2">
      <c r="A118" s="1774" t="s">
        <v>173</v>
      </c>
      <c r="B118" s="1769" t="s">
        <v>18</v>
      </c>
      <c r="C118" s="1769"/>
      <c r="D118" s="1769"/>
      <c r="E118" s="1769"/>
      <c r="F118" s="1783">
        <v>3320000</v>
      </c>
      <c r="G118" s="1561"/>
      <c r="H118" s="1561"/>
      <c r="I118" s="1561"/>
      <c r="J118" s="1561"/>
      <c r="K118" s="1561"/>
    </row>
    <row r="119" spans="1:11" ht="18" customHeight="1" x14ac:dyDescent="0.2">
      <c r="A119" s="1774" t="s">
        <v>174</v>
      </c>
      <c r="B119" s="1771" t="s">
        <v>19</v>
      </c>
      <c r="C119" s="1769"/>
      <c r="D119" s="1769"/>
      <c r="E119" s="1769"/>
      <c r="F119" s="1785">
        <v>226216000</v>
      </c>
      <c r="G119" s="1561"/>
      <c r="H119" s="1561"/>
      <c r="I119" s="1561"/>
      <c r="J119" s="1561"/>
      <c r="K119" s="1561"/>
    </row>
    <row r="120" spans="1:11" ht="18" customHeight="1" x14ac:dyDescent="0.2">
      <c r="A120" s="1774"/>
      <c r="B120" s="1771"/>
      <c r="C120" s="1769"/>
      <c r="D120" s="1769"/>
      <c r="E120" s="1769"/>
      <c r="F120" s="1769"/>
      <c r="G120" s="1561"/>
      <c r="H120" s="1561"/>
      <c r="I120" s="1561"/>
      <c r="J120" s="1561"/>
      <c r="K120" s="1561"/>
    </row>
    <row r="121" spans="1:11" ht="18" customHeight="1" x14ac:dyDescent="0.2">
      <c r="A121" s="1774" t="s">
        <v>167</v>
      </c>
      <c r="B121" s="1771" t="s">
        <v>36</v>
      </c>
      <c r="C121" s="1769"/>
      <c r="D121" s="1769"/>
      <c r="E121" s="1769"/>
      <c r="F121" s="1783">
        <v>216062000</v>
      </c>
      <c r="G121" s="1561"/>
      <c r="H121" s="1561"/>
      <c r="I121" s="1561"/>
      <c r="J121" s="1561"/>
      <c r="K121" s="1561"/>
    </row>
    <row r="122" spans="1:11" ht="18" customHeight="1" x14ac:dyDescent="0.2">
      <c r="A122" s="1774"/>
      <c r="B122" s="1769"/>
      <c r="C122" s="1769"/>
      <c r="D122" s="1769"/>
      <c r="E122" s="1769"/>
      <c r="F122" s="1769"/>
      <c r="G122" s="1561"/>
      <c r="H122" s="1561"/>
      <c r="I122" s="1561"/>
      <c r="J122" s="1561"/>
      <c r="K122" s="1561"/>
    </row>
    <row r="123" spans="1:11" ht="18" customHeight="1" x14ac:dyDescent="0.2">
      <c r="A123" s="1774" t="s">
        <v>175</v>
      </c>
      <c r="B123" s="1771" t="s">
        <v>20</v>
      </c>
      <c r="C123" s="1769"/>
      <c r="D123" s="1769"/>
      <c r="E123" s="1769"/>
      <c r="F123" s="1783">
        <v>10154000</v>
      </c>
      <c r="G123" s="1561"/>
      <c r="H123" s="1561"/>
      <c r="I123" s="1561"/>
      <c r="J123" s="1561"/>
      <c r="K123" s="1561"/>
    </row>
    <row r="124" spans="1:11" ht="18" customHeight="1" x14ac:dyDescent="0.2">
      <c r="A124" s="1774"/>
      <c r="B124" s="1769"/>
      <c r="C124" s="1769"/>
      <c r="D124" s="1769"/>
      <c r="E124" s="1769"/>
      <c r="F124" s="1769"/>
      <c r="G124" s="1561"/>
      <c r="H124" s="1561"/>
      <c r="I124" s="1561"/>
      <c r="J124" s="1561"/>
      <c r="K124" s="1561"/>
    </row>
    <row r="125" spans="1:11" ht="18" customHeight="1" x14ac:dyDescent="0.2">
      <c r="A125" s="1774" t="s">
        <v>176</v>
      </c>
      <c r="B125" s="1771" t="s">
        <v>21</v>
      </c>
      <c r="C125" s="1769"/>
      <c r="D125" s="1769"/>
      <c r="E125" s="1769"/>
      <c r="F125" s="1783">
        <v>1828000</v>
      </c>
      <c r="G125" s="1561"/>
      <c r="H125" s="1561"/>
      <c r="I125" s="1561"/>
      <c r="J125" s="1561"/>
      <c r="K125" s="1561"/>
    </row>
    <row r="126" spans="1:11" ht="18" customHeight="1" x14ac:dyDescent="0.2">
      <c r="A126" s="1774"/>
      <c r="B126" s="1769"/>
      <c r="C126" s="1769"/>
      <c r="D126" s="1769"/>
      <c r="E126" s="1769"/>
      <c r="F126" s="1769"/>
      <c r="G126" s="1561"/>
      <c r="H126" s="1561"/>
      <c r="I126" s="1561"/>
      <c r="J126" s="1561"/>
      <c r="K126" s="1561"/>
    </row>
    <row r="127" spans="1:11" ht="18" customHeight="1" x14ac:dyDescent="0.2">
      <c r="A127" s="1774" t="s">
        <v>177</v>
      </c>
      <c r="B127" s="1771" t="s">
        <v>22</v>
      </c>
      <c r="C127" s="1769"/>
      <c r="D127" s="1769"/>
      <c r="E127" s="1769"/>
      <c r="F127" s="1783">
        <v>8326000</v>
      </c>
      <c r="G127" s="1561"/>
      <c r="H127" s="1561"/>
      <c r="I127" s="1561"/>
      <c r="J127" s="1561"/>
      <c r="K127" s="1561"/>
    </row>
    <row r="128" spans="1:11" ht="18" customHeight="1" x14ac:dyDescent="0.2">
      <c r="A128" s="1774"/>
      <c r="B128" s="1769"/>
      <c r="C128" s="1769"/>
      <c r="D128" s="1769"/>
      <c r="E128" s="1769"/>
      <c r="F128" s="1769"/>
      <c r="G128" s="1561"/>
      <c r="H128" s="1561"/>
      <c r="I128" s="1561"/>
      <c r="J128" s="1561"/>
      <c r="K128" s="1561"/>
    </row>
    <row r="129" spans="1:11" ht="42.75" customHeight="1" x14ac:dyDescent="0.2">
      <c r="A129" s="1769"/>
      <c r="B129" s="1769"/>
      <c r="C129" s="1769"/>
      <c r="D129" s="1769"/>
      <c r="E129" s="1769"/>
      <c r="F129" s="1777" t="s">
        <v>9</v>
      </c>
      <c r="G129" s="1777" t="s">
        <v>37</v>
      </c>
      <c r="H129" s="1777" t="s">
        <v>29</v>
      </c>
      <c r="I129" s="1777" t="s">
        <v>30</v>
      </c>
      <c r="J129" s="1777" t="s">
        <v>33</v>
      </c>
      <c r="K129" s="1777" t="s">
        <v>34</v>
      </c>
    </row>
    <row r="130" spans="1:11" ht="18" customHeight="1" x14ac:dyDescent="0.2">
      <c r="A130" s="1775" t="s">
        <v>157</v>
      </c>
      <c r="B130" s="1771" t="s">
        <v>23</v>
      </c>
      <c r="C130" s="1769"/>
      <c r="D130" s="1769"/>
      <c r="E130" s="1769"/>
      <c r="F130" s="1769"/>
      <c r="G130" s="1769"/>
      <c r="H130" s="1769"/>
      <c r="I130" s="1769"/>
      <c r="J130" s="1769"/>
      <c r="K130" s="1769"/>
    </row>
    <row r="131" spans="1:11" ht="18" customHeight="1" x14ac:dyDescent="0.2">
      <c r="A131" s="1774" t="s">
        <v>158</v>
      </c>
      <c r="B131" s="1769" t="s">
        <v>24</v>
      </c>
      <c r="C131" s="1769"/>
      <c r="D131" s="1769"/>
      <c r="E131" s="1769"/>
      <c r="F131" s="1782"/>
      <c r="G131" s="1782"/>
      <c r="H131" s="1783"/>
      <c r="I131" s="1818">
        <v>0</v>
      </c>
      <c r="J131" s="1783"/>
      <c r="K131" s="1784">
        <v>0</v>
      </c>
    </row>
    <row r="132" spans="1:11" ht="18" customHeight="1" x14ac:dyDescent="0.2">
      <c r="A132" s="1774" t="s">
        <v>159</v>
      </c>
      <c r="B132" s="1769" t="s">
        <v>25</v>
      </c>
      <c r="C132" s="1769"/>
      <c r="D132" s="1769"/>
      <c r="E132" s="1769"/>
      <c r="F132" s="1782"/>
      <c r="G132" s="1782"/>
      <c r="H132" s="1783"/>
      <c r="I132" s="1818">
        <v>0</v>
      </c>
      <c r="J132" s="1783"/>
      <c r="K132" s="1784">
        <v>0</v>
      </c>
    </row>
    <row r="133" spans="1:11" ht="18" customHeight="1" x14ac:dyDescent="0.2">
      <c r="A133" s="1774" t="s">
        <v>160</v>
      </c>
      <c r="B133" s="4062"/>
      <c r="C133" s="4063"/>
      <c r="D133" s="4064"/>
      <c r="E133" s="1769"/>
      <c r="F133" s="1782"/>
      <c r="G133" s="1782"/>
      <c r="H133" s="1783"/>
      <c r="I133" s="1818">
        <v>0</v>
      </c>
      <c r="J133" s="1783"/>
      <c r="K133" s="1784">
        <v>0</v>
      </c>
    </row>
    <row r="134" spans="1:11" ht="18" customHeight="1" x14ac:dyDescent="0.2">
      <c r="A134" s="1774" t="s">
        <v>161</v>
      </c>
      <c r="B134" s="4062"/>
      <c r="C134" s="4063"/>
      <c r="D134" s="4064"/>
      <c r="E134" s="1769"/>
      <c r="F134" s="1782"/>
      <c r="G134" s="1782"/>
      <c r="H134" s="1783"/>
      <c r="I134" s="1818">
        <v>0</v>
      </c>
      <c r="J134" s="1783"/>
      <c r="K134" s="1784">
        <v>0</v>
      </c>
    </row>
    <row r="135" spans="1:11" ht="18" customHeight="1" x14ac:dyDescent="0.2">
      <c r="A135" s="1774" t="s">
        <v>162</v>
      </c>
      <c r="B135" s="4062"/>
      <c r="C135" s="4063"/>
      <c r="D135" s="4064"/>
      <c r="E135" s="1769"/>
      <c r="F135" s="1782"/>
      <c r="G135" s="1782"/>
      <c r="H135" s="1783"/>
      <c r="I135" s="1818">
        <v>0</v>
      </c>
      <c r="J135" s="1783"/>
      <c r="K135" s="1784">
        <v>0</v>
      </c>
    </row>
    <row r="136" spans="1:11" ht="18" customHeight="1" x14ac:dyDescent="0.2">
      <c r="A136" s="1775"/>
      <c r="B136" s="1769"/>
      <c r="C136" s="1769"/>
      <c r="D136" s="1769"/>
      <c r="E136" s="1769"/>
      <c r="F136" s="1769"/>
      <c r="G136" s="1769"/>
      <c r="H136" s="1769"/>
      <c r="I136" s="1769"/>
      <c r="J136" s="1769"/>
      <c r="K136" s="1769"/>
    </row>
    <row r="137" spans="1:11" ht="18" customHeight="1" x14ac:dyDescent="0.2">
      <c r="A137" s="1775" t="s">
        <v>163</v>
      </c>
      <c r="B137" s="1771" t="s">
        <v>27</v>
      </c>
      <c r="C137" s="1769"/>
      <c r="D137" s="1769"/>
      <c r="E137" s="1769"/>
      <c r="F137" s="1786">
        <v>0</v>
      </c>
      <c r="G137" s="1786">
        <v>0</v>
      </c>
      <c r="H137" s="1784">
        <v>0</v>
      </c>
      <c r="I137" s="1784">
        <v>0</v>
      </c>
      <c r="J137" s="1784">
        <v>0</v>
      </c>
      <c r="K137" s="1784">
        <v>0</v>
      </c>
    </row>
    <row r="138" spans="1:11" ht="18" customHeight="1" x14ac:dyDescent="0.2">
      <c r="A138" s="1769"/>
      <c r="B138" s="1769"/>
      <c r="C138" s="1769"/>
      <c r="D138" s="1769"/>
      <c r="E138" s="1769"/>
      <c r="F138" s="1769"/>
      <c r="G138" s="1769"/>
      <c r="H138" s="1769"/>
      <c r="I138" s="1769"/>
      <c r="J138" s="1769"/>
      <c r="K138" s="1769"/>
    </row>
    <row r="139" spans="1:11" ht="42.75" customHeight="1" x14ac:dyDescent="0.2">
      <c r="A139" s="1769"/>
      <c r="B139" s="1769"/>
      <c r="C139" s="1769"/>
      <c r="D139" s="1769"/>
      <c r="E139" s="1769"/>
      <c r="F139" s="1777" t="s">
        <v>9</v>
      </c>
      <c r="G139" s="1777" t="s">
        <v>37</v>
      </c>
      <c r="H139" s="1777" t="s">
        <v>29</v>
      </c>
      <c r="I139" s="1777" t="s">
        <v>30</v>
      </c>
      <c r="J139" s="1777" t="s">
        <v>33</v>
      </c>
      <c r="K139" s="1777" t="s">
        <v>34</v>
      </c>
    </row>
    <row r="140" spans="1:11" ht="18" customHeight="1" x14ac:dyDescent="0.2">
      <c r="A140" s="1775" t="s">
        <v>166</v>
      </c>
      <c r="B140" s="1771" t="s">
        <v>26</v>
      </c>
      <c r="C140" s="1769"/>
      <c r="D140" s="1769"/>
      <c r="E140" s="1769"/>
      <c r="F140" s="1769"/>
      <c r="G140" s="1769"/>
      <c r="H140" s="1769"/>
      <c r="I140" s="1769"/>
      <c r="J140" s="1769"/>
      <c r="K140" s="1769"/>
    </row>
    <row r="141" spans="1:11" ht="18" customHeight="1" x14ac:dyDescent="0.2">
      <c r="A141" s="1774" t="s">
        <v>137</v>
      </c>
      <c r="B141" s="1771" t="s">
        <v>64</v>
      </c>
      <c r="C141" s="1769"/>
      <c r="D141" s="1769"/>
      <c r="E141" s="1769"/>
      <c r="F141" s="1809">
        <v>35321</v>
      </c>
      <c r="G141" s="1809">
        <v>137309</v>
      </c>
      <c r="H141" s="1809">
        <v>2115628</v>
      </c>
      <c r="I141" s="1809">
        <v>1027303</v>
      </c>
      <c r="J141" s="1809">
        <v>151080</v>
      </c>
      <c r="K141" s="1809">
        <v>2991851</v>
      </c>
    </row>
    <row r="142" spans="1:11" ht="18" customHeight="1" x14ac:dyDescent="0.2">
      <c r="A142" s="1774" t="s">
        <v>142</v>
      </c>
      <c r="B142" s="1771" t="s">
        <v>65</v>
      </c>
      <c r="C142" s="1769"/>
      <c r="D142" s="1769"/>
      <c r="E142" s="1769"/>
      <c r="F142" s="1809">
        <v>15166</v>
      </c>
      <c r="G142" s="1809">
        <v>433</v>
      </c>
      <c r="H142" s="1809">
        <v>474927</v>
      </c>
      <c r="I142" s="1809">
        <v>0</v>
      </c>
      <c r="J142" s="1809">
        <v>0</v>
      </c>
      <c r="K142" s="1809">
        <v>474927</v>
      </c>
    </row>
    <row r="143" spans="1:11" ht="18" customHeight="1" x14ac:dyDescent="0.2">
      <c r="A143" s="1774" t="s">
        <v>144</v>
      </c>
      <c r="B143" s="1771" t="s">
        <v>66</v>
      </c>
      <c r="C143" s="1769"/>
      <c r="D143" s="1769"/>
      <c r="E143" s="1769"/>
      <c r="F143" s="1809">
        <v>95715</v>
      </c>
      <c r="G143" s="1809">
        <v>56144</v>
      </c>
      <c r="H143" s="1809">
        <v>8624274</v>
      </c>
      <c r="I143" s="1809">
        <v>0</v>
      </c>
      <c r="J143" s="1809">
        <v>0</v>
      </c>
      <c r="K143" s="1809">
        <v>8624274</v>
      </c>
    </row>
    <row r="144" spans="1:11" ht="18" customHeight="1" x14ac:dyDescent="0.2">
      <c r="A144" s="1774" t="s">
        <v>146</v>
      </c>
      <c r="B144" s="1771" t="s">
        <v>67</v>
      </c>
      <c r="C144" s="1769"/>
      <c r="D144" s="1769"/>
      <c r="E144" s="1769"/>
      <c r="F144" s="1809">
        <v>4906</v>
      </c>
      <c r="G144" s="1809">
        <v>0</v>
      </c>
      <c r="H144" s="1809">
        <v>189374</v>
      </c>
      <c r="I144" s="1809">
        <v>0</v>
      </c>
      <c r="J144" s="1809">
        <v>0</v>
      </c>
      <c r="K144" s="1809">
        <v>189374</v>
      </c>
    </row>
    <row r="145" spans="1:11" ht="18" customHeight="1" x14ac:dyDescent="0.2">
      <c r="A145" s="1774" t="s">
        <v>148</v>
      </c>
      <c r="B145" s="1771" t="s">
        <v>68</v>
      </c>
      <c r="C145" s="1769"/>
      <c r="D145" s="1769"/>
      <c r="E145" s="1769"/>
      <c r="F145" s="1809">
        <v>1041</v>
      </c>
      <c r="G145" s="1809">
        <v>8741</v>
      </c>
      <c r="H145" s="1809">
        <v>269585</v>
      </c>
      <c r="I145" s="1809">
        <v>0</v>
      </c>
      <c r="J145" s="1809">
        <v>0</v>
      </c>
      <c r="K145" s="1809">
        <v>269585</v>
      </c>
    </row>
    <row r="146" spans="1:11" ht="18" customHeight="1" x14ac:dyDescent="0.2">
      <c r="A146" s="1774" t="s">
        <v>150</v>
      </c>
      <c r="B146" s="1771" t="s">
        <v>69</v>
      </c>
      <c r="C146" s="1769"/>
      <c r="D146" s="1769"/>
      <c r="E146" s="1769"/>
      <c r="F146" s="1809">
        <v>1906</v>
      </c>
      <c r="G146" s="1809">
        <v>2035</v>
      </c>
      <c r="H146" s="1809">
        <v>361630</v>
      </c>
      <c r="I146" s="1809">
        <v>180815</v>
      </c>
      <c r="J146" s="1809">
        <v>0</v>
      </c>
      <c r="K146" s="1809">
        <v>542445</v>
      </c>
    </row>
    <row r="147" spans="1:11" ht="18" customHeight="1" x14ac:dyDescent="0.2">
      <c r="A147" s="1774" t="s">
        <v>153</v>
      </c>
      <c r="B147" s="1771" t="s">
        <v>61</v>
      </c>
      <c r="C147" s="1769"/>
      <c r="D147" s="1769"/>
      <c r="E147" s="1769"/>
      <c r="F147" s="1786">
        <v>2080</v>
      </c>
      <c r="G147" s="1786">
        <v>0</v>
      </c>
      <c r="H147" s="1786">
        <v>127920</v>
      </c>
      <c r="I147" s="1786">
        <v>63960</v>
      </c>
      <c r="J147" s="1786">
        <v>0</v>
      </c>
      <c r="K147" s="1786">
        <v>191880</v>
      </c>
    </row>
    <row r="148" spans="1:11" ht="18" customHeight="1" x14ac:dyDescent="0.2">
      <c r="A148" s="1774" t="s">
        <v>155</v>
      </c>
      <c r="B148" s="1771" t="s">
        <v>70</v>
      </c>
      <c r="C148" s="1769"/>
      <c r="D148" s="1769"/>
      <c r="E148" s="1769"/>
      <c r="F148" s="1810" t="s">
        <v>73</v>
      </c>
      <c r="G148" s="1810" t="s">
        <v>73</v>
      </c>
      <c r="H148" s="1811" t="s">
        <v>73</v>
      </c>
      <c r="I148" s="1811" t="s">
        <v>73</v>
      </c>
      <c r="J148" s="1811" t="s">
        <v>73</v>
      </c>
      <c r="K148" s="1805">
        <v>1303875</v>
      </c>
    </row>
    <row r="149" spans="1:11" ht="18" customHeight="1" x14ac:dyDescent="0.2">
      <c r="A149" s="1774" t="s">
        <v>163</v>
      </c>
      <c r="B149" s="1771" t="s">
        <v>71</v>
      </c>
      <c r="C149" s="1769"/>
      <c r="D149" s="1769"/>
      <c r="E149" s="1769"/>
      <c r="F149" s="1786">
        <v>0</v>
      </c>
      <c r="G149" s="1786">
        <v>0</v>
      </c>
      <c r="H149" s="1786">
        <v>0</v>
      </c>
      <c r="I149" s="1786">
        <v>0</v>
      </c>
      <c r="J149" s="1786">
        <v>0</v>
      </c>
      <c r="K149" s="1786">
        <v>0</v>
      </c>
    </row>
    <row r="150" spans="1:11" ht="18" customHeight="1" x14ac:dyDescent="0.2">
      <c r="A150" s="1774" t="s">
        <v>185</v>
      </c>
      <c r="B150" s="1771" t="s">
        <v>186</v>
      </c>
      <c r="C150" s="1769"/>
      <c r="D150" s="1769"/>
      <c r="E150" s="1769"/>
      <c r="F150" s="1810" t="s">
        <v>73</v>
      </c>
      <c r="G150" s="1810" t="s">
        <v>73</v>
      </c>
      <c r="H150" s="1786">
        <v>6380928</v>
      </c>
      <c r="I150" s="1786">
        <v>0</v>
      </c>
      <c r="J150" s="1786">
        <v>5456491</v>
      </c>
      <c r="K150" s="1786">
        <v>924437</v>
      </c>
    </row>
    <row r="151" spans="1:11" ht="18" customHeight="1" x14ac:dyDescent="0.2">
      <c r="A151" s="1769"/>
      <c r="B151" s="1771"/>
      <c r="C151" s="1769"/>
      <c r="D151" s="1769"/>
      <c r="E151" s="1769"/>
      <c r="F151" s="1816"/>
      <c r="G151" s="1816"/>
      <c r="H151" s="1816"/>
      <c r="I151" s="1816"/>
      <c r="J151" s="1816"/>
      <c r="K151" s="1816"/>
    </row>
    <row r="152" spans="1:11" ht="18" customHeight="1" x14ac:dyDescent="0.2">
      <c r="A152" s="1775" t="s">
        <v>165</v>
      </c>
      <c r="B152" s="1771" t="s">
        <v>26</v>
      </c>
      <c r="C152" s="1769"/>
      <c r="D152" s="1769"/>
      <c r="E152" s="1769"/>
      <c r="F152" s="1817">
        <v>156135</v>
      </c>
      <c r="G152" s="1817">
        <v>204662</v>
      </c>
      <c r="H152" s="1817">
        <v>18544266</v>
      </c>
      <c r="I152" s="1817">
        <v>1272078</v>
      </c>
      <c r="J152" s="1817">
        <v>5607571</v>
      </c>
      <c r="K152" s="1817">
        <v>15512648</v>
      </c>
    </row>
    <row r="153" spans="1:11" ht="18" customHeight="1" x14ac:dyDescent="0.2">
      <c r="A153" s="630"/>
      <c r="B153" s="1561"/>
      <c r="C153" s="1561"/>
      <c r="D153" s="1561"/>
      <c r="E153" s="1561"/>
      <c r="F153" s="1561"/>
      <c r="G153" s="1561"/>
      <c r="H153" s="1561"/>
      <c r="I153" s="1561"/>
      <c r="J153" s="1561"/>
      <c r="K153" s="1561"/>
    </row>
    <row r="154" spans="1:11" ht="18" customHeight="1" x14ac:dyDescent="0.2">
      <c r="A154" s="1775" t="s">
        <v>168</v>
      </c>
      <c r="B154" s="1771" t="s">
        <v>28</v>
      </c>
      <c r="C154" s="1769"/>
      <c r="D154" s="1769"/>
      <c r="E154" s="1769"/>
      <c r="F154" s="1832">
        <v>7.1797206357434445E-2</v>
      </c>
      <c r="G154" s="1769"/>
      <c r="H154" s="1769"/>
      <c r="I154" s="1769"/>
      <c r="J154" s="1769"/>
      <c r="K154" s="1769"/>
    </row>
    <row r="155" spans="1:11" ht="18" customHeight="1" x14ac:dyDescent="0.2">
      <c r="A155" s="1775" t="s">
        <v>169</v>
      </c>
      <c r="B155" s="1771" t="s">
        <v>72</v>
      </c>
      <c r="C155" s="1769"/>
      <c r="D155" s="1769"/>
      <c r="E155" s="1769"/>
      <c r="F155" s="1832">
        <v>1.8631573384578428</v>
      </c>
      <c r="G155" s="1771"/>
      <c r="H155" s="1769"/>
      <c r="I155" s="1769"/>
      <c r="J155" s="1769"/>
      <c r="K155" s="1769"/>
    </row>
    <row r="156" spans="1:11" ht="18" customHeight="1" x14ac:dyDescent="0.2">
      <c r="A156" s="1769"/>
      <c r="B156" s="1769"/>
      <c r="C156" s="1769"/>
      <c r="D156" s="1769"/>
      <c r="E156" s="1769"/>
      <c r="F156" s="1769"/>
      <c r="G156" s="1771"/>
      <c r="H156" s="1769"/>
      <c r="I156" s="1769"/>
      <c r="J156" s="1769"/>
      <c r="K156" s="1769"/>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K157"/>
  <sheetViews>
    <sheetView zoomScale="70" zoomScaleNormal="70" workbookViewId="0">
      <selection activeCell="H1" sqref="H1:H1048576"/>
    </sheetView>
  </sheetViews>
  <sheetFormatPr defaultColWidth="9.28515625" defaultRowHeight="18" customHeight="1" x14ac:dyDescent="0.25"/>
  <cols>
    <col min="1" max="1" width="8.28515625" style="117" customWidth="1"/>
    <col min="2" max="2" width="55.42578125" style="115" bestFit="1" customWidth="1"/>
    <col min="3" max="3" width="9.5703125" style="115" customWidth="1"/>
    <col min="4" max="4" width="9.28515625" style="115"/>
    <col min="5" max="5" width="12.42578125" style="115" customWidth="1"/>
    <col min="6" max="6" width="18.5703125" style="115" customWidth="1"/>
    <col min="7" max="7" width="23.5703125" style="115" customWidth="1"/>
    <col min="8" max="8" width="17.28515625" style="115" customWidth="1"/>
    <col min="9" max="9" width="21.28515625" style="115" customWidth="1"/>
    <col min="10" max="10" width="19.7109375" style="115" customWidth="1"/>
    <col min="11" max="11" width="17.5703125" style="115" customWidth="1"/>
    <col min="12" max="16384" width="9.28515625" style="115"/>
  </cols>
  <sheetData>
    <row r="1" spans="1:11" ht="18" customHeight="1" x14ac:dyDescent="0.25">
      <c r="A1" s="1836"/>
      <c r="B1" s="1836"/>
      <c r="C1" s="1840"/>
      <c r="D1" s="1839"/>
      <c r="E1" s="1840"/>
      <c r="F1" s="1840"/>
      <c r="G1" s="1840"/>
      <c r="H1" s="1840"/>
      <c r="I1" s="1840"/>
      <c r="J1" s="1840"/>
      <c r="K1" s="1840"/>
    </row>
    <row r="2" spans="1:11" ht="18" customHeight="1" x14ac:dyDescent="0.25">
      <c r="A2" s="1836"/>
      <c r="B2" s="1836"/>
      <c r="C2" s="1836"/>
      <c r="D2" s="3857" t="s">
        <v>686</v>
      </c>
      <c r="E2" s="3858"/>
      <c r="F2" s="3858"/>
      <c r="G2" s="3858"/>
      <c r="H2" s="3858"/>
      <c r="I2" s="1836"/>
      <c r="J2" s="1836"/>
      <c r="K2" s="1836"/>
    </row>
    <row r="3" spans="1:11" ht="18" customHeight="1" x14ac:dyDescent="0.25">
      <c r="A3" s="1836"/>
      <c r="B3" s="1838" t="s">
        <v>0</v>
      </c>
      <c r="C3" s="1836"/>
      <c r="D3" s="1836"/>
      <c r="E3" s="1836"/>
      <c r="F3" s="1836"/>
      <c r="G3" s="1836"/>
      <c r="H3" s="1836"/>
      <c r="I3" s="1836"/>
      <c r="J3" s="1836"/>
      <c r="K3" s="1836"/>
    </row>
    <row r="5" spans="1:11" ht="18" customHeight="1" x14ac:dyDescent="0.25">
      <c r="A5" s="1836"/>
      <c r="B5" s="1841" t="s">
        <v>40</v>
      </c>
      <c r="C5" s="4068" t="s">
        <v>270</v>
      </c>
      <c r="D5" s="4070"/>
      <c r="E5" s="4070"/>
      <c r="F5" s="4070"/>
      <c r="G5" s="4071"/>
      <c r="H5" s="1836"/>
      <c r="I5" s="1836"/>
      <c r="J5" s="1836"/>
      <c r="K5" s="1836"/>
    </row>
    <row r="6" spans="1:11" ht="18" customHeight="1" x14ac:dyDescent="0.25">
      <c r="A6" s="1836"/>
      <c r="B6" s="1841" t="s">
        <v>3</v>
      </c>
      <c r="C6" s="4072">
        <v>210034</v>
      </c>
      <c r="D6" s="4073"/>
      <c r="E6" s="4073"/>
      <c r="F6" s="4073"/>
      <c r="G6" s="4074"/>
      <c r="H6" s="1836"/>
      <c r="I6" s="1836"/>
      <c r="J6" s="1836"/>
      <c r="K6" s="1836"/>
    </row>
    <row r="7" spans="1:11" ht="18" customHeight="1" x14ac:dyDescent="0.25">
      <c r="A7" s="1836"/>
      <c r="B7" s="1841" t="s">
        <v>4</v>
      </c>
      <c r="C7" s="4075">
        <v>1103</v>
      </c>
      <c r="D7" s="4076"/>
      <c r="E7" s="4076"/>
      <c r="F7" s="4076"/>
      <c r="G7" s="4077"/>
      <c r="H7" s="1836"/>
      <c r="I7" s="1836"/>
      <c r="J7" s="1836"/>
      <c r="K7" s="1836"/>
    </row>
    <row r="9" spans="1:11" ht="18" customHeight="1" x14ac:dyDescent="0.25">
      <c r="A9" s="1836"/>
      <c r="B9" s="1841" t="s">
        <v>1</v>
      </c>
      <c r="C9" s="4068" t="s">
        <v>730</v>
      </c>
      <c r="D9" s="4070"/>
      <c r="E9" s="4070"/>
      <c r="F9" s="4070"/>
      <c r="G9" s="4071"/>
      <c r="H9" s="1836"/>
      <c r="I9" s="1836"/>
      <c r="J9" s="1836"/>
      <c r="K9" s="1836"/>
    </row>
    <row r="10" spans="1:11" ht="18" customHeight="1" x14ac:dyDescent="0.25">
      <c r="A10" s="1836"/>
      <c r="B10" s="1841" t="s">
        <v>2</v>
      </c>
      <c r="C10" s="4078" t="s">
        <v>731</v>
      </c>
      <c r="D10" s="4079"/>
      <c r="E10" s="4079"/>
      <c r="F10" s="4079"/>
      <c r="G10" s="4080"/>
      <c r="H10" s="1836"/>
      <c r="I10" s="1836"/>
      <c r="J10" s="1836"/>
      <c r="K10" s="1836"/>
    </row>
    <row r="11" spans="1:11" ht="18" customHeight="1" x14ac:dyDescent="0.25">
      <c r="A11" s="1836"/>
      <c r="B11" s="1841" t="s">
        <v>32</v>
      </c>
      <c r="C11" s="4068" t="s">
        <v>732</v>
      </c>
      <c r="D11" s="4069"/>
      <c r="E11" s="4069"/>
      <c r="F11" s="4069"/>
      <c r="G11" s="4069"/>
      <c r="H11" s="1836"/>
      <c r="I11" s="1836"/>
      <c r="J11" s="1836"/>
      <c r="K11" s="1836"/>
    </row>
    <row r="12" spans="1:11" ht="18" customHeight="1" x14ac:dyDescent="0.25">
      <c r="A12" s="1836"/>
      <c r="B12" s="1841"/>
      <c r="C12" s="1841"/>
      <c r="D12" s="1841"/>
      <c r="E12" s="1841"/>
      <c r="F12" s="1841"/>
      <c r="G12" s="1841"/>
      <c r="H12" s="1836"/>
      <c r="I12" s="1836"/>
      <c r="J12" s="1836"/>
      <c r="K12" s="1836"/>
    </row>
    <row r="13" spans="1:11" ht="24.6" customHeight="1" x14ac:dyDescent="0.25">
      <c r="A13" s="1836"/>
      <c r="B13" s="3863"/>
      <c r="C13" s="3864"/>
      <c r="D13" s="3864"/>
      <c r="E13" s="3864"/>
      <c r="F13" s="3864"/>
      <c r="G13" s="3864"/>
      <c r="H13" s="3865"/>
      <c r="I13" s="1840"/>
      <c r="J13" s="1836"/>
      <c r="K13" s="1836"/>
    </row>
    <row r="14" spans="1:11" ht="18" customHeight="1" x14ac:dyDescent="0.25">
      <c r="A14" s="1836"/>
      <c r="B14" s="1843"/>
      <c r="C14" s="1836"/>
      <c r="D14" s="1836"/>
      <c r="E14" s="1836"/>
      <c r="F14" s="1836"/>
      <c r="G14" s="1836"/>
      <c r="H14" s="1836"/>
      <c r="I14" s="1836"/>
      <c r="J14" s="1836"/>
      <c r="K14" s="1836"/>
    </row>
    <row r="15" spans="1:11" ht="18" customHeight="1" x14ac:dyDescent="0.25">
      <c r="A15" s="1836"/>
      <c r="B15" s="1843"/>
      <c r="C15" s="1836"/>
      <c r="D15" s="1836"/>
      <c r="E15" s="1836"/>
      <c r="F15" s="1836"/>
      <c r="G15" s="1836"/>
      <c r="H15" s="1836"/>
      <c r="I15" s="1836"/>
      <c r="J15" s="1836"/>
      <c r="K15" s="1836"/>
    </row>
    <row r="16" spans="1:11" ht="45" customHeight="1" x14ac:dyDescent="0.25">
      <c r="A16" s="1839" t="s">
        <v>181</v>
      </c>
      <c r="B16" s="1840"/>
      <c r="C16" s="1840"/>
      <c r="D16" s="1840"/>
      <c r="E16" s="1840"/>
      <c r="F16" s="1844" t="s">
        <v>9</v>
      </c>
      <c r="G16" s="1844" t="s">
        <v>37</v>
      </c>
      <c r="H16" s="1844" t="s">
        <v>29</v>
      </c>
      <c r="I16" s="1844" t="s">
        <v>30</v>
      </c>
      <c r="J16" s="1844" t="s">
        <v>33</v>
      </c>
      <c r="K16" s="1844" t="s">
        <v>34</v>
      </c>
    </row>
    <row r="17" spans="1:11" ht="18" customHeight="1" x14ac:dyDescent="0.25">
      <c r="A17" s="1842" t="s">
        <v>184</v>
      </c>
      <c r="B17" s="1838" t="s">
        <v>182</v>
      </c>
      <c r="C17" s="1836"/>
      <c r="D17" s="1836"/>
      <c r="E17" s="1836"/>
      <c r="F17" s="1836"/>
      <c r="G17" s="1836"/>
      <c r="H17" s="1836"/>
      <c r="I17" s="1836"/>
      <c r="J17" s="1836"/>
      <c r="K17" s="1836"/>
    </row>
    <row r="18" spans="1:11" ht="18" customHeight="1" x14ac:dyDescent="0.25">
      <c r="A18" s="1841" t="s">
        <v>185</v>
      </c>
      <c r="B18" s="1837" t="s">
        <v>183</v>
      </c>
      <c r="C18" s="1836"/>
      <c r="D18" s="1836"/>
      <c r="E18" s="1836"/>
      <c r="F18" s="1849" t="s">
        <v>73</v>
      </c>
      <c r="G18" s="1849" t="s">
        <v>73</v>
      </c>
      <c r="H18" s="1850">
        <v>5109776</v>
      </c>
      <c r="I18" s="1884">
        <v>0</v>
      </c>
      <c r="J18" s="1850">
        <v>4369497</v>
      </c>
      <c r="K18" s="1851">
        <v>740279</v>
      </c>
    </row>
    <row r="19" spans="1:11" ht="45" customHeight="1" x14ac:dyDescent="0.25">
      <c r="A19" s="1839" t="s">
        <v>8</v>
      </c>
      <c r="B19" s="1840"/>
      <c r="C19" s="1840"/>
      <c r="D19" s="1840"/>
      <c r="E19" s="1840"/>
      <c r="F19" s="1844" t="s">
        <v>9</v>
      </c>
      <c r="G19" s="1844" t="s">
        <v>37</v>
      </c>
      <c r="H19" s="1844" t="s">
        <v>29</v>
      </c>
      <c r="I19" s="1844" t="s">
        <v>30</v>
      </c>
      <c r="J19" s="1844" t="s">
        <v>33</v>
      </c>
      <c r="K19" s="1844" t="s">
        <v>34</v>
      </c>
    </row>
    <row r="20" spans="1:11" ht="18" customHeight="1" x14ac:dyDescent="0.25">
      <c r="A20" s="1842" t="s">
        <v>74</v>
      </c>
      <c r="B20" s="1838" t="s">
        <v>41</v>
      </c>
      <c r="C20" s="1836"/>
      <c r="D20" s="1836"/>
      <c r="E20" s="1836"/>
      <c r="F20" s="1836"/>
      <c r="G20" s="1836"/>
      <c r="H20" s="1836"/>
      <c r="I20" s="1836"/>
      <c r="J20" s="1836"/>
      <c r="K20" s="1836"/>
    </row>
    <row r="21" spans="1:11" ht="18" customHeight="1" x14ac:dyDescent="0.25">
      <c r="A21" s="1841" t="s">
        <v>75</v>
      </c>
      <c r="B21" s="1837" t="s">
        <v>42</v>
      </c>
      <c r="C21" s="1836"/>
      <c r="D21" s="1836"/>
      <c r="E21" s="1836"/>
      <c r="F21" s="1849">
        <v>2346</v>
      </c>
      <c r="G21" s="1849">
        <v>4694</v>
      </c>
      <c r="H21" s="1850">
        <v>142869</v>
      </c>
      <c r="I21" s="1884">
        <v>98025</v>
      </c>
      <c r="J21" s="1850">
        <v>1356</v>
      </c>
      <c r="K21" s="1851">
        <v>239538</v>
      </c>
    </row>
    <row r="22" spans="1:11" ht="18" customHeight="1" x14ac:dyDescent="0.25">
      <c r="A22" s="1841" t="s">
        <v>76</v>
      </c>
      <c r="B22" s="1836" t="s">
        <v>6</v>
      </c>
      <c r="C22" s="1836"/>
      <c r="D22" s="1836"/>
      <c r="E22" s="1836"/>
      <c r="F22" s="1849">
        <v>13.8</v>
      </c>
      <c r="G22" s="1849">
        <v>39</v>
      </c>
      <c r="H22" s="1850">
        <v>1256</v>
      </c>
      <c r="I22" s="1884">
        <v>996</v>
      </c>
      <c r="J22" s="1850"/>
      <c r="K22" s="1851">
        <v>2252</v>
      </c>
    </row>
    <row r="23" spans="1:11" ht="18" customHeight="1" x14ac:dyDescent="0.25">
      <c r="A23" s="1841" t="s">
        <v>77</v>
      </c>
      <c r="B23" s="1836" t="s">
        <v>43</v>
      </c>
      <c r="C23" s="1836"/>
      <c r="D23" s="1836"/>
      <c r="E23" s="1836"/>
      <c r="F23" s="1849">
        <v>9</v>
      </c>
      <c r="G23" s="1849"/>
      <c r="H23" s="1850">
        <v>345</v>
      </c>
      <c r="I23" s="1884">
        <v>270</v>
      </c>
      <c r="J23" s="1850"/>
      <c r="K23" s="1851">
        <v>615</v>
      </c>
    </row>
    <row r="24" spans="1:11" ht="18" customHeight="1" x14ac:dyDescent="0.25">
      <c r="A24" s="1841" t="s">
        <v>78</v>
      </c>
      <c r="B24" s="1836" t="s">
        <v>44</v>
      </c>
      <c r="C24" s="1836"/>
      <c r="D24" s="1836"/>
      <c r="E24" s="1836"/>
      <c r="F24" s="1849">
        <v>13816.6</v>
      </c>
      <c r="G24" s="1849">
        <v>51</v>
      </c>
      <c r="H24" s="1850">
        <v>936400</v>
      </c>
      <c r="I24" s="1884">
        <v>745134</v>
      </c>
      <c r="J24" s="1850">
        <v>1086635</v>
      </c>
      <c r="K24" s="1851">
        <v>594899</v>
      </c>
    </row>
    <row r="25" spans="1:11" ht="18" customHeight="1" x14ac:dyDescent="0.25">
      <c r="A25" s="1841" t="s">
        <v>79</v>
      </c>
      <c r="B25" s="1836" t="s">
        <v>5</v>
      </c>
      <c r="C25" s="1836"/>
      <c r="D25" s="1836"/>
      <c r="E25" s="1836"/>
      <c r="F25" s="1849">
        <v>2631.2</v>
      </c>
      <c r="G25" s="1849">
        <v>1267</v>
      </c>
      <c r="H25" s="1850">
        <v>96183</v>
      </c>
      <c r="I25" s="1884">
        <v>66404</v>
      </c>
      <c r="J25" s="1850"/>
      <c r="K25" s="1851">
        <v>162587</v>
      </c>
    </row>
    <row r="26" spans="1:11" ht="18" customHeight="1" x14ac:dyDescent="0.25">
      <c r="A26" s="1841" t="s">
        <v>80</v>
      </c>
      <c r="B26" s="1836" t="s">
        <v>45</v>
      </c>
      <c r="C26" s="1836"/>
      <c r="D26" s="1836"/>
      <c r="E26" s="1836"/>
      <c r="F26" s="1849">
        <v>152</v>
      </c>
      <c r="G26" s="1849">
        <v>570</v>
      </c>
      <c r="H26" s="1850">
        <v>16474</v>
      </c>
      <c r="I26" s="1884">
        <v>0</v>
      </c>
      <c r="J26" s="1850"/>
      <c r="K26" s="1851">
        <v>16474</v>
      </c>
    </row>
    <row r="27" spans="1:11" ht="18" customHeight="1" x14ac:dyDescent="0.25">
      <c r="A27" s="1841" t="s">
        <v>81</v>
      </c>
      <c r="B27" s="1836" t="s">
        <v>46</v>
      </c>
      <c r="C27" s="1836"/>
      <c r="D27" s="1836"/>
      <c r="E27" s="1836"/>
      <c r="F27" s="1849"/>
      <c r="G27" s="1849"/>
      <c r="H27" s="1850"/>
      <c r="I27" s="1884">
        <v>0</v>
      </c>
      <c r="J27" s="1850"/>
      <c r="K27" s="1851">
        <v>0</v>
      </c>
    </row>
    <row r="28" spans="1:11" ht="18" customHeight="1" x14ac:dyDescent="0.25">
      <c r="A28" s="1841" t="s">
        <v>82</v>
      </c>
      <c r="B28" s="1836" t="s">
        <v>47</v>
      </c>
      <c r="C28" s="1836"/>
      <c r="D28" s="1836"/>
      <c r="E28" s="1836"/>
      <c r="F28" s="1849"/>
      <c r="G28" s="1849"/>
      <c r="H28" s="1850"/>
      <c r="I28" s="1884">
        <v>0</v>
      </c>
      <c r="J28" s="1850"/>
      <c r="K28" s="1851">
        <v>0</v>
      </c>
    </row>
    <row r="29" spans="1:11" ht="18" customHeight="1" x14ac:dyDescent="0.25">
      <c r="A29" s="1841" t="s">
        <v>83</v>
      </c>
      <c r="B29" s="1836" t="s">
        <v>48</v>
      </c>
      <c r="C29" s="1836"/>
      <c r="D29" s="1836"/>
      <c r="E29" s="1836"/>
      <c r="F29" s="1849">
        <v>54</v>
      </c>
      <c r="G29" s="1849"/>
      <c r="H29" s="1850">
        <v>168462</v>
      </c>
      <c r="I29" s="1884">
        <v>23895</v>
      </c>
      <c r="J29" s="1850">
        <v>17193</v>
      </c>
      <c r="K29" s="1851">
        <v>175164</v>
      </c>
    </row>
    <row r="30" spans="1:11" ht="18" customHeight="1" x14ac:dyDescent="0.25">
      <c r="A30" s="1841" t="s">
        <v>84</v>
      </c>
      <c r="B30" s="4062" t="s">
        <v>291</v>
      </c>
      <c r="C30" s="4063"/>
      <c r="D30" s="4064"/>
      <c r="E30" s="1836"/>
      <c r="F30" s="1849"/>
      <c r="G30" s="1849"/>
      <c r="H30" s="1850">
        <v>13824</v>
      </c>
      <c r="I30" s="1884">
        <v>11004</v>
      </c>
      <c r="J30" s="1850"/>
      <c r="K30" s="1851">
        <v>24828</v>
      </c>
    </row>
    <row r="31" spans="1:11" ht="18" customHeight="1" x14ac:dyDescent="0.25">
      <c r="A31" s="1841" t="s">
        <v>133</v>
      </c>
      <c r="B31" s="4062"/>
      <c r="C31" s="4063"/>
      <c r="D31" s="4064"/>
      <c r="E31" s="1836"/>
      <c r="F31" s="1849"/>
      <c r="G31" s="1849"/>
      <c r="H31" s="1850"/>
      <c r="I31" s="1884">
        <v>0</v>
      </c>
      <c r="J31" s="1850"/>
      <c r="K31" s="1851">
        <v>0</v>
      </c>
    </row>
    <row r="32" spans="1:11" ht="18" customHeight="1" x14ac:dyDescent="0.25">
      <c r="A32" s="1841" t="s">
        <v>134</v>
      </c>
      <c r="B32" s="1863"/>
      <c r="C32" s="1864"/>
      <c r="D32" s="1865"/>
      <c r="E32" s="1836"/>
      <c r="F32" s="1849"/>
      <c r="G32" s="1886" t="s">
        <v>85</v>
      </c>
      <c r="H32" s="1850"/>
      <c r="I32" s="1884">
        <v>0</v>
      </c>
      <c r="J32" s="1850"/>
      <c r="K32" s="1851">
        <v>0</v>
      </c>
    </row>
    <row r="33" spans="1:11" ht="18" customHeight="1" x14ac:dyDescent="0.25">
      <c r="A33" s="1841" t="s">
        <v>135</v>
      </c>
      <c r="B33" s="1863"/>
      <c r="C33" s="1864"/>
      <c r="D33" s="1865"/>
      <c r="E33" s="1836"/>
      <c r="F33" s="1849"/>
      <c r="G33" s="1886" t="s">
        <v>85</v>
      </c>
      <c r="H33" s="1850"/>
      <c r="I33" s="1884">
        <v>0</v>
      </c>
      <c r="J33" s="1850"/>
      <c r="K33" s="1851">
        <v>0</v>
      </c>
    </row>
    <row r="34" spans="1:11" ht="18" customHeight="1" x14ac:dyDescent="0.25">
      <c r="A34" s="1841" t="s">
        <v>136</v>
      </c>
      <c r="B34" s="4062"/>
      <c r="C34" s="4063"/>
      <c r="D34" s="4064"/>
      <c r="E34" s="1836"/>
      <c r="F34" s="1849"/>
      <c r="G34" s="1886" t="s">
        <v>85</v>
      </c>
      <c r="H34" s="1850"/>
      <c r="I34" s="1884">
        <v>0</v>
      </c>
      <c r="J34" s="1850"/>
      <c r="K34" s="1851">
        <v>0</v>
      </c>
    </row>
    <row r="35" spans="1:11" ht="18" customHeight="1" x14ac:dyDescent="0.25">
      <c r="A35" s="1836"/>
      <c r="B35" s="1836"/>
      <c r="C35" s="1836"/>
      <c r="D35" s="1836"/>
      <c r="E35" s="1836"/>
      <c r="F35" s="1836"/>
      <c r="G35" s="1836"/>
      <c r="H35" s="1836"/>
      <c r="I35" s="1836"/>
      <c r="J35" s="1836"/>
      <c r="K35" s="1878"/>
    </row>
    <row r="36" spans="1:11" ht="18" customHeight="1" x14ac:dyDescent="0.25">
      <c r="A36" s="1842" t="s">
        <v>137</v>
      </c>
      <c r="B36" s="1838" t="s">
        <v>138</v>
      </c>
      <c r="C36" s="1836"/>
      <c r="D36" s="1836"/>
      <c r="E36" s="1838" t="s">
        <v>7</v>
      </c>
      <c r="F36" s="1853">
        <v>19022.600000000002</v>
      </c>
      <c r="G36" s="1853">
        <v>6621</v>
      </c>
      <c r="H36" s="1853">
        <v>1375813</v>
      </c>
      <c r="I36" s="1851">
        <v>945728</v>
      </c>
      <c r="J36" s="1851">
        <v>1105184</v>
      </c>
      <c r="K36" s="1851">
        <v>1216357</v>
      </c>
    </row>
    <row r="37" spans="1:11" ht="18" customHeight="1" thickBot="1" x14ac:dyDescent="0.3">
      <c r="A37" s="1836"/>
      <c r="B37" s="1838"/>
      <c r="C37" s="1836"/>
      <c r="D37" s="1836"/>
      <c r="E37" s="1836"/>
      <c r="F37" s="1854"/>
      <c r="G37" s="1854"/>
      <c r="H37" s="1855"/>
      <c r="I37" s="1855"/>
      <c r="J37" s="1855"/>
      <c r="K37" s="1879"/>
    </row>
    <row r="38" spans="1:11" ht="42.75" customHeight="1" x14ac:dyDescent="0.25">
      <c r="A38" s="1836"/>
      <c r="B38" s="1836"/>
      <c r="C38" s="1836"/>
      <c r="D38" s="1836"/>
      <c r="E38" s="1836"/>
      <c r="F38" s="1844" t="s">
        <v>9</v>
      </c>
      <c r="G38" s="1844" t="s">
        <v>37</v>
      </c>
      <c r="H38" s="1844" t="s">
        <v>29</v>
      </c>
      <c r="I38" s="1844" t="s">
        <v>30</v>
      </c>
      <c r="J38" s="1844" t="s">
        <v>33</v>
      </c>
      <c r="K38" s="1844" t="s">
        <v>34</v>
      </c>
    </row>
    <row r="39" spans="1:11" ht="18.75" customHeight="1" x14ac:dyDescent="0.25">
      <c r="A39" s="1842" t="s">
        <v>86</v>
      </c>
      <c r="B39" s="1838" t="s">
        <v>49</v>
      </c>
      <c r="C39" s="1836"/>
      <c r="D39" s="1836"/>
      <c r="E39" s="1836"/>
      <c r="F39" s="1836"/>
      <c r="G39" s="1836"/>
      <c r="H39" s="1836"/>
      <c r="I39" s="1836"/>
      <c r="J39" s="1836"/>
      <c r="K39" s="1836"/>
    </row>
    <row r="40" spans="1:11" ht="18" customHeight="1" x14ac:dyDescent="0.25">
      <c r="A40" s="1841" t="s">
        <v>87</v>
      </c>
      <c r="B40" s="1836" t="s">
        <v>31</v>
      </c>
      <c r="C40" s="1836"/>
      <c r="D40" s="1836"/>
      <c r="E40" s="1836"/>
      <c r="F40" s="1849">
        <v>105686</v>
      </c>
      <c r="G40" s="1849"/>
      <c r="H40" s="1850">
        <v>4801264</v>
      </c>
      <c r="I40" s="1884">
        <v>3821806</v>
      </c>
      <c r="J40" s="1850"/>
      <c r="K40" s="1851">
        <v>8623070</v>
      </c>
    </row>
    <row r="41" spans="1:11" ht="18" customHeight="1" x14ac:dyDescent="0.25">
      <c r="A41" s="1841" t="s">
        <v>88</v>
      </c>
      <c r="B41" s="3861" t="s">
        <v>50</v>
      </c>
      <c r="C41" s="3862"/>
      <c r="D41" s="1836"/>
      <c r="E41" s="1836"/>
      <c r="F41" s="1849">
        <v>594</v>
      </c>
      <c r="G41" s="1849"/>
      <c r="H41" s="1850">
        <v>34599</v>
      </c>
      <c r="I41" s="1884">
        <v>27541</v>
      </c>
      <c r="J41" s="1850"/>
      <c r="K41" s="1851">
        <v>62140</v>
      </c>
    </row>
    <row r="42" spans="1:11" ht="18" customHeight="1" x14ac:dyDescent="0.25">
      <c r="A42" s="1841" t="s">
        <v>89</v>
      </c>
      <c r="B42" s="1837" t="s">
        <v>11</v>
      </c>
      <c r="C42" s="1836"/>
      <c r="D42" s="1836"/>
      <c r="E42" s="1836"/>
      <c r="F42" s="1849">
        <v>563</v>
      </c>
      <c r="G42" s="1849"/>
      <c r="H42" s="1850">
        <v>48266</v>
      </c>
      <c r="I42" s="1884">
        <v>38420</v>
      </c>
      <c r="J42" s="1850">
        <v>400</v>
      </c>
      <c r="K42" s="1851">
        <v>86286</v>
      </c>
    </row>
    <row r="43" spans="1:11" ht="18" customHeight="1" x14ac:dyDescent="0.25">
      <c r="A43" s="1841" t="s">
        <v>90</v>
      </c>
      <c r="B43" s="1881" t="s">
        <v>10</v>
      </c>
      <c r="C43" s="1845"/>
      <c r="D43" s="1845"/>
      <c r="E43" s="1836"/>
      <c r="F43" s="1849"/>
      <c r="G43" s="1849"/>
      <c r="H43" s="1850"/>
      <c r="I43" s="1884">
        <v>0</v>
      </c>
      <c r="J43" s="1850"/>
      <c r="K43" s="1851">
        <v>0</v>
      </c>
    </row>
    <row r="44" spans="1:11" ht="18" customHeight="1" x14ac:dyDescent="0.25">
      <c r="A44" s="1841" t="s">
        <v>91</v>
      </c>
      <c r="B44" s="4062" t="s">
        <v>291</v>
      </c>
      <c r="C44" s="4063"/>
      <c r="D44" s="4064"/>
      <c r="E44" s="1836"/>
      <c r="F44" s="1888">
        <v>188</v>
      </c>
      <c r="G44" s="1888">
        <v>408</v>
      </c>
      <c r="H44" s="1888">
        <v>13234</v>
      </c>
      <c r="I44" s="1889">
        <v>10534</v>
      </c>
      <c r="J44" s="1888">
        <v>7020</v>
      </c>
      <c r="K44" s="1890">
        <v>16748</v>
      </c>
    </row>
    <row r="45" spans="1:11" ht="18" customHeight="1" x14ac:dyDescent="0.25">
      <c r="A45" s="1841" t="s">
        <v>139</v>
      </c>
      <c r="B45" s="4062"/>
      <c r="C45" s="4063"/>
      <c r="D45" s="4064"/>
      <c r="E45" s="1836"/>
      <c r="F45" s="1849"/>
      <c r="G45" s="1849"/>
      <c r="H45" s="1850"/>
      <c r="I45" s="1884">
        <v>0</v>
      </c>
      <c r="J45" s="1850"/>
      <c r="K45" s="1851">
        <v>0</v>
      </c>
    </row>
    <row r="46" spans="1:11" ht="18" customHeight="1" x14ac:dyDescent="0.25">
      <c r="A46" s="1841" t="s">
        <v>140</v>
      </c>
      <c r="B46" s="4062"/>
      <c r="C46" s="4063"/>
      <c r="D46" s="4064"/>
      <c r="E46" s="1836"/>
      <c r="F46" s="1849"/>
      <c r="G46" s="1849"/>
      <c r="H46" s="1850"/>
      <c r="I46" s="1884">
        <v>0</v>
      </c>
      <c r="J46" s="1850"/>
      <c r="K46" s="1851">
        <v>0</v>
      </c>
    </row>
    <row r="47" spans="1:11" ht="18" customHeight="1" x14ac:dyDescent="0.25">
      <c r="A47" s="1841" t="s">
        <v>141</v>
      </c>
      <c r="B47" s="4062"/>
      <c r="C47" s="4063"/>
      <c r="D47" s="4064"/>
      <c r="E47" s="1836"/>
      <c r="F47" s="1849"/>
      <c r="G47" s="1849"/>
      <c r="H47" s="1850"/>
      <c r="I47" s="1884">
        <v>0</v>
      </c>
      <c r="J47" s="1850"/>
      <c r="K47" s="1851">
        <v>0</v>
      </c>
    </row>
    <row r="49" spans="1:11" ht="18" customHeight="1" x14ac:dyDescent="0.25">
      <c r="A49" s="1842" t="s">
        <v>142</v>
      </c>
      <c r="B49" s="1838" t="s">
        <v>143</v>
      </c>
      <c r="C49" s="1836"/>
      <c r="D49" s="1836"/>
      <c r="E49" s="1838" t="s">
        <v>7</v>
      </c>
      <c r="F49" s="1858">
        <v>107031</v>
      </c>
      <c r="G49" s="1858">
        <v>408</v>
      </c>
      <c r="H49" s="1851">
        <v>4897363</v>
      </c>
      <c r="I49" s="1851">
        <v>3898301</v>
      </c>
      <c r="J49" s="1851">
        <v>7420</v>
      </c>
      <c r="K49" s="1851">
        <v>8788244</v>
      </c>
    </row>
    <row r="50" spans="1:11" ht="18" customHeight="1" thickBot="1" x14ac:dyDescent="0.3">
      <c r="A50" s="1836"/>
      <c r="B50" s="1836"/>
      <c r="C50" s="1836"/>
      <c r="D50" s="1836"/>
      <c r="E50" s="1836"/>
      <c r="F50" s="1836"/>
      <c r="G50" s="1859"/>
      <c r="H50" s="1859"/>
      <c r="I50" s="1859"/>
      <c r="J50" s="1859"/>
      <c r="K50" s="1859"/>
    </row>
    <row r="51" spans="1:11" ht="42.75" customHeight="1" x14ac:dyDescent="0.25">
      <c r="A51" s="1836"/>
      <c r="B51" s="1836"/>
      <c r="C51" s="1836"/>
      <c r="D51" s="1836"/>
      <c r="E51" s="1836"/>
      <c r="F51" s="1844" t="s">
        <v>9</v>
      </c>
      <c r="G51" s="1844" t="s">
        <v>37</v>
      </c>
      <c r="H51" s="1844" t="s">
        <v>29</v>
      </c>
      <c r="I51" s="1844" t="s">
        <v>30</v>
      </c>
      <c r="J51" s="1844" t="s">
        <v>33</v>
      </c>
      <c r="K51" s="1844" t="s">
        <v>34</v>
      </c>
    </row>
    <row r="52" spans="1:11" ht="18" customHeight="1" x14ac:dyDescent="0.25">
      <c r="A52" s="1842" t="s">
        <v>92</v>
      </c>
      <c r="B52" s="4060" t="s">
        <v>38</v>
      </c>
      <c r="C52" s="4061"/>
      <c r="D52" s="1836"/>
      <c r="E52" s="1836"/>
      <c r="F52" s="1836"/>
      <c r="G52" s="1836"/>
      <c r="H52" s="1836"/>
      <c r="I52" s="1836"/>
      <c r="J52" s="1836"/>
      <c r="K52" s="1836"/>
    </row>
    <row r="53" spans="1:11" ht="18" customHeight="1" x14ac:dyDescent="0.25">
      <c r="A53" s="1841" t="s">
        <v>51</v>
      </c>
      <c r="B53" s="4130" t="s">
        <v>769</v>
      </c>
      <c r="C53" s="4082"/>
      <c r="D53" s="4067"/>
      <c r="E53" s="1836"/>
      <c r="F53" s="1849">
        <v>39229</v>
      </c>
      <c r="G53" s="1849">
        <v>21567</v>
      </c>
      <c r="H53" s="1850">
        <v>3014274</v>
      </c>
      <c r="I53" s="1884">
        <v>0</v>
      </c>
      <c r="J53" s="1850">
        <v>2474137</v>
      </c>
      <c r="K53" s="1851">
        <v>540137</v>
      </c>
    </row>
    <row r="54" spans="1:11" ht="18" customHeight="1" x14ac:dyDescent="0.25">
      <c r="A54" s="1841" t="s">
        <v>93</v>
      </c>
      <c r="B54" s="1860"/>
      <c r="C54" s="1861"/>
      <c r="D54" s="1862"/>
      <c r="E54" s="1836"/>
      <c r="F54" s="1849"/>
      <c r="G54" s="1849"/>
      <c r="H54" s="1850"/>
      <c r="I54" s="1884">
        <v>0</v>
      </c>
      <c r="J54" s="1850"/>
      <c r="K54" s="1851">
        <v>0</v>
      </c>
    </row>
    <row r="55" spans="1:11" ht="18" customHeight="1" x14ac:dyDescent="0.25">
      <c r="A55" s="1841" t="s">
        <v>94</v>
      </c>
      <c r="B55" s="4065"/>
      <c r="C55" s="4066"/>
      <c r="D55" s="4067"/>
      <c r="E55" s="1836"/>
      <c r="F55" s="1849"/>
      <c r="G55" s="1849"/>
      <c r="H55" s="1850"/>
      <c r="I55" s="1884">
        <v>0</v>
      </c>
      <c r="J55" s="1850"/>
      <c r="K55" s="1851">
        <v>0</v>
      </c>
    </row>
    <row r="56" spans="1:11" ht="18" customHeight="1" x14ac:dyDescent="0.25">
      <c r="A56" s="1841" t="s">
        <v>95</v>
      </c>
      <c r="B56" s="4065"/>
      <c r="C56" s="4066"/>
      <c r="D56" s="4067"/>
      <c r="E56" s="1836"/>
      <c r="F56" s="1849"/>
      <c r="G56" s="1849"/>
      <c r="H56" s="1850"/>
      <c r="I56" s="1884">
        <v>0</v>
      </c>
      <c r="J56" s="1850"/>
      <c r="K56" s="1851">
        <v>0</v>
      </c>
    </row>
    <row r="57" spans="1:11" ht="18" customHeight="1" x14ac:dyDescent="0.25">
      <c r="A57" s="1841" t="s">
        <v>96</v>
      </c>
      <c r="B57" s="4110" t="s">
        <v>416</v>
      </c>
      <c r="C57" s="4066"/>
      <c r="D57" s="4067"/>
      <c r="E57" s="1836"/>
      <c r="F57" s="1849">
        <v>68578</v>
      </c>
      <c r="G57" s="1849">
        <v>21315</v>
      </c>
      <c r="H57" s="1850">
        <v>8243707</v>
      </c>
      <c r="I57" s="1884">
        <v>0</v>
      </c>
      <c r="J57" s="1850">
        <v>3619792</v>
      </c>
      <c r="K57" s="1851">
        <v>4623915</v>
      </c>
    </row>
    <row r="58" spans="1:11" ht="18" customHeight="1" x14ac:dyDescent="0.25">
      <c r="A58" s="1841" t="s">
        <v>97</v>
      </c>
      <c r="B58" s="1860"/>
      <c r="C58" s="1861"/>
      <c r="D58" s="1862"/>
      <c r="E58" s="1836"/>
      <c r="F58" s="1849"/>
      <c r="G58" s="1849"/>
      <c r="H58" s="1850"/>
      <c r="I58" s="1884">
        <v>0</v>
      </c>
      <c r="J58" s="1850"/>
      <c r="K58" s="1851">
        <v>0</v>
      </c>
    </row>
    <row r="59" spans="1:11" ht="18" customHeight="1" x14ac:dyDescent="0.25">
      <c r="A59" s="1841" t="s">
        <v>98</v>
      </c>
      <c r="B59" s="4065"/>
      <c r="C59" s="4066"/>
      <c r="D59" s="4067"/>
      <c r="E59" s="1836"/>
      <c r="F59" s="1849"/>
      <c r="G59" s="1849"/>
      <c r="H59" s="1850"/>
      <c r="I59" s="1884">
        <v>0</v>
      </c>
      <c r="J59" s="1850"/>
      <c r="K59" s="1851">
        <v>0</v>
      </c>
    </row>
    <row r="60" spans="1:11" ht="18" customHeight="1" x14ac:dyDescent="0.25">
      <c r="A60" s="1841" t="s">
        <v>99</v>
      </c>
      <c r="B60" s="1899" t="s">
        <v>632</v>
      </c>
      <c r="C60" s="1861"/>
      <c r="D60" s="1862"/>
      <c r="E60" s="1836"/>
      <c r="F60" s="1849"/>
      <c r="G60" s="1849"/>
      <c r="H60" s="1850">
        <v>117217</v>
      </c>
      <c r="I60" s="1884">
        <v>0</v>
      </c>
      <c r="J60" s="1850"/>
      <c r="K60" s="1851">
        <v>117217</v>
      </c>
    </row>
    <row r="61" spans="1:11" ht="18" customHeight="1" x14ac:dyDescent="0.25">
      <c r="A61" s="1841" t="s">
        <v>100</v>
      </c>
      <c r="B61" s="1860"/>
      <c r="C61" s="1861"/>
      <c r="D61" s="1862"/>
      <c r="E61" s="1836"/>
      <c r="F61" s="1849"/>
      <c r="G61" s="1849"/>
      <c r="H61" s="1850"/>
      <c r="I61" s="1884">
        <v>0</v>
      </c>
      <c r="J61" s="1850"/>
      <c r="K61" s="1851">
        <v>0</v>
      </c>
    </row>
    <row r="62" spans="1:11" ht="18" customHeight="1" x14ac:dyDescent="0.25">
      <c r="A62" s="1841" t="s">
        <v>101</v>
      </c>
      <c r="B62" s="4110" t="s">
        <v>291</v>
      </c>
      <c r="C62" s="4066"/>
      <c r="D62" s="4067"/>
      <c r="E62" s="1836"/>
      <c r="F62" s="1849"/>
      <c r="G62" s="1849"/>
      <c r="H62" s="1850"/>
      <c r="I62" s="1884">
        <v>0</v>
      </c>
      <c r="J62" s="1850"/>
      <c r="K62" s="1851">
        <v>0</v>
      </c>
    </row>
    <row r="63" spans="1:11" ht="18" customHeight="1" x14ac:dyDescent="0.25">
      <c r="A63" s="1841"/>
      <c r="B63" s="1836"/>
      <c r="C63" s="1836"/>
      <c r="D63" s="1836"/>
      <c r="E63" s="1836"/>
      <c r="F63" s="1836"/>
      <c r="G63" s="1836"/>
      <c r="H63" s="1836"/>
      <c r="I63" s="1880"/>
      <c r="J63" s="1836"/>
      <c r="K63" s="1836"/>
    </row>
    <row r="64" spans="1:11" ht="18" customHeight="1" x14ac:dyDescent="0.25">
      <c r="A64" s="1841" t="s">
        <v>144</v>
      </c>
      <c r="B64" s="1838" t="s">
        <v>145</v>
      </c>
      <c r="C64" s="1836"/>
      <c r="D64" s="1836"/>
      <c r="E64" s="1838" t="s">
        <v>7</v>
      </c>
      <c r="F64" s="1853">
        <v>107807</v>
      </c>
      <c r="G64" s="1853">
        <v>42882</v>
      </c>
      <c r="H64" s="1851">
        <v>11375198</v>
      </c>
      <c r="I64" s="1851">
        <v>0</v>
      </c>
      <c r="J64" s="1851">
        <v>6093929</v>
      </c>
      <c r="K64" s="1851">
        <v>5281269</v>
      </c>
    </row>
    <row r="65" spans="1:11" ht="18" customHeight="1" x14ac:dyDescent="0.25">
      <c r="A65" s="1836"/>
      <c r="B65" s="1836"/>
      <c r="C65" s="1836"/>
      <c r="D65" s="1836"/>
      <c r="E65" s="1836"/>
      <c r="F65" s="1882"/>
      <c r="G65" s="1882"/>
      <c r="H65" s="1882"/>
      <c r="I65" s="1882"/>
      <c r="J65" s="1882"/>
      <c r="K65" s="1882"/>
    </row>
    <row r="66" spans="1:11" ht="42.75" customHeight="1" x14ac:dyDescent="0.25">
      <c r="A66" s="1836"/>
      <c r="B66" s="1836"/>
      <c r="C66" s="1836"/>
      <c r="D66" s="1836"/>
      <c r="E66" s="1836"/>
      <c r="F66" s="1891" t="s">
        <v>9</v>
      </c>
      <c r="G66" s="1891" t="s">
        <v>37</v>
      </c>
      <c r="H66" s="1891" t="s">
        <v>29</v>
      </c>
      <c r="I66" s="1891" t="s">
        <v>30</v>
      </c>
      <c r="J66" s="1891" t="s">
        <v>33</v>
      </c>
      <c r="K66" s="1891" t="s">
        <v>34</v>
      </c>
    </row>
    <row r="67" spans="1:11" ht="18" customHeight="1" x14ac:dyDescent="0.25">
      <c r="A67" s="1842" t="s">
        <v>102</v>
      </c>
      <c r="B67" s="1838" t="s">
        <v>12</v>
      </c>
      <c r="C67" s="1836"/>
      <c r="D67" s="1836"/>
      <c r="E67" s="1836"/>
      <c r="F67" s="1892"/>
      <c r="G67" s="1892"/>
      <c r="H67" s="1892"/>
      <c r="I67" s="1893"/>
      <c r="J67" s="1892"/>
      <c r="K67" s="1894"/>
    </row>
    <row r="68" spans="1:11" ht="18" customHeight="1" x14ac:dyDescent="0.25">
      <c r="A68" s="1841" t="s">
        <v>103</v>
      </c>
      <c r="B68" s="1836" t="s">
        <v>52</v>
      </c>
      <c r="C68" s="1836"/>
      <c r="D68" s="1836"/>
      <c r="E68" s="1836"/>
      <c r="F68" s="1885"/>
      <c r="G68" s="1885"/>
      <c r="H68" s="1885"/>
      <c r="I68" s="1884">
        <v>0</v>
      </c>
      <c r="J68" s="1885"/>
      <c r="K68" s="1851">
        <v>0</v>
      </c>
    </row>
    <row r="69" spans="1:11" ht="18" customHeight="1" x14ac:dyDescent="0.25">
      <c r="A69" s="1841" t="s">
        <v>104</v>
      </c>
      <c r="B69" s="1837" t="s">
        <v>53</v>
      </c>
      <c r="C69" s="1836"/>
      <c r="D69" s="1836"/>
      <c r="E69" s="1836"/>
      <c r="F69" s="1885"/>
      <c r="G69" s="1885"/>
      <c r="H69" s="1885"/>
      <c r="I69" s="1884">
        <v>0</v>
      </c>
      <c r="J69" s="1885"/>
      <c r="K69" s="1851">
        <v>0</v>
      </c>
    </row>
    <row r="70" spans="1:11" ht="18" customHeight="1" x14ac:dyDescent="0.25">
      <c r="A70" s="1841" t="s">
        <v>178</v>
      </c>
      <c r="B70" s="1860"/>
      <c r="C70" s="1861"/>
      <c r="D70" s="1862"/>
      <c r="E70" s="1838"/>
      <c r="F70" s="1869"/>
      <c r="G70" s="1869"/>
      <c r="H70" s="1870"/>
      <c r="I70" s="1884">
        <v>0</v>
      </c>
      <c r="J70" s="1870"/>
      <c r="K70" s="1851">
        <v>0</v>
      </c>
    </row>
    <row r="71" spans="1:11" ht="18" customHeight="1" x14ac:dyDescent="0.25">
      <c r="A71" s="1841" t="s">
        <v>179</v>
      </c>
      <c r="B71" s="1860"/>
      <c r="C71" s="1861"/>
      <c r="D71" s="1862"/>
      <c r="E71" s="1838"/>
      <c r="F71" s="1869"/>
      <c r="G71" s="1869"/>
      <c r="H71" s="1870"/>
      <c r="I71" s="1884">
        <v>0</v>
      </c>
      <c r="J71" s="1870"/>
      <c r="K71" s="1851">
        <v>0</v>
      </c>
    </row>
    <row r="72" spans="1:11" ht="18" customHeight="1" x14ac:dyDescent="0.25">
      <c r="A72" s="1841" t="s">
        <v>180</v>
      </c>
      <c r="B72" s="1866"/>
      <c r="C72" s="1867"/>
      <c r="D72" s="1868"/>
      <c r="E72" s="1838"/>
      <c r="F72" s="1849"/>
      <c r="G72" s="1849"/>
      <c r="H72" s="1850"/>
      <c r="I72" s="1884">
        <v>0</v>
      </c>
      <c r="J72" s="1850"/>
      <c r="K72" s="1851">
        <v>0</v>
      </c>
    </row>
    <row r="73" spans="1:11" ht="18" customHeight="1" x14ac:dyDescent="0.25">
      <c r="A73" s="1841"/>
      <c r="B73" s="1837"/>
      <c r="C73" s="1836"/>
      <c r="D73" s="1836"/>
      <c r="E73" s="1838"/>
      <c r="F73" s="1895"/>
      <c r="G73" s="1895"/>
      <c r="H73" s="1896"/>
      <c r="I73" s="1893"/>
      <c r="J73" s="1896"/>
      <c r="K73" s="1894"/>
    </row>
    <row r="74" spans="1:11" ht="18" customHeight="1" x14ac:dyDescent="0.25">
      <c r="A74" s="1842" t="s">
        <v>146</v>
      </c>
      <c r="B74" s="1838" t="s">
        <v>147</v>
      </c>
      <c r="C74" s="1836"/>
      <c r="D74" s="1836"/>
      <c r="E74" s="1838" t="s">
        <v>7</v>
      </c>
      <c r="F74" s="1856">
        <v>0</v>
      </c>
      <c r="G74" s="1856">
        <v>0</v>
      </c>
      <c r="H74" s="1856">
        <v>0</v>
      </c>
      <c r="I74" s="1887">
        <v>0</v>
      </c>
      <c r="J74" s="1856">
        <v>0</v>
      </c>
      <c r="K74" s="1852">
        <v>0</v>
      </c>
    </row>
    <row r="75" spans="1:11" ht="42.75" customHeight="1" x14ac:dyDescent="0.25">
      <c r="A75" s="1836"/>
      <c r="B75" s="1836"/>
      <c r="C75" s="1836"/>
      <c r="D75" s="1836"/>
      <c r="E75" s="1836"/>
      <c r="F75" s="1844" t="s">
        <v>9</v>
      </c>
      <c r="G75" s="1844" t="s">
        <v>37</v>
      </c>
      <c r="H75" s="1844" t="s">
        <v>29</v>
      </c>
      <c r="I75" s="1844" t="s">
        <v>30</v>
      </c>
      <c r="J75" s="1844" t="s">
        <v>33</v>
      </c>
      <c r="K75" s="1844" t="s">
        <v>34</v>
      </c>
    </row>
    <row r="76" spans="1:11" ht="18" customHeight="1" x14ac:dyDescent="0.25">
      <c r="A76" s="1842" t="s">
        <v>105</v>
      </c>
      <c r="B76" s="1838" t="s">
        <v>106</v>
      </c>
      <c r="C76" s="1836"/>
      <c r="D76" s="1836"/>
      <c r="E76" s="1836"/>
      <c r="F76" s="1836"/>
      <c r="G76" s="1836"/>
      <c r="H76" s="1836"/>
      <c r="I76" s="1836"/>
      <c r="J76" s="1836"/>
      <c r="K76" s="1836"/>
    </row>
    <row r="77" spans="1:11" ht="18" customHeight="1" x14ac:dyDescent="0.25">
      <c r="A77" s="1841" t="s">
        <v>107</v>
      </c>
      <c r="B77" s="1837" t="s">
        <v>54</v>
      </c>
      <c r="C77" s="1836"/>
      <c r="D77" s="1836"/>
      <c r="E77" s="1836"/>
      <c r="F77" s="1849"/>
      <c r="G77" s="1849"/>
      <c r="H77" s="1850">
        <v>21308</v>
      </c>
      <c r="I77" s="1884">
        <v>0</v>
      </c>
      <c r="J77" s="1850"/>
      <c r="K77" s="1851">
        <v>21308</v>
      </c>
    </row>
    <row r="78" spans="1:11" ht="18" customHeight="1" x14ac:dyDescent="0.25">
      <c r="A78" s="1841" t="s">
        <v>108</v>
      </c>
      <c r="B78" s="1837" t="s">
        <v>55</v>
      </c>
      <c r="C78" s="1836"/>
      <c r="D78" s="1836"/>
      <c r="E78" s="1836"/>
      <c r="F78" s="1849"/>
      <c r="G78" s="1849"/>
      <c r="H78" s="1850"/>
      <c r="I78" s="1884">
        <v>0</v>
      </c>
      <c r="J78" s="1850"/>
      <c r="K78" s="1851">
        <v>0</v>
      </c>
    </row>
    <row r="79" spans="1:11" ht="18" customHeight="1" x14ac:dyDescent="0.25">
      <c r="A79" s="1841" t="s">
        <v>109</v>
      </c>
      <c r="B79" s="1837" t="s">
        <v>13</v>
      </c>
      <c r="C79" s="1836"/>
      <c r="D79" s="1836"/>
      <c r="E79" s="1836"/>
      <c r="F79" s="1849">
        <v>149.5</v>
      </c>
      <c r="G79" s="1849">
        <v>2285</v>
      </c>
      <c r="H79" s="1850">
        <v>25619</v>
      </c>
      <c r="I79" s="1884">
        <v>17755</v>
      </c>
      <c r="J79" s="1850"/>
      <c r="K79" s="1851">
        <v>43374</v>
      </c>
    </row>
    <row r="80" spans="1:11" ht="18" customHeight="1" x14ac:dyDescent="0.25">
      <c r="A80" s="1841" t="s">
        <v>110</v>
      </c>
      <c r="B80" s="1837" t="s">
        <v>56</v>
      </c>
      <c r="C80" s="1836"/>
      <c r="D80" s="1836"/>
      <c r="E80" s="1836"/>
      <c r="F80" s="1849"/>
      <c r="G80" s="1849"/>
      <c r="H80" s="1850"/>
      <c r="I80" s="1884">
        <v>0</v>
      </c>
      <c r="J80" s="1850"/>
      <c r="K80" s="1851">
        <v>0</v>
      </c>
    </row>
    <row r="81" spans="1:11" ht="18" customHeight="1" x14ac:dyDescent="0.25">
      <c r="A81" s="1841"/>
      <c r="B81" s="1836"/>
      <c r="C81" s="1836"/>
      <c r="D81" s="1836"/>
      <c r="E81" s="1836"/>
      <c r="F81" s="1836"/>
      <c r="G81" s="1836"/>
      <c r="H81" s="1836"/>
      <c r="I81" s="1836"/>
      <c r="J81" s="1836"/>
      <c r="K81" s="1874"/>
    </row>
    <row r="82" spans="1:11" ht="18" customHeight="1" x14ac:dyDescent="0.25">
      <c r="A82" s="1841" t="s">
        <v>148</v>
      </c>
      <c r="B82" s="1838" t="s">
        <v>149</v>
      </c>
      <c r="C82" s="1836"/>
      <c r="D82" s="1836"/>
      <c r="E82" s="1838" t="s">
        <v>7</v>
      </c>
      <c r="F82" s="1856">
        <v>149.5</v>
      </c>
      <c r="G82" s="1856">
        <v>2285</v>
      </c>
      <c r="H82" s="1852">
        <v>46927</v>
      </c>
      <c r="I82" s="1852">
        <v>17755</v>
      </c>
      <c r="J82" s="1852">
        <v>0</v>
      </c>
      <c r="K82" s="1852">
        <v>64682</v>
      </c>
    </row>
    <row r="83" spans="1:11" ht="18" customHeight="1" thickBot="1" x14ac:dyDescent="0.3">
      <c r="A83" s="1841"/>
      <c r="B83" s="1836"/>
      <c r="C83" s="1836"/>
      <c r="D83" s="1836"/>
      <c r="E83" s="1836"/>
      <c r="F83" s="1859"/>
      <c r="G83" s="1859"/>
      <c r="H83" s="1859"/>
      <c r="I83" s="1859"/>
      <c r="J83" s="1859"/>
      <c r="K83" s="1859"/>
    </row>
    <row r="84" spans="1:11" ht="42.75" customHeight="1" x14ac:dyDescent="0.25">
      <c r="A84" s="1836"/>
      <c r="B84" s="1836"/>
      <c r="C84" s="1836"/>
      <c r="D84" s="1836"/>
      <c r="E84" s="1836"/>
      <c r="F84" s="1844" t="s">
        <v>9</v>
      </c>
      <c r="G84" s="1844" t="s">
        <v>37</v>
      </c>
      <c r="H84" s="1844" t="s">
        <v>29</v>
      </c>
      <c r="I84" s="1844" t="s">
        <v>30</v>
      </c>
      <c r="J84" s="1844" t="s">
        <v>33</v>
      </c>
      <c r="K84" s="1844" t="s">
        <v>34</v>
      </c>
    </row>
    <row r="85" spans="1:11" ht="18" customHeight="1" x14ac:dyDescent="0.25">
      <c r="A85" s="1842" t="s">
        <v>111</v>
      </c>
      <c r="B85" s="1838" t="s">
        <v>57</v>
      </c>
      <c r="C85" s="1836"/>
      <c r="D85" s="1836"/>
      <c r="E85" s="1836"/>
      <c r="F85" s="1836"/>
      <c r="G85" s="1836"/>
      <c r="H85" s="1836"/>
      <c r="I85" s="1836"/>
      <c r="J85" s="1836"/>
      <c r="K85" s="1836"/>
    </row>
    <row r="86" spans="1:11" ht="18" customHeight="1" x14ac:dyDescent="0.25">
      <c r="A86" s="1841" t="s">
        <v>112</v>
      </c>
      <c r="B86" s="1837" t="s">
        <v>113</v>
      </c>
      <c r="C86" s="1836"/>
      <c r="D86" s="1836"/>
      <c r="E86" s="1836"/>
      <c r="F86" s="1849"/>
      <c r="G86" s="1849"/>
      <c r="H86" s="1850"/>
      <c r="I86" s="1884">
        <v>0</v>
      </c>
      <c r="J86" s="1850"/>
      <c r="K86" s="1851">
        <v>0</v>
      </c>
    </row>
    <row r="87" spans="1:11" ht="18" customHeight="1" x14ac:dyDescent="0.25">
      <c r="A87" s="1841" t="s">
        <v>114</v>
      </c>
      <c r="B87" s="1837" t="s">
        <v>14</v>
      </c>
      <c r="C87" s="1836"/>
      <c r="D87" s="1836"/>
      <c r="E87" s="1836"/>
      <c r="F87" s="1849"/>
      <c r="G87" s="1849"/>
      <c r="H87" s="1850">
        <v>3500</v>
      </c>
      <c r="I87" s="1884">
        <v>0</v>
      </c>
      <c r="J87" s="1850"/>
      <c r="K87" s="1851">
        <v>3500</v>
      </c>
    </row>
    <row r="88" spans="1:11" ht="18" customHeight="1" x14ac:dyDescent="0.25">
      <c r="A88" s="1841" t="s">
        <v>115</v>
      </c>
      <c r="B88" s="1837" t="s">
        <v>116</v>
      </c>
      <c r="C88" s="1836"/>
      <c r="D88" s="1836"/>
      <c r="E88" s="1836"/>
      <c r="F88" s="1849">
        <v>82</v>
      </c>
      <c r="G88" s="1849"/>
      <c r="H88" s="1850">
        <v>7099</v>
      </c>
      <c r="I88" s="1884">
        <v>1322</v>
      </c>
      <c r="J88" s="1850"/>
      <c r="K88" s="1851">
        <v>8421</v>
      </c>
    </row>
    <row r="89" spans="1:11" ht="18" customHeight="1" x14ac:dyDescent="0.25">
      <c r="A89" s="1841" t="s">
        <v>117</v>
      </c>
      <c r="B89" s="1837" t="s">
        <v>58</v>
      </c>
      <c r="C89" s="1836"/>
      <c r="D89" s="1836"/>
      <c r="E89" s="1836"/>
      <c r="F89" s="1849">
        <v>95.5</v>
      </c>
      <c r="G89" s="1849"/>
      <c r="H89" s="1850">
        <v>35281</v>
      </c>
      <c r="I89" s="1884">
        <v>3708</v>
      </c>
      <c r="J89" s="1850"/>
      <c r="K89" s="1851">
        <v>38989</v>
      </c>
    </row>
    <row r="90" spans="1:11" ht="18" customHeight="1" x14ac:dyDescent="0.25">
      <c r="A90" s="1841" t="s">
        <v>118</v>
      </c>
      <c r="B90" s="3861" t="s">
        <v>59</v>
      </c>
      <c r="C90" s="3862"/>
      <c r="D90" s="1836"/>
      <c r="E90" s="1836"/>
      <c r="F90" s="1849"/>
      <c r="G90" s="1849"/>
      <c r="H90" s="1850"/>
      <c r="I90" s="1884">
        <v>0</v>
      </c>
      <c r="J90" s="1850"/>
      <c r="K90" s="1851">
        <v>0</v>
      </c>
    </row>
    <row r="91" spans="1:11" ht="18" customHeight="1" x14ac:dyDescent="0.25">
      <c r="A91" s="1841" t="s">
        <v>119</v>
      </c>
      <c r="B91" s="1837" t="s">
        <v>60</v>
      </c>
      <c r="C91" s="1836"/>
      <c r="D91" s="1836"/>
      <c r="E91" s="1836"/>
      <c r="F91" s="1849"/>
      <c r="G91" s="1849"/>
      <c r="H91" s="1850"/>
      <c r="I91" s="1884">
        <v>0</v>
      </c>
      <c r="J91" s="1850"/>
      <c r="K91" s="1851">
        <v>0</v>
      </c>
    </row>
    <row r="92" spans="1:11" ht="18" customHeight="1" x14ac:dyDescent="0.25">
      <c r="A92" s="1841" t="s">
        <v>120</v>
      </c>
      <c r="B92" s="1837" t="s">
        <v>121</v>
      </c>
      <c r="C92" s="1836"/>
      <c r="D92" s="1836"/>
      <c r="E92" s="1836"/>
      <c r="F92" s="1872">
        <v>67.8</v>
      </c>
      <c r="G92" s="1872"/>
      <c r="H92" s="1873">
        <v>29556</v>
      </c>
      <c r="I92" s="1884">
        <v>330</v>
      </c>
      <c r="J92" s="1873"/>
      <c r="K92" s="1851">
        <v>29886</v>
      </c>
    </row>
    <row r="93" spans="1:11" ht="18" customHeight="1" x14ac:dyDescent="0.25">
      <c r="A93" s="1841" t="s">
        <v>122</v>
      </c>
      <c r="B93" s="1837" t="s">
        <v>123</v>
      </c>
      <c r="C93" s="1836"/>
      <c r="D93" s="1836"/>
      <c r="E93" s="1836"/>
      <c r="F93" s="1849">
        <v>108</v>
      </c>
      <c r="G93" s="1849">
        <v>148</v>
      </c>
      <c r="H93" s="1850">
        <v>20978</v>
      </c>
      <c r="I93" s="1884">
        <v>15455</v>
      </c>
      <c r="J93" s="1850"/>
      <c r="K93" s="1851">
        <v>36433</v>
      </c>
    </row>
    <row r="94" spans="1:11" ht="18" customHeight="1" x14ac:dyDescent="0.25">
      <c r="A94" s="1841" t="s">
        <v>124</v>
      </c>
      <c r="B94" s="4110" t="s">
        <v>291</v>
      </c>
      <c r="C94" s="4066"/>
      <c r="D94" s="4067"/>
      <c r="E94" s="1836"/>
      <c r="F94" s="1849">
        <v>21</v>
      </c>
      <c r="G94" s="1849"/>
      <c r="H94" s="1850">
        <v>2163</v>
      </c>
      <c r="I94" s="1884"/>
      <c r="J94" s="1850"/>
      <c r="K94" s="1851">
        <v>2163</v>
      </c>
    </row>
    <row r="95" spans="1:11" ht="18" customHeight="1" x14ac:dyDescent="0.25">
      <c r="A95" s="1841" t="s">
        <v>125</v>
      </c>
      <c r="B95" s="4065"/>
      <c r="C95" s="4066"/>
      <c r="D95" s="4067"/>
      <c r="E95" s="1836"/>
      <c r="F95" s="1849"/>
      <c r="G95" s="1849"/>
      <c r="H95" s="1850"/>
      <c r="I95" s="1884">
        <v>0</v>
      </c>
      <c r="J95" s="1850"/>
      <c r="K95" s="1851">
        <v>0</v>
      </c>
    </row>
    <row r="96" spans="1:11" ht="18" customHeight="1" x14ac:dyDescent="0.25">
      <c r="A96" s="1841" t="s">
        <v>126</v>
      </c>
      <c r="B96" s="4065"/>
      <c r="C96" s="4066"/>
      <c r="D96" s="4067"/>
      <c r="E96" s="1836"/>
      <c r="F96" s="1849"/>
      <c r="G96" s="1849"/>
      <c r="H96" s="1850"/>
      <c r="I96" s="1884">
        <v>0</v>
      </c>
      <c r="J96" s="1850"/>
      <c r="K96" s="1851">
        <v>0</v>
      </c>
    </row>
    <row r="97" spans="1:11" ht="18" customHeight="1" x14ac:dyDescent="0.25">
      <c r="A97" s="1841"/>
      <c r="B97" s="1837"/>
      <c r="C97" s="1836"/>
      <c r="D97" s="1836"/>
      <c r="E97" s="1836"/>
      <c r="F97" s="1836"/>
      <c r="G97" s="1836"/>
      <c r="H97" s="1836"/>
      <c r="I97" s="1836"/>
      <c r="J97" s="1836"/>
      <c r="K97" s="1836"/>
    </row>
    <row r="98" spans="1:11" ht="18" customHeight="1" x14ac:dyDescent="0.25">
      <c r="A98" s="1842" t="s">
        <v>150</v>
      </c>
      <c r="B98" s="1838" t="s">
        <v>151</v>
      </c>
      <c r="C98" s="1836"/>
      <c r="D98" s="1836"/>
      <c r="E98" s="1838" t="s">
        <v>7</v>
      </c>
      <c r="F98" s="1853">
        <v>374.3</v>
      </c>
      <c r="G98" s="1853">
        <v>148</v>
      </c>
      <c r="H98" s="1853">
        <v>98577</v>
      </c>
      <c r="I98" s="1853">
        <v>20815</v>
      </c>
      <c r="J98" s="1853">
        <v>0</v>
      </c>
      <c r="K98" s="1853">
        <v>119392</v>
      </c>
    </row>
    <row r="99" spans="1:11" ht="18" customHeight="1" thickBot="1" x14ac:dyDescent="0.3">
      <c r="A99" s="1836"/>
      <c r="B99" s="1838"/>
      <c r="C99" s="1836"/>
      <c r="D99" s="1836"/>
      <c r="E99" s="1836"/>
      <c r="F99" s="1859"/>
      <c r="G99" s="1859"/>
      <c r="H99" s="1859"/>
      <c r="I99" s="1859"/>
      <c r="J99" s="1859"/>
      <c r="K99" s="1859"/>
    </row>
    <row r="100" spans="1:11" ht="42.75" customHeight="1" x14ac:dyDescent="0.25">
      <c r="A100" s="1836"/>
      <c r="B100" s="1836"/>
      <c r="C100" s="1836"/>
      <c r="D100" s="1836"/>
      <c r="E100" s="1836"/>
      <c r="F100" s="1844" t="s">
        <v>9</v>
      </c>
      <c r="G100" s="1844" t="s">
        <v>37</v>
      </c>
      <c r="H100" s="1844" t="s">
        <v>29</v>
      </c>
      <c r="I100" s="1844" t="s">
        <v>30</v>
      </c>
      <c r="J100" s="1844" t="s">
        <v>33</v>
      </c>
      <c r="K100" s="1844" t="s">
        <v>34</v>
      </c>
    </row>
    <row r="101" spans="1:11" ht="18" customHeight="1" x14ac:dyDescent="0.25">
      <c r="A101" s="1842" t="s">
        <v>130</v>
      </c>
      <c r="B101" s="1838" t="s">
        <v>63</v>
      </c>
      <c r="C101" s="1836"/>
      <c r="D101" s="1836"/>
      <c r="E101" s="1836"/>
      <c r="F101" s="1836"/>
      <c r="G101" s="1836"/>
      <c r="H101" s="1836"/>
      <c r="I101" s="1836"/>
      <c r="J101" s="1836"/>
      <c r="K101" s="1836"/>
    </row>
    <row r="102" spans="1:11" ht="18" customHeight="1" x14ac:dyDescent="0.25">
      <c r="A102" s="1841" t="s">
        <v>131</v>
      </c>
      <c r="B102" s="1837" t="s">
        <v>152</v>
      </c>
      <c r="C102" s="1836"/>
      <c r="D102" s="1836"/>
      <c r="E102" s="1836"/>
      <c r="F102" s="1849">
        <v>180</v>
      </c>
      <c r="G102" s="1849"/>
      <c r="H102" s="1850">
        <v>60532</v>
      </c>
      <c r="I102" s="1884">
        <v>3717</v>
      </c>
      <c r="J102" s="1850"/>
      <c r="K102" s="1851">
        <v>64249</v>
      </c>
    </row>
    <row r="103" spans="1:11" ht="18" customHeight="1" x14ac:dyDescent="0.25">
      <c r="A103" s="1841" t="s">
        <v>132</v>
      </c>
      <c r="B103" s="3861" t="s">
        <v>62</v>
      </c>
      <c r="C103" s="3861"/>
      <c r="D103" s="1836"/>
      <c r="E103" s="1836"/>
      <c r="F103" s="1849">
        <v>2</v>
      </c>
      <c r="G103" s="1849"/>
      <c r="H103" s="1850">
        <v>313</v>
      </c>
      <c r="I103" s="1884">
        <v>249</v>
      </c>
      <c r="J103" s="1850"/>
      <c r="K103" s="1851">
        <v>562</v>
      </c>
    </row>
    <row r="104" spans="1:11" ht="18" customHeight="1" x14ac:dyDescent="0.25">
      <c r="A104" s="1841" t="s">
        <v>128</v>
      </c>
      <c r="B104" s="4065"/>
      <c r="C104" s="4066"/>
      <c r="D104" s="4067"/>
      <c r="E104" s="1836"/>
      <c r="F104" s="1849"/>
      <c r="G104" s="1849"/>
      <c r="H104" s="1850"/>
      <c r="I104" s="1884">
        <v>0</v>
      </c>
      <c r="J104" s="1850"/>
      <c r="K104" s="1851">
        <v>0</v>
      </c>
    </row>
    <row r="105" spans="1:11" ht="18" customHeight="1" x14ac:dyDescent="0.25">
      <c r="A105" s="1841" t="s">
        <v>127</v>
      </c>
      <c r="B105" s="4065"/>
      <c r="C105" s="4066"/>
      <c r="D105" s="4067"/>
      <c r="E105" s="1836"/>
      <c r="F105" s="1849"/>
      <c r="G105" s="1849"/>
      <c r="H105" s="1850"/>
      <c r="I105" s="1884">
        <v>0</v>
      </c>
      <c r="J105" s="1850"/>
      <c r="K105" s="1851">
        <v>0</v>
      </c>
    </row>
    <row r="106" spans="1:11" ht="18" customHeight="1" x14ac:dyDescent="0.25">
      <c r="A106" s="1841" t="s">
        <v>129</v>
      </c>
      <c r="B106" s="4065"/>
      <c r="C106" s="4066"/>
      <c r="D106" s="4067"/>
      <c r="E106" s="1836"/>
      <c r="F106" s="1849"/>
      <c r="G106" s="1849"/>
      <c r="H106" s="1850"/>
      <c r="I106" s="1884">
        <v>0</v>
      </c>
      <c r="J106" s="1850"/>
      <c r="K106" s="1851">
        <v>0</v>
      </c>
    </row>
    <row r="107" spans="1:11" ht="18" customHeight="1" x14ac:dyDescent="0.25">
      <c r="A107" s="1836"/>
      <c r="B107" s="1838"/>
      <c r="C107" s="1836"/>
      <c r="D107" s="1836"/>
      <c r="E107" s="1836"/>
      <c r="F107" s="1836"/>
      <c r="G107" s="1836"/>
      <c r="H107" s="1836"/>
      <c r="I107" s="1836"/>
      <c r="J107" s="1836"/>
      <c r="K107" s="1836"/>
    </row>
    <row r="108" spans="1:11" s="119" customFormat="1" ht="18" customHeight="1" x14ac:dyDescent="0.25">
      <c r="A108" s="1842" t="s">
        <v>153</v>
      </c>
      <c r="B108" s="1897" t="s">
        <v>154</v>
      </c>
      <c r="C108" s="1836"/>
      <c r="D108" s="1836"/>
      <c r="E108" s="1838" t="s">
        <v>7</v>
      </c>
      <c r="F108" s="1853">
        <v>182</v>
      </c>
      <c r="G108" s="1853">
        <v>0</v>
      </c>
      <c r="H108" s="1851">
        <v>60845</v>
      </c>
      <c r="I108" s="1851">
        <v>3966</v>
      </c>
      <c r="J108" s="1851">
        <v>0</v>
      </c>
      <c r="K108" s="1851">
        <v>64811</v>
      </c>
    </row>
    <row r="109" spans="1:11" s="119" customFormat="1" ht="18" customHeight="1" thickBot="1" x14ac:dyDescent="0.3">
      <c r="A109" s="1846"/>
      <c r="B109" s="1847"/>
      <c r="C109" s="1848"/>
      <c r="D109" s="1848"/>
      <c r="E109" s="1848"/>
      <c r="F109" s="1859"/>
      <c r="G109" s="1859"/>
      <c r="H109" s="1859"/>
      <c r="I109" s="1859"/>
      <c r="J109" s="1859"/>
      <c r="K109" s="1859"/>
    </row>
    <row r="110" spans="1:11" s="119" customFormat="1" ht="18" customHeight="1" x14ac:dyDescent="0.25">
      <c r="A110" s="1842" t="s">
        <v>156</v>
      </c>
      <c r="B110" s="1838" t="s">
        <v>39</v>
      </c>
      <c r="C110" s="1836"/>
      <c r="D110" s="1836"/>
      <c r="E110" s="1836"/>
      <c r="F110" s="1836"/>
      <c r="G110" s="1836"/>
      <c r="H110" s="1836"/>
      <c r="I110" s="1836"/>
      <c r="J110" s="1836"/>
      <c r="K110" s="1836"/>
    </row>
    <row r="111" spans="1:11" ht="18" customHeight="1" x14ac:dyDescent="0.25">
      <c r="A111" s="1842" t="s">
        <v>155</v>
      </c>
      <c r="B111" s="1838" t="s">
        <v>164</v>
      </c>
      <c r="C111" s="1836"/>
      <c r="D111" s="1836"/>
      <c r="E111" s="1838" t="s">
        <v>7</v>
      </c>
      <c r="F111" s="1850">
        <v>2995264</v>
      </c>
      <c r="G111" s="1836"/>
      <c r="H111" s="1836"/>
      <c r="I111" s="1836"/>
      <c r="J111" s="1836"/>
      <c r="K111" s="1836"/>
    </row>
    <row r="112" spans="1:11" ht="18" customHeight="1" x14ac:dyDescent="0.25">
      <c r="A112" s="1836"/>
      <c r="B112" s="1838"/>
      <c r="C112" s="1836"/>
      <c r="D112" s="1836"/>
      <c r="E112" s="1838"/>
      <c r="F112" s="1857"/>
      <c r="G112" s="1836"/>
      <c r="H112" s="1836"/>
      <c r="I112" s="1836"/>
      <c r="J112" s="1836"/>
      <c r="K112" s="1836"/>
    </row>
    <row r="113" spans="1:6" ht="15" x14ac:dyDescent="0.25">
      <c r="A113" s="1842"/>
      <c r="B113" s="1838" t="s">
        <v>15</v>
      </c>
      <c r="C113" s="1836"/>
      <c r="D113" s="1836"/>
      <c r="E113" s="1836"/>
      <c r="F113" s="1836"/>
    </row>
    <row r="114" spans="1:6" ht="15" x14ac:dyDescent="0.25">
      <c r="A114" s="1841" t="s">
        <v>171</v>
      </c>
      <c r="B114" s="1837" t="s">
        <v>35</v>
      </c>
      <c r="C114" s="1836"/>
      <c r="D114" s="1836"/>
      <c r="E114" s="1836"/>
      <c r="F114" s="1900">
        <v>0.79549999999999998</v>
      </c>
    </row>
    <row r="115" spans="1:6" ht="15" x14ac:dyDescent="0.25">
      <c r="A115" s="1841"/>
      <c r="B115" s="1838"/>
      <c r="C115" s="1836"/>
      <c r="D115" s="1836"/>
      <c r="E115" s="1836"/>
      <c r="F115" s="1836"/>
    </row>
    <row r="116" spans="1:6" ht="15" x14ac:dyDescent="0.25">
      <c r="A116" s="1841" t="s">
        <v>170</v>
      </c>
      <c r="B116" s="1838" t="s">
        <v>16</v>
      </c>
      <c r="C116" s="1836"/>
      <c r="D116" s="1836"/>
      <c r="E116" s="1836"/>
      <c r="F116" s="1836"/>
    </row>
    <row r="117" spans="1:6" ht="15" x14ac:dyDescent="0.25">
      <c r="A117" s="1841" t="s">
        <v>172</v>
      </c>
      <c r="B117" s="1837" t="s">
        <v>17</v>
      </c>
      <c r="C117" s="1836"/>
      <c r="D117" s="1836"/>
      <c r="E117" s="1836"/>
      <c r="F117" s="1850">
        <v>193640304</v>
      </c>
    </row>
    <row r="118" spans="1:6" ht="15" x14ac:dyDescent="0.25">
      <c r="A118" s="1841" t="s">
        <v>173</v>
      </c>
      <c r="B118" s="1836" t="s">
        <v>18</v>
      </c>
      <c r="C118" s="1836"/>
      <c r="D118" s="1836"/>
      <c r="E118" s="1836"/>
      <c r="F118" s="1850">
        <v>11607519</v>
      </c>
    </row>
    <row r="119" spans="1:6" ht="15" x14ac:dyDescent="0.25">
      <c r="A119" s="1841" t="s">
        <v>174</v>
      </c>
      <c r="B119" s="1838" t="s">
        <v>19</v>
      </c>
      <c r="C119" s="1836"/>
      <c r="D119" s="1836"/>
      <c r="E119" s="1836"/>
      <c r="F119" s="1852">
        <v>205247823</v>
      </c>
    </row>
    <row r="120" spans="1:6" ht="15" x14ac:dyDescent="0.25">
      <c r="A120" s="1841"/>
      <c r="B120" s="1838"/>
      <c r="C120" s="1836"/>
      <c r="D120" s="1836"/>
      <c r="E120" s="1836"/>
      <c r="F120" s="1836"/>
    </row>
    <row r="121" spans="1:6" ht="15" x14ac:dyDescent="0.25">
      <c r="A121" s="1841" t="s">
        <v>167</v>
      </c>
      <c r="B121" s="1838" t="s">
        <v>36</v>
      </c>
      <c r="C121" s="1836"/>
      <c r="D121" s="1836"/>
      <c r="E121" s="1836"/>
      <c r="F121" s="1850">
        <v>190376563</v>
      </c>
    </row>
    <row r="122" spans="1:6" ht="15" x14ac:dyDescent="0.25">
      <c r="A122" s="1841"/>
      <c r="B122" s="1836"/>
      <c r="C122" s="1836"/>
      <c r="D122" s="1836"/>
      <c r="E122" s="1836"/>
      <c r="F122" s="1836"/>
    </row>
    <row r="123" spans="1:6" ht="15" x14ac:dyDescent="0.25">
      <c r="A123" s="1841" t="s">
        <v>175</v>
      </c>
      <c r="B123" s="1838" t="s">
        <v>20</v>
      </c>
      <c r="C123" s="1836"/>
      <c r="D123" s="1836"/>
      <c r="E123" s="1836"/>
      <c r="F123" s="1850">
        <v>14871260</v>
      </c>
    </row>
    <row r="124" spans="1:6" ht="15" x14ac:dyDescent="0.25">
      <c r="A124" s="1841"/>
      <c r="B124" s="1836"/>
      <c r="C124" s="1836"/>
      <c r="D124" s="1836"/>
      <c r="E124" s="1836"/>
      <c r="F124" s="1836"/>
    </row>
    <row r="125" spans="1:6" ht="15" x14ac:dyDescent="0.25">
      <c r="A125" s="1841" t="s">
        <v>176</v>
      </c>
      <c r="B125" s="1838" t="s">
        <v>21</v>
      </c>
      <c r="C125" s="1836"/>
      <c r="D125" s="1836"/>
      <c r="E125" s="1836"/>
      <c r="F125" s="1850">
        <v>-676135</v>
      </c>
    </row>
    <row r="126" spans="1:6" ht="15" x14ac:dyDescent="0.25">
      <c r="A126" s="1841"/>
      <c r="B126" s="1836"/>
      <c r="C126" s="1836"/>
      <c r="D126" s="1836"/>
      <c r="E126" s="1836"/>
      <c r="F126" s="1836"/>
    </row>
    <row r="127" spans="1:6" ht="15" x14ac:dyDescent="0.25">
      <c r="A127" s="1841" t="s">
        <v>177</v>
      </c>
      <c r="B127" s="1838" t="s">
        <v>22</v>
      </c>
      <c r="C127" s="1836"/>
      <c r="D127" s="1836"/>
      <c r="E127" s="1836"/>
      <c r="F127" s="1850">
        <v>14195125</v>
      </c>
    </row>
    <row r="128" spans="1:6" ht="15" x14ac:dyDescent="0.25">
      <c r="A128" s="1841"/>
      <c r="B128" s="1836"/>
      <c r="C128" s="1836"/>
      <c r="D128" s="1836"/>
      <c r="E128" s="1836"/>
      <c r="F128" s="1836"/>
    </row>
    <row r="129" spans="1:11" ht="42.75" customHeight="1" x14ac:dyDescent="0.25">
      <c r="A129" s="1836"/>
      <c r="B129" s="1836"/>
      <c r="C129" s="1836"/>
      <c r="D129" s="1836"/>
      <c r="E129" s="1836"/>
      <c r="F129" s="1844" t="s">
        <v>9</v>
      </c>
      <c r="G129" s="1844" t="s">
        <v>37</v>
      </c>
      <c r="H129" s="1844" t="s">
        <v>29</v>
      </c>
      <c r="I129" s="1844" t="s">
        <v>30</v>
      </c>
      <c r="J129" s="1844" t="s">
        <v>33</v>
      </c>
      <c r="K129" s="1844" t="s">
        <v>34</v>
      </c>
    </row>
    <row r="130" spans="1:11" ht="18" customHeight="1" x14ac:dyDescent="0.25">
      <c r="A130" s="1842" t="s">
        <v>157</v>
      </c>
      <c r="B130" s="1838" t="s">
        <v>23</v>
      </c>
      <c r="C130" s="1836"/>
      <c r="D130" s="1836"/>
      <c r="E130" s="1836"/>
      <c r="F130" s="1836"/>
      <c r="G130" s="1836"/>
      <c r="H130" s="1836"/>
      <c r="I130" s="1836"/>
      <c r="J130" s="1836"/>
      <c r="K130" s="1836"/>
    </row>
    <row r="131" spans="1:11" ht="18" customHeight="1" x14ac:dyDescent="0.25">
      <c r="A131" s="1841" t="s">
        <v>158</v>
      </c>
      <c r="B131" s="1836" t="s">
        <v>24</v>
      </c>
      <c r="C131" s="1836"/>
      <c r="D131" s="1836"/>
      <c r="E131" s="1836"/>
      <c r="F131" s="1849"/>
      <c r="G131" s="1849"/>
      <c r="H131" s="1850"/>
      <c r="I131" s="1884">
        <v>0</v>
      </c>
      <c r="J131" s="1850"/>
      <c r="K131" s="1851">
        <v>0</v>
      </c>
    </row>
    <row r="132" spans="1:11" ht="18" customHeight="1" x14ac:dyDescent="0.25">
      <c r="A132" s="1841" t="s">
        <v>159</v>
      </c>
      <c r="B132" s="1836" t="s">
        <v>25</v>
      </c>
      <c r="C132" s="1836"/>
      <c r="D132" s="1836"/>
      <c r="E132" s="1836"/>
      <c r="F132" s="1849"/>
      <c r="G132" s="1849"/>
      <c r="H132" s="1850"/>
      <c r="I132" s="1884">
        <v>0</v>
      </c>
      <c r="J132" s="1850"/>
      <c r="K132" s="1851">
        <v>0</v>
      </c>
    </row>
    <row r="133" spans="1:11" ht="18" customHeight="1" x14ac:dyDescent="0.25">
      <c r="A133" s="1841" t="s">
        <v>160</v>
      </c>
      <c r="B133" s="4062"/>
      <c r="C133" s="4063"/>
      <c r="D133" s="4064"/>
      <c r="E133" s="1836"/>
      <c r="F133" s="1849"/>
      <c r="G133" s="1849"/>
      <c r="H133" s="1850"/>
      <c r="I133" s="1884">
        <v>0</v>
      </c>
      <c r="J133" s="1850"/>
      <c r="K133" s="1851">
        <v>0</v>
      </c>
    </row>
    <row r="134" spans="1:11" ht="18" customHeight="1" x14ac:dyDescent="0.25">
      <c r="A134" s="1841" t="s">
        <v>161</v>
      </c>
      <c r="B134" s="4062"/>
      <c r="C134" s="4063"/>
      <c r="D134" s="4064"/>
      <c r="E134" s="1836"/>
      <c r="F134" s="1849"/>
      <c r="G134" s="1849"/>
      <c r="H134" s="1850"/>
      <c r="I134" s="1884">
        <v>0</v>
      </c>
      <c r="J134" s="1850"/>
      <c r="K134" s="1851">
        <v>0</v>
      </c>
    </row>
    <row r="135" spans="1:11" ht="18" customHeight="1" x14ac:dyDescent="0.25">
      <c r="A135" s="1841" t="s">
        <v>162</v>
      </c>
      <c r="B135" s="4062"/>
      <c r="C135" s="4063"/>
      <c r="D135" s="4064"/>
      <c r="E135" s="1836"/>
      <c r="F135" s="1849"/>
      <c r="G135" s="1849"/>
      <c r="H135" s="1850"/>
      <c r="I135" s="1884">
        <v>0</v>
      </c>
      <c r="J135" s="1850"/>
      <c r="K135" s="1851">
        <v>0</v>
      </c>
    </row>
    <row r="136" spans="1:11" ht="18" customHeight="1" x14ac:dyDescent="0.25">
      <c r="A136" s="1842"/>
      <c r="B136" s="1836"/>
      <c r="C136" s="1836"/>
      <c r="D136" s="1836"/>
      <c r="E136" s="1836"/>
      <c r="F136" s="1836"/>
      <c r="G136" s="1836"/>
      <c r="H136" s="1836"/>
      <c r="I136" s="1836"/>
      <c r="J136" s="1836"/>
      <c r="K136" s="1836"/>
    </row>
    <row r="137" spans="1:11" ht="18" customHeight="1" x14ac:dyDescent="0.25">
      <c r="A137" s="1842" t="s">
        <v>163</v>
      </c>
      <c r="B137" s="1838" t="s">
        <v>27</v>
      </c>
      <c r="C137" s="1836"/>
      <c r="D137" s="1836"/>
      <c r="E137" s="1836"/>
      <c r="F137" s="1853">
        <v>0</v>
      </c>
      <c r="G137" s="1853">
        <v>0</v>
      </c>
      <c r="H137" s="1851">
        <v>0</v>
      </c>
      <c r="I137" s="1851">
        <v>0</v>
      </c>
      <c r="J137" s="1851">
        <v>0</v>
      </c>
      <c r="K137" s="1851">
        <v>0</v>
      </c>
    </row>
    <row r="138" spans="1:11" ht="18" customHeight="1" x14ac:dyDescent="0.25">
      <c r="A138" s="1836"/>
      <c r="B138" s="1836"/>
      <c r="C138" s="1836"/>
      <c r="D138" s="1836"/>
      <c r="E138" s="1836"/>
      <c r="F138" s="1836"/>
      <c r="G138" s="1836"/>
      <c r="H138" s="1836"/>
      <c r="I138" s="1836"/>
      <c r="J138" s="1836"/>
      <c r="K138" s="1836"/>
    </row>
    <row r="139" spans="1:11" ht="42.75" customHeight="1" x14ac:dyDescent="0.25">
      <c r="A139" s="1836"/>
      <c r="B139" s="1836"/>
      <c r="C139" s="1836"/>
      <c r="D139" s="1836"/>
      <c r="E139" s="1836"/>
      <c r="F139" s="1844" t="s">
        <v>9</v>
      </c>
      <c r="G139" s="1844" t="s">
        <v>37</v>
      </c>
      <c r="H139" s="1844" t="s">
        <v>29</v>
      </c>
      <c r="I139" s="1844" t="s">
        <v>30</v>
      </c>
      <c r="J139" s="1844" t="s">
        <v>33</v>
      </c>
      <c r="K139" s="1844" t="s">
        <v>34</v>
      </c>
    </row>
    <row r="140" spans="1:11" ht="18" customHeight="1" x14ac:dyDescent="0.25">
      <c r="A140" s="1842" t="s">
        <v>166</v>
      </c>
      <c r="B140" s="1838" t="s">
        <v>26</v>
      </c>
      <c r="C140" s="1836"/>
      <c r="D140" s="1836"/>
      <c r="E140" s="1836"/>
      <c r="F140" s="1836"/>
      <c r="G140" s="1836"/>
      <c r="H140" s="1836"/>
      <c r="I140" s="1836"/>
      <c r="J140" s="1836"/>
      <c r="K140" s="1836"/>
    </row>
    <row r="141" spans="1:11" ht="18" customHeight="1" x14ac:dyDescent="0.25">
      <c r="A141" s="1841" t="s">
        <v>137</v>
      </c>
      <c r="B141" s="1838" t="s">
        <v>64</v>
      </c>
      <c r="C141" s="1836"/>
      <c r="D141" s="1836"/>
      <c r="E141" s="1836"/>
      <c r="F141" s="1875">
        <v>19022.600000000002</v>
      </c>
      <c r="G141" s="1875">
        <v>6621</v>
      </c>
      <c r="H141" s="1875">
        <v>1375813</v>
      </c>
      <c r="I141" s="1875">
        <v>945728</v>
      </c>
      <c r="J141" s="1875">
        <v>1105184</v>
      </c>
      <c r="K141" s="1875">
        <v>1216357</v>
      </c>
    </row>
    <row r="142" spans="1:11" ht="18" customHeight="1" x14ac:dyDescent="0.25">
      <c r="A142" s="1841" t="s">
        <v>142</v>
      </c>
      <c r="B142" s="1838" t="s">
        <v>65</v>
      </c>
      <c r="C142" s="1836"/>
      <c r="D142" s="1836"/>
      <c r="E142" s="1836"/>
      <c r="F142" s="1875">
        <v>107031</v>
      </c>
      <c r="G142" s="1875">
        <v>408</v>
      </c>
      <c r="H142" s="1875">
        <v>4897363</v>
      </c>
      <c r="I142" s="1875">
        <v>3898301</v>
      </c>
      <c r="J142" s="1875">
        <v>7420</v>
      </c>
      <c r="K142" s="1875">
        <v>8788244</v>
      </c>
    </row>
    <row r="143" spans="1:11" ht="18" customHeight="1" x14ac:dyDescent="0.25">
      <c r="A143" s="1841" t="s">
        <v>144</v>
      </c>
      <c r="B143" s="1838" t="s">
        <v>66</v>
      </c>
      <c r="C143" s="1836"/>
      <c r="D143" s="1836"/>
      <c r="E143" s="1836"/>
      <c r="F143" s="1875">
        <v>107807</v>
      </c>
      <c r="G143" s="1875">
        <v>42882</v>
      </c>
      <c r="H143" s="1875">
        <v>11375198</v>
      </c>
      <c r="I143" s="1875">
        <v>0</v>
      </c>
      <c r="J143" s="1875">
        <v>6093929</v>
      </c>
      <c r="K143" s="1875">
        <v>5281269</v>
      </c>
    </row>
    <row r="144" spans="1:11" ht="18" customHeight="1" x14ac:dyDescent="0.25">
      <c r="A144" s="1841" t="s">
        <v>146</v>
      </c>
      <c r="B144" s="1838" t="s">
        <v>67</v>
      </c>
      <c r="C144" s="1836"/>
      <c r="D144" s="1836"/>
      <c r="E144" s="1836"/>
      <c r="F144" s="1875">
        <v>0</v>
      </c>
      <c r="G144" s="1875">
        <v>0</v>
      </c>
      <c r="H144" s="1875">
        <v>0</v>
      </c>
      <c r="I144" s="1875">
        <v>0</v>
      </c>
      <c r="J144" s="1875">
        <v>0</v>
      </c>
      <c r="K144" s="1875">
        <v>0</v>
      </c>
    </row>
    <row r="145" spans="1:11" ht="18" customHeight="1" x14ac:dyDescent="0.25">
      <c r="A145" s="1841" t="s">
        <v>148</v>
      </c>
      <c r="B145" s="1838" t="s">
        <v>68</v>
      </c>
      <c r="C145" s="1836"/>
      <c r="D145" s="1836"/>
      <c r="E145" s="1836"/>
      <c r="F145" s="1875">
        <v>149.5</v>
      </c>
      <c r="G145" s="1875">
        <v>2285</v>
      </c>
      <c r="H145" s="1875">
        <v>46927</v>
      </c>
      <c r="I145" s="1875">
        <v>17755</v>
      </c>
      <c r="J145" s="1875">
        <v>0</v>
      </c>
      <c r="K145" s="1875">
        <v>64682</v>
      </c>
    </row>
    <row r="146" spans="1:11" ht="18" customHeight="1" x14ac:dyDescent="0.25">
      <c r="A146" s="1841" t="s">
        <v>150</v>
      </c>
      <c r="B146" s="1838" t="s">
        <v>69</v>
      </c>
      <c r="C146" s="1836"/>
      <c r="D146" s="1836"/>
      <c r="E146" s="1836"/>
      <c r="F146" s="1875">
        <v>374.3</v>
      </c>
      <c r="G146" s="1875">
        <v>148</v>
      </c>
      <c r="H146" s="1875">
        <v>98577</v>
      </c>
      <c r="I146" s="1875">
        <v>20815</v>
      </c>
      <c r="J146" s="1875">
        <v>0</v>
      </c>
      <c r="K146" s="1875">
        <v>119392</v>
      </c>
    </row>
    <row r="147" spans="1:11" ht="18" customHeight="1" x14ac:dyDescent="0.25">
      <c r="A147" s="1841" t="s">
        <v>153</v>
      </c>
      <c r="B147" s="1838" t="s">
        <v>61</v>
      </c>
      <c r="C147" s="1836"/>
      <c r="D147" s="1836"/>
      <c r="E147" s="1836"/>
      <c r="F147" s="1853">
        <v>182</v>
      </c>
      <c r="G147" s="1853">
        <v>0</v>
      </c>
      <c r="H147" s="1853">
        <v>60845</v>
      </c>
      <c r="I147" s="1853">
        <v>3966</v>
      </c>
      <c r="J147" s="1853">
        <v>0</v>
      </c>
      <c r="K147" s="1853">
        <v>64811</v>
      </c>
    </row>
    <row r="148" spans="1:11" ht="18" customHeight="1" x14ac:dyDescent="0.25">
      <c r="A148" s="1841" t="s">
        <v>155</v>
      </c>
      <c r="B148" s="1838" t="s">
        <v>70</v>
      </c>
      <c r="C148" s="1836"/>
      <c r="D148" s="1836"/>
      <c r="E148" s="1836"/>
      <c r="F148" s="1876" t="s">
        <v>73</v>
      </c>
      <c r="G148" s="1876" t="s">
        <v>73</v>
      </c>
      <c r="H148" s="1877" t="s">
        <v>73</v>
      </c>
      <c r="I148" s="1877" t="s">
        <v>73</v>
      </c>
      <c r="J148" s="1877" t="s">
        <v>73</v>
      </c>
      <c r="K148" s="1871">
        <v>2995264</v>
      </c>
    </row>
    <row r="149" spans="1:11" ht="18" customHeight="1" x14ac:dyDescent="0.25">
      <c r="A149" s="1841" t="s">
        <v>163</v>
      </c>
      <c r="B149" s="1838" t="s">
        <v>71</v>
      </c>
      <c r="C149" s="1836"/>
      <c r="D149" s="1836"/>
      <c r="E149" s="1836"/>
      <c r="F149" s="1853">
        <v>0</v>
      </c>
      <c r="G149" s="1853">
        <v>0</v>
      </c>
      <c r="H149" s="1853">
        <v>0</v>
      </c>
      <c r="I149" s="1853">
        <v>0</v>
      </c>
      <c r="J149" s="1853">
        <v>0</v>
      </c>
      <c r="K149" s="1853">
        <v>0</v>
      </c>
    </row>
    <row r="150" spans="1:11" ht="18" customHeight="1" x14ac:dyDescent="0.25">
      <c r="A150" s="1841" t="s">
        <v>185</v>
      </c>
      <c r="B150" s="1838" t="s">
        <v>186</v>
      </c>
      <c r="C150" s="1836"/>
      <c r="D150" s="1836"/>
      <c r="E150" s="1836"/>
      <c r="F150" s="1876" t="s">
        <v>73</v>
      </c>
      <c r="G150" s="1876" t="s">
        <v>73</v>
      </c>
      <c r="H150" s="1853">
        <v>5109776</v>
      </c>
      <c r="I150" s="1853">
        <v>0</v>
      </c>
      <c r="J150" s="1853">
        <v>4369497</v>
      </c>
      <c r="K150" s="1853">
        <v>740279</v>
      </c>
    </row>
    <row r="151" spans="1:11" ht="18" customHeight="1" x14ac:dyDescent="0.25">
      <c r="A151" s="1836"/>
      <c r="B151" s="1838"/>
      <c r="C151" s="1836"/>
      <c r="D151" s="1836"/>
      <c r="E151" s="1836"/>
      <c r="F151" s="1882"/>
      <c r="G151" s="1882"/>
      <c r="H151" s="1882"/>
      <c r="I151" s="1882"/>
      <c r="J151" s="1882"/>
      <c r="K151" s="1882"/>
    </row>
    <row r="152" spans="1:11" ht="18" customHeight="1" x14ac:dyDescent="0.25">
      <c r="A152" s="1842" t="s">
        <v>165</v>
      </c>
      <c r="B152" s="1838" t="s">
        <v>26</v>
      </c>
      <c r="C152" s="1836"/>
      <c r="D152" s="1836"/>
      <c r="E152" s="1836"/>
      <c r="F152" s="1883">
        <v>234566.39999999999</v>
      </c>
      <c r="G152" s="1883">
        <v>52344</v>
      </c>
      <c r="H152" s="1883">
        <v>22964499</v>
      </c>
      <c r="I152" s="1883">
        <v>4886565</v>
      </c>
      <c r="J152" s="1883">
        <v>11576030</v>
      </c>
      <c r="K152" s="1883">
        <v>19270298</v>
      </c>
    </row>
    <row r="154" spans="1:11" ht="18" customHeight="1" x14ac:dyDescent="0.25">
      <c r="A154" s="1842" t="s">
        <v>168</v>
      </c>
      <c r="B154" s="1838" t="s">
        <v>28</v>
      </c>
      <c r="C154" s="1836"/>
      <c r="D154" s="1836"/>
      <c r="E154" s="1836"/>
      <c r="F154" s="1898">
        <v>0.10122200808930457</v>
      </c>
      <c r="G154" s="1836"/>
      <c r="H154" s="1836"/>
      <c r="I154" s="1836"/>
      <c r="J154" s="1836"/>
      <c r="K154" s="1836"/>
    </row>
    <row r="155" spans="1:11" ht="18" customHeight="1" x14ac:dyDescent="0.25">
      <c r="A155" s="1842" t="s">
        <v>169</v>
      </c>
      <c r="B155" s="1838" t="s">
        <v>72</v>
      </c>
      <c r="C155" s="1836"/>
      <c r="D155" s="1836"/>
      <c r="E155" s="1836"/>
      <c r="F155" s="1898">
        <v>1.3575292926268701</v>
      </c>
      <c r="G155" s="1838"/>
      <c r="H155" s="1836"/>
      <c r="I155" s="1836"/>
      <c r="J155" s="1836"/>
      <c r="K155" s="1836"/>
    </row>
    <row r="156" spans="1:11" ht="18" customHeight="1" x14ac:dyDescent="0.25">
      <c r="A156" s="1836"/>
      <c r="B156" s="1836"/>
      <c r="C156" s="1836"/>
      <c r="D156" s="1836"/>
      <c r="E156" s="1836"/>
      <c r="F156" s="1836"/>
      <c r="G156" s="1838"/>
      <c r="H156" s="1836"/>
      <c r="I156" s="1836"/>
      <c r="J156" s="1836"/>
      <c r="K156" s="1836"/>
    </row>
    <row r="157" spans="1:11" ht="18" customHeight="1" x14ac:dyDescent="0.25">
      <c r="H157" s="132"/>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pageMargins left="0.7" right="0.7" top="0.75" bottom="0.75" header="0.3" footer="0.3"/>
  <pageSetup scale="1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K156"/>
  <sheetViews>
    <sheetView showGridLines="0" zoomScale="70" zoomScaleNormal="70" zoomScaleSheetLayoutView="100" workbookViewId="0">
      <selection activeCell="H1" sqref="H1:H1048576"/>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1901"/>
      <c r="B1" s="1901"/>
      <c r="C1" s="1905"/>
      <c r="D1" s="1904"/>
      <c r="E1" s="1905"/>
      <c r="F1" s="1905"/>
      <c r="G1" s="1905"/>
      <c r="H1" s="1905"/>
      <c r="I1" s="1905"/>
      <c r="J1" s="1905"/>
      <c r="K1" s="1905"/>
    </row>
    <row r="2" spans="1:11" ht="18" customHeight="1" x14ac:dyDescent="0.25">
      <c r="A2" s="1901"/>
      <c r="B2" s="1901"/>
      <c r="C2" s="1901"/>
      <c r="D2" s="3857" t="s">
        <v>686</v>
      </c>
      <c r="E2" s="3858"/>
      <c r="F2" s="3858"/>
      <c r="G2" s="3858"/>
      <c r="H2" s="3858"/>
      <c r="I2" s="1901"/>
      <c r="J2" s="1901"/>
      <c r="K2" s="1901"/>
    </row>
    <row r="3" spans="1:11" ht="18" customHeight="1" x14ac:dyDescent="0.2">
      <c r="A3" s="1901"/>
      <c r="B3" s="1903" t="s">
        <v>0</v>
      </c>
      <c r="C3" s="1901"/>
      <c r="D3" s="1901"/>
      <c r="E3" s="1901"/>
      <c r="F3" s="1901"/>
      <c r="G3" s="1901"/>
      <c r="H3" s="1901"/>
      <c r="I3" s="1901"/>
      <c r="J3" s="1901"/>
      <c r="K3" s="1901"/>
    </row>
    <row r="4" spans="1:11" ht="18" customHeight="1" x14ac:dyDescent="0.2">
      <c r="A4" s="630"/>
      <c r="B4" s="1561"/>
      <c r="C4" s="1561"/>
      <c r="D4" s="1561"/>
      <c r="E4" s="1561"/>
      <c r="F4" s="1561"/>
      <c r="G4" s="1561"/>
      <c r="H4" s="1561"/>
      <c r="I4" s="1561"/>
      <c r="J4" s="1561"/>
      <c r="K4" s="1561"/>
    </row>
    <row r="5" spans="1:11" ht="18" customHeight="1" x14ac:dyDescent="0.2">
      <c r="A5" s="1901"/>
      <c r="B5" s="1906" t="s">
        <v>40</v>
      </c>
      <c r="C5" s="4121" t="s">
        <v>770</v>
      </c>
      <c r="D5" s="4070"/>
      <c r="E5" s="4070"/>
      <c r="F5" s="4070"/>
      <c r="G5" s="4071"/>
      <c r="H5" s="1901"/>
      <c r="I5" s="1901"/>
      <c r="J5" s="1901"/>
      <c r="K5" s="1901"/>
    </row>
    <row r="6" spans="1:11" ht="18" customHeight="1" x14ac:dyDescent="0.2">
      <c r="A6" s="1901"/>
      <c r="B6" s="1906" t="s">
        <v>3</v>
      </c>
      <c r="C6" s="4072">
        <v>35</v>
      </c>
      <c r="D6" s="4073"/>
      <c r="E6" s="4073"/>
      <c r="F6" s="4073"/>
      <c r="G6" s="4074"/>
      <c r="H6" s="1901"/>
      <c r="I6" s="1901"/>
      <c r="J6" s="1901"/>
      <c r="K6" s="1901"/>
    </row>
    <row r="7" spans="1:11" ht="18" customHeight="1" x14ac:dyDescent="0.2">
      <c r="A7" s="1901"/>
      <c r="B7" s="1906" t="s">
        <v>4</v>
      </c>
      <c r="C7" s="4075">
        <v>979</v>
      </c>
      <c r="D7" s="4076"/>
      <c r="E7" s="4076"/>
      <c r="F7" s="4076"/>
      <c r="G7" s="4077"/>
      <c r="H7" s="1901"/>
      <c r="I7" s="1901"/>
      <c r="J7" s="1901"/>
      <c r="K7" s="1901"/>
    </row>
    <row r="8" spans="1:11" ht="18" customHeight="1" x14ac:dyDescent="0.2">
      <c r="A8" s="630"/>
      <c r="B8" s="1561"/>
      <c r="C8" s="1561"/>
      <c r="D8" s="1561"/>
      <c r="E8" s="1561"/>
      <c r="F8" s="1561"/>
      <c r="G8" s="1561"/>
      <c r="H8" s="1561"/>
      <c r="I8" s="1561"/>
      <c r="J8" s="1561"/>
      <c r="K8" s="1561"/>
    </row>
    <row r="9" spans="1:11" ht="18" customHeight="1" x14ac:dyDescent="0.2">
      <c r="A9" s="1901"/>
      <c r="B9" s="1906" t="s">
        <v>1</v>
      </c>
      <c r="C9" s="4121" t="s">
        <v>771</v>
      </c>
      <c r="D9" s="4070"/>
      <c r="E9" s="4070"/>
      <c r="F9" s="4070"/>
      <c r="G9" s="4071"/>
      <c r="H9" s="1901"/>
      <c r="I9" s="1901"/>
      <c r="J9" s="1901"/>
      <c r="K9" s="1901"/>
    </row>
    <row r="10" spans="1:11" ht="18" customHeight="1" x14ac:dyDescent="0.2">
      <c r="A10" s="1901"/>
      <c r="B10" s="1906" t="s">
        <v>2</v>
      </c>
      <c r="C10" s="4133" t="s">
        <v>772</v>
      </c>
      <c r="D10" s="4079"/>
      <c r="E10" s="4079"/>
      <c r="F10" s="4079"/>
      <c r="G10" s="4080"/>
      <c r="H10" s="1901"/>
      <c r="I10" s="1901"/>
      <c r="J10" s="1901"/>
      <c r="K10" s="1901"/>
    </row>
    <row r="11" spans="1:11" ht="18" customHeight="1" x14ac:dyDescent="0.2">
      <c r="A11" s="1901"/>
      <c r="B11" s="1906" t="s">
        <v>32</v>
      </c>
      <c r="C11" s="4121" t="s">
        <v>773</v>
      </c>
      <c r="D11" s="4069"/>
      <c r="E11" s="4069"/>
      <c r="F11" s="4069"/>
      <c r="G11" s="4069"/>
      <c r="H11" s="1901"/>
      <c r="I11" s="1901"/>
      <c r="J11" s="1901"/>
      <c r="K11" s="1901"/>
    </row>
    <row r="12" spans="1:11" ht="18" customHeight="1" x14ac:dyDescent="0.2">
      <c r="A12" s="1901"/>
      <c r="B12" s="1906"/>
      <c r="C12" s="1906"/>
      <c r="D12" s="1906"/>
      <c r="E12" s="1906"/>
      <c r="F12" s="1906"/>
      <c r="G12" s="1906"/>
      <c r="H12" s="1901"/>
      <c r="I12" s="1901"/>
      <c r="J12" s="1901"/>
      <c r="K12" s="1901"/>
    </row>
    <row r="13" spans="1:11" ht="24.6" customHeight="1" x14ac:dyDescent="0.2">
      <c r="A13" s="1901"/>
      <c r="B13" s="3863"/>
      <c r="C13" s="3864"/>
      <c r="D13" s="3864"/>
      <c r="E13" s="3864"/>
      <c r="F13" s="3864"/>
      <c r="G13" s="3864"/>
      <c r="H13" s="3865"/>
      <c r="I13" s="1905"/>
      <c r="J13" s="1901"/>
      <c r="K13" s="1901"/>
    </row>
    <row r="14" spans="1:11" ht="18" customHeight="1" x14ac:dyDescent="0.2">
      <c r="A14" s="1901"/>
      <c r="B14" s="1908"/>
      <c r="C14" s="1901"/>
      <c r="D14" s="1901"/>
      <c r="E14" s="1901"/>
      <c r="F14" s="1901"/>
      <c r="G14" s="1901"/>
      <c r="H14" s="1901"/>
      <c r="I14" s="1901"/>
      <c r="J14" s="1901"/>
      <c r="K14" s="1901"/>
    </row>
    <row r="15" spans="1:11" ht="18" customHeight="1" x14ac:dyDescent="0.2">
      <c r="A15" s="1901"/>
      <c r="B15" s="1908"/>
      <c r="C15" s="1901"/>
      <c r="D15" s="1901"/>
      <c r="E15" s="1901"/>
      <c r="F15" s="1901"/>
      <c r="G15" s="1901"/>
      <c r="H15" s="1901"/>
      <c r="I15" s="1901"/>
      <c r="J15" s="1901"/>
      <c r="K15" s="1901"/>
    </row>
    <row r="16" spans="1:11" ht="45.4" customHeight="1" x14ac:dyDescent="0.2">
      <c r="A16" s="1904" t="s">
        <v>181</v>
      </c>
      <c r="B16" s="1905"/>
      <c r="C16" s="1905"/>
      <c r="D16" s="1905"/>
      <c r="E16" s="1905"/>
      <c r="F16" s="1910" t="s">
        <v>9</v>
      </c>
      <c r="G16" s="1910" t="s">
        <v>37</v>
      </c>
      <c r="H16" s="1910" t="s">
        <v>29</v>
      </c>
      <c r="I16" s="1910" t="s">
        <v>30</v>
      </c>
      <c r="J16" s="1910" t="s">
        <v>33</v>
      </c>
      <c r="K16" s="1910" t="s">
        <v>34</v>
      </c>
    </row>
    <row r="17" spans="1:11" ht="18" customHeight="1" x14ac:dyDescent="0.2">
      <c r="A17" s="1907" t="s">
        <v>184</v>
      </c>
      <c r="B17" s="1903" t="s">
        <v>182</v>
      </c>
      <c r="C17" s="1901"/>
      <c r="D17" s="1901"/>
      <c r="E17" s="1901"/>
      <c r="F17" s="1901"/>
      <c r="G17" s="1901"/>
      <c r="H17" s="1901"/>
      <c r="I17" s="1901"/>
      <c r="J17" s="1901"/>
      <c r="K17" s="1901"/>
    </row>
    <row r="18" spans="1:11" ht="18" customHeight="1" x14ac:dyDescent="0.2">
      <c r="A18" s="1906" t="s">
        <v>185</v>
      </c>
      <c r="B18" s="1902" t="s">
        <v>183</v>
      </c>
      <c r="C18" s="1901"/>
      <c r="D18" s="1901"/>
      <c r="E18" s="1901"/>
      <c r="F18" s="1915" t="s">
        <v>73</v>
      </c>
      <c r="G18" s="1915" t="s">
        <v>73</v>
      </c>
      <c r="H18" s="1916">
        <v>3593580</v>
      </c>
      <c r="I18" s="1951">
        <v>0</v>
      </c>
      <c r="J18" s="1916">
        <v>3072960</v>
      </c>
      <c r="K18" s="1917">
        <v>520620</v>
      </c>
    </row>
    <row r="19" spans="1:11" ht="45.4" customHeight="1" x14ac:dyDescent="0.2">
      <c r="A19" s="1904" t="s">
        <v>8</v>
      </c>
      <c r="B19" s="1905"/>
      <c r="C19" s="1905"/>
      <c r="D19" s="1905"/>
      <c r="E19" s="1905"/>
      <c r="F19" s="1910" t="s">
        <v>9</v>
      </c>
      <c r="G19" s="1910" t="s">
        <v>37</v>
      </c>
      <c r="H19" s="1910" t="s">
        <v>29</v>
      </c>
      <c r="I19" s="1910" t="s">
        <v>30</v>
      </c>
      <c r="J19" s="1910" t="s">
        <v>33</v>
      </c>
      <c r="K19" s="1910" t="s">
        <v>34</v>
      </c>
    </row>
    <row r="20" spans="1:11" ht="18" customHeight="1" x14ac:dyDescent="0.2">
      <c r="A20" s="1907" t="s">
        <v>74</v>
      </c>
      <c r="B20" s="1903" t="s">
        <v>41</v>
      </c>
      <c r="C20" s="1901"/>
      <c r="D20" s="1901"/>
      <c r="E20" s="1901"/>
      <c r="F20" s="1901"/>
      <c r="G20" s="1901"/>
      <c r="H20" s="1901"/>
      <c r="I20" s="1901"/>
      <c r="J20" s="1901"/>
      <c r="K20" s="1901"/>
    </row>
    <row r="21" spans="1:11" ht="18" customHeight="1" x14ac:dyDescent="0.2">
      <c r="A21" s="1906" t="s">
        <v>75</v>
      </c>
      <c r="B21" s="1902" t="s">
        <v>42</v>
      </c>
      <c r="C21" s="1901"/>
      <c r="D21" s="1901"/>
      <c r="E21" s="1901"/>
      <c r="F21" s="1915">
        <v>4347</v>
      </c>
      <c r="G21" s="1915">
        <v>162166</v>
      </c>
      <c r="H21" s="1916">
        <v>428534</v>
      </c>
      <c r="I21" s="1951">
        <v>86690</v>
      </c>
      <c r="J21" s="1916">
        <v>2000</v>
      </c>
      <c r="K21" s="1917">
        <v>513224</v>
      </c>
    </row>
    <row r="22" spans="1:11" ht="18" customHeight="1" x14ac:dyDescent="0.2">
      <c r="A22" s="1906" t="s">
        <v>76</v>
      </c>
      <c r="B22" s="1901" t="s">
        <v>6</v>
      </c>
      <c r="C22" s="1901"/>
      <c r="D22" s="1901"/>
      <c r="E22" s="1901"/>
      <c r="F22" s="1915"/>
      <c r="G22" s="1915"/>
      <c r="H22" s="1916"/>
      <c r="I22" s="1951">
        <v>0</v>
      </c>
      <c r="J22" s="1916"/>
      <c r="K22" s="1917">
        <v>0</v>
      </c>
    </row>
    <row r="23" spans="1:11" ht="18" customHeight="1" x14ac:dyDescent="0.2">
      <c r="A23" s="1906" t="s">
        <v>77</v>
      </c>
      <c r="B23" s="1901" t="s">
        <v>43</v>
      </c>
      <c r="C23" s="1901"/>
      <c r="D23" s="1901"/>
      <c r="E23" s="1901"/>
      <c r="F23" s="1915"/>
      <c r="G23" s="1915"/>
      <c r="H23" s="1916"/>
      <c r="I23" s="1951">
        <v>0</v>
      </c>
      <c r="J23" s="1916"/>
      <c r="K23" s="1917">
        <v>0</v>
      </c>
    </row>
    <row r="24" spans="1:11" ht="18" customHeight="1" x14ac:dyDescent="0.2">
      <c r="A24" s="1906" t="s">
        <v>78</v>
      </c>
      <c r="B24" s="1901" t="s">
        <v>44</v>
      </c>
      <c r="C24" s="1901"/>
      <c r="D24" s="1901"/>
      <c r="E24" s="1901"/>
      <c r="F24" s="1915">
        <v>0</v>
      </c>
      <c r="G24" s="1953">
        <v>0</v>
      </c>
      <c r="H24" s="1916">
        <v>47</v>
      </c>
      <c r="I24" s="1951">
        <v>0</v>
      </c>
      <c r="J24" s="1916"/>
      <c r="K24" s="1917">
        <v>47</v>
      </c>
    </row>
    <row r="25" spans="1:11" ht="18" customHeight="1" x14ac:dyDescent="0.2">
      <c r="A25" s="1906" t="s">
        <v>79</v>
      </c>
      <c r="B25" s="1901" t="s">
        <v>5</v>
      </c>
      <c r="C25" s="1901"/>
      <c r="D25" s="1901"/>
      <c r="E25" s="1901"/>
      <c r="F25" s="1915"/>
      <c r="G25" s="1915"/>
      <c r="H25" s="1916"/>
      <c r="I25" s="1951">
        <v>0</v>
      </c>
      <c r="J25" s="1916"/>
      <c r="K25" s="1917">
        <v>0</v>
      </c>
    </row>
    <row r="26" spans="1:11" ht="18" customHeight="1" x14ac:dyDescent="0.2">
      <c r="A26" s="1906" t="s">
        <v>80</v>
      </c>
      <c r="B26" s="1901" t="s">
        <v>45</v>
      </c>
      <c r="C26" s="1901"/>
      <c r="D26" s="1901"/>
      <c r="E26" s="1901"/>
      <c r="F26" s="1915"/>
      <c r="G26" s="1915"/>
      <c r="H26" s="1916"/>
      <c r="I26" s="1951">
        <v>0</v>
      </c>
      <c r="J26" s="1916"/>
      <c r="K26" s="1917">
        <v>0</v>
      </c>
    </row>
    <row r="27" spans="1:11" ht="18" customHeight="1" x14ac:dyDescent="0.2">
      <c r="A27" s="1906" t="s">
        <v>81</v>
      </c>
      <c r="B27" s="1901" t="s">
        <v>46</v>
      </c>
      <c r="C27" s="1901"/>
      <c r="D27" s="1901"/>
      <c r="E27" s="1901"/>
      <c r="F27" s="1915"/>
      <c r="G27" s="1915"/>
      <c r="H27" s="1916"/>
      <c r="I27" s="1951">
        <v>0</v>
      </c>
      <c r="J27" s="1916"/>
      <c r="K27" s="1917">
        <v>0</v>
      </c>
    </row>
    <row r="28" spans="1:11" ht="18" customHeight="1" x14ac:dyDescent="0.2">
      <c r="A28" s="1906" t="s">
        <v>82</v>
      </c>
      <c r="B28" s="1901" t="s">
        <v>47</v>
      </c>
      <c r="C28" s="1901"/>
      <c r="D28" s="1901"/>
      <c r="E28" s="1901"/>
      <c r="F28" s="1915"/>
      <c r="G28" s="1915"/>
      <c r="H28" s="1916"/>
      <c r="I28" s="1951">
        <v>0</v>
      </c>
      <c r="J28" s="1916"/>
      <c r="K28" s="1917">
        <v>0</v>
      </c>
    </row>
    <row r="29" spans="1:11" ht="18" customHeight="1" x14ac:dyDescent="0.2">
      <c r="A29" s="1906" t="s">
        <v>83</v>
      </c>
      <c r="B29" s="1901" t="s">
        <v>48</v>
      </c>
      <c r="C29" s="1901"/>
      <c r="D29" s="1901"/>
      <c r="E29" s="1901"/>
      <c r="F29" s="1915">
        <v>814</v>
      </c>
      <c r="G29" s="1915">
        <v>245</v>
      </c>
      <c r="H29" s="1916">
        <v>127208</v>
      </c>
      <c r="I29" s="1951">
        <v>24104</v>
      </c>
      <c r="J29" s="1916">
        <v>5000</v>
      </c>
      <c r="K29" s="1917">
        <v>146312</v>
      </c>
    </row>
    <row r="30" spans="1:11" ht="18" customHeight="1" x14ac:dyDescent="0.2">
      <c r="A30" s="1906" t="s">
        <v>84</v>
      </c>
      <c r="B30" s="4062" t="s">
        <v>291</v>
      </c>
      <c r="C30" s="4063"/>
      <c r="D30" s="4064"/>
      <c r="E30" s="1901"/>
      <c r="F30" s="1915">
        <v>387</v>
      </c>
      <c r="G30" s="1915">
        <v>1056</v>
      </c>
      <c r="H30" s="1916">
        <v>22219</v>
      </c>
      <c r="I30" s="1951">
        <v>6612</v>
      </c>
      <c r="J30" s="1916"/>
      <c r="K30" s="1917">
        <v>28831</v>
      </c>
    </row>
    <row r="31" spans="1:11" ht="18" customHeight="1" x14ac:dyDescent="0.2">
      <c r="A31" s="1906" t="s">
        <v>133</v>
      </c>
      <c r="B31" s="4062"/>
      <c r="C31" s="4063"/>
      <c r="D31" s="4064"/>
      <c r="E31" s="1901"/>
      <c r="F31" s="1915"/>
      <c r="G31" s="1915"/>
      <c r="H31" s="1916"/>
      <c r="I31" s="1951">
        <v>0</v>
      </c>
      <c r="J31" s="1916"/>
      <c r="K31" s="1917">
        <v>0</v>
      </c>
    </row>
    <row r="32" spans="1:11" ht="18" customHeight="1" x14ac:dyDescent="0.2">
      <c r="A32" s="1906" t="s">
        <v>134</v>
      </c>
      <c r="B32" s="1930"/>
      <c r="C32" s="1931"/>
      <c r="D32" s="1932"/>
      <c r="E32" s="1901"/>
      <c r="F32" s="1915"/>
      <c r="G32" s="1953" t="s">
        <v>85</v>
      </c>
      <c r="H32" s="1916"/>
      <c r="I32" s="1951">
        <v>0</v>
      </c>
      <c r="J32" s="1916"/>
      <c r="K32" s="1917">
        <v>0</v>
      </c>
    </row>
    <row r="33" spans="1:11" ht="18" customHeight="1" x14ac:dyDescent="0.2">
      <c r="A33" s="1906" t="s">
        <v>135</v>
      </c>
      <c r="B33" s="1930"/>
      <c r="C33" s="1931"/>
      <c r="D33" s="1932"/>
      <c r="E33" s="1901"/>
      <c r="F33" s="1915"/>
      <c r="G33" s="1953" t="s">
        <v>85</v>
      </c>
      <c r="H33" s="1916"/>
      <c r="I33" s="1951">
        <v>0</v>
      </c>
      <c r="J33" s="1916"/>
      <c r="K33" s="1917">
        <v>0</v>
      </c>
    </row>
    <row r="34" spans="1:11" ht="18" customHeight="1" x14ac:dyDescent="0.2">
      <c r="A34" s="1906" t="s">
        <v>136</v>
      </c>
      <c r="B34" s="4062"/>
      <c r="C34" s="4063"/>
      <c r="D34" s="4064"/>
      <c r="E34" s="1901"/>
      <c r="F34" s="1915"/>
      <c r="G34" s="1953" t="s">
        <v>85</v>
      </c>
      <c r="H34" s="1916"/>
      <c r="I34" s="1951">
        <v>0</v>
      </c>
      <c r="J34" s="1916"/>
      <c r="K34" s="1917">
        <v>0</v>
      </c>
    </row>
    <row r="35" spans="1:11" ht="18" customHeight="1" x14ac:dyDescent="0.2">
      <c r="A35" s="1901"/>
      <c r="B35" s="1901"/>
      <c r="C35" s="1901"/>
      <c r="D35" s="1901"/>
      <c r="E35" s="1901"/>
      <c r="F35" s="1901"/>
      <c r="G35" s="1901"/>
      <c r="H35" s="1901"/>
      <c r="I35" s="1901"/>
      <c r="J35" s="1901"/>
      <c r="K35" s="1945"/>
    </row>
    <row r="36" spans="1:11" ht="18" customHeight="1" x14ac:dyDescent="0.2">
      <c r="A36" s="1907" t="s">
        <v>137</v>
      </c>
      <c r="B36" s="1903" t="s">
        <v>138</v>
      </c>
      <c r="C36" s="1901"/>
      <c r="D36" s="1901"/>
      <c r="E36" s="1903" t="s">
        <v>7</v>
      </c>
      <c r="F36" s="1919">
        <v>5548</v>
      </c>
      <c r="G36" s="1919">
        <v>163467</v>
      </c>
      <c r="H36" s="1919">
        <v>578008</v>
      </c>
      <c r="I36" s="1917">
        <v>117406</v>
      </c>
      <c r="J36" s="1917">
        <v>7000</v>
      </c>
      <c r="K36" s="1917">
        <v>688414</v>
      </c>
    </row>
    <row r="37" spans="1:11" ht="18" customHeight="1" thickBot="1" x14ac:dyDescent="0.25">
      <c r="A37" s="1901"/>
      <c r="B37" s="1903"/>
      <c r="C37" s="1901"/>
      <c r="D37" s="1901"/>
      <c r="E37" s="1901"/>
      <c r="F37" s="1920"/>
      <c r="G37" s="1920"/>
      <c r="H37" s="1921"/>
      <c r="I37" s="1921"/>
      <c r="J37" s="1921"/>
      <c r="K37" s="1946"/>
    </row>
    <row r="38" spans="1:11" ht="42.75" customHeight="1" x14ac:dyDescent="0.2">
      <c r="A38" s="1901"/>
      <c r="B38" s="1901"/>
      <c r="C38" s="1901"/>
      <c r="D38" s="1901"/>
      <c r="E38" s="1901"/>
      <c r="F38" s="1910" t="s">
        <v>9</v>
      </c>
      <c r="G38" s="1910" t="s">
        <v>37</v>
      </c>
      <c r="H38" s="1910" t="s">
        <v>29</v>
      </c>
      <c r="I38" s="1910" t="s">
        <v>30</v>
      </c>
      <c r="J38" s="1910" t="s">
        <v>33</v>
      </c>
      <c r="K38" s="1910" t="s">
        <v>34</v>
      </c>
    </row>
    <row r="39" spans="1:11" ht="18.75" customHeight="1" x14ac:dyDescent="0.2">
      <c r="A39" s="1907" t="s">
        <v>86</v>
      </c>
      <c r="B39" s="1903" t="s">
        <v>49</v>
      </c>
      <c r="C39" s="1901"/>
      <c r="D39" s="1901"/>
      <c r="E39" s="1901"/>
      <c r="F39" s="1901"/>
      <c r="G39" s="1901"/>
      <c r="H39" s="1901"/>
      <c r="I39" s="1901"/>
      <c r="J39" s="1901"/>
      <c r="K39" s="1901"/>
    </row>
    <row r="40" spans="1:11" ht="18" customHeight="1" x14ac:dyDescent="0.2">
      <c r="A40" s="1906" t="s">
        <v>87</v>
      </c>
      <c r="B40" s="1901" t="s">
        <v>31</v>
      </c>
      <c r="C40" s="1901"/>
      <c r="D40" s="1901"/>
      <c r="E40" s="1901"/>
      <c r="F40" s="1915"/>
      <c r="G40" s="1915"/>
      <c r="H40" s="1916"/>
      <c r="I40" s="1951">
        <v>0</v>
      </c>
      <c r="J40" s="1916"/>
      <c r="K40" s="1917">
        <v>0</v>
      </c>
    </row>
    <row r="41" spans="1:11" ht="18" customHeight="1" x14ac:dyDescent="0.2">
      <c r="A41" s="1906" t="s">
        <v>88</v>
      </c>
      <c r="B41" s="3861" t="s">
        <v>50</v>
      </c>
      <c r="C41" s="3862"/>
      <c r="D41" s="1901"/>
      <c r="E41" s="1901"/>
      <c r="F41" s="1915">
        <v>4933</v>
      </c>
      <c r="G41" s="1915">
        <v>101</v>
      </c>
      <c r="H41" s="1916">
        <v>158919</v>
      </c>
      <c r="I41" s="1951">
        <v>106850</v>
      </c>
      <c r="J41" s="1916"/>
      <c r="K41" s="1917">
        <v>265769</v>
      </c>
    </row>
    <row r="42" spans="1:11" ht="18" customHeight="1" x14ac:dyDescent="0.2">
      <c r="A42" s="1906" t="s">
        <v>89</v>
      </c>
      <c r="B42" s="1902" t="s">
        <v>11</v>
      </c>
      <c r="C42" s="1901"/>
      <c r="D42" s="1901"/>
      <c r="E42" s="1901"/>
      <c r="F42" s="1915">
        <v>1431</v>
      </c>
      <c r="G42" s="1915">
        <v>18</v>
      </c>
      <c r="H42" s="1916">
        <v>46941</v>
      </c>
      <c r="I42" s="1951">
        <v>23264</v>
      </c>
      <c r="J42" s="1916"/>
      <c r="K42" s="1917">
        <v>70205</v>
      </c>
    </row>
    <row r="43" spans="1:11" ht="18" customHeight="1" x14ac:dyDescent="0.2">
      <c r="A43" s="1906" t="s">
        <v>90</v>
      </c>
      <c r="B43" s="1948" t="s">
        <v>10</v>
      </c>
      <c r="C43" s="1911"/>
      <c r="D43" s="1911"/>
      <c r="E43" s="1901"/>
      <c r="F43" s="1915"/>
      <c r="G43" s="1953" t="s">
        <v>85</v>
      </c>
      <c r="H43" s="1916"/>
      <c r="I43" s="1951">
        <v>0</v>
      </c>
      <c r="J43" s="1916"/>
      <c r="K43" s="1917">
        <v>0</v>
      </c>
    </row>
    <row r="44" spans="1:11" ht="18" customHeight="1" x14ac:dyDescent="0.2">
      <c r="A44" s="1906" t="s">
        <v>91</v>
      </c>
      <c r="B44" s="4062" t="s">
        <v>291</v>
      </c>
      <c r="C44" s="4063"/>
      <c r="D44" s="4064"/>
      <c r="E44" s="1901"/>
      <c r="F44" s="1955">
        <v>11</v>
      </c>
      <c r="G44" s="1955">
        <v>1</v>
      </c>
      <c r="H44" s="1955">
        <v>516</v>
      </c>
      <c r="I44" s="1956">
        <v>349</v>
      </c>
      <c r="J44" s="1955"/>
      <c r="K44" s="1957">
        <v>865</v>
      </c>
    </row>
    <row r="45" spans="1:11" ht="18" customHeight="1" x14ac:dyDescent="0.2">
      <c r="A45" s="1906" t="s">
        <v>139</v>
      </c>
      <c r="B45" s="4062"/>
      <c r="C45" s="4063"/>
      <c r="D45" s="4064"/>
      <c r="E45" s="1901"/>
      <c r="F45" s="1915"/>
      <c r="G45" s="1915"/>
      <c r="H45" s="1916"/>
      <c r="I45" s="1951">
        <v>0</v>
      </c>
      <c r="J45" s="1916"/>
      <c r="K45" s="1917">
        <v>0</v>
      </c>
    </row>
    <row r="46" spans="1:11" ht="18" customHeight="1" x14ac:dyDescent="0.2">
      <c r="A46" s="1906" t="s">
        <v>140</v>
      </c>
      <c r="B46" s="4062"/>
      <c r="C46" s="4063"/>
      <c r="D46" s="4064"/>
      <c r="E46" s="1901"/>
      <c r="F46" s="1915"/>
      <c r="G46" s="1915"/>
      <c r="H46" s="1916"/>
      <c r="I46" s="1951">
        <v>0</v>
      </c>
      <c r="J46" s="1916"/>
      <c r="K46" s="1917">
        <v>0</v>
      </c>
    </row>
    <row r="47" spans="1:11" ht="18" customHeight="1" x14ac:dyDescent="0.2">
      <c r="A47" s="1906" t="s">
        <v>141</v>
      </c>
      <c r="B47" s="4062"/>
      <c r="C47" s="4063"/>
      <c r="D47" s="4064"/>
      <c r="E47" s="1901"/>
      <c r="F47" s="1915"/>
      <c r="G47" s="1915"/>
      <c r="H47" s="1916"/>
      <c r="I47" s="1951">
        <v>0</v>
      </c>
      <c r="J47" s="1916"/>
      <c r="K47" s="1917">
        <v>0</v>
      </c>
    </row>
    <row r="48" spans="1:11" ht="18" customHeight="1" x14ac:dyDescent="0.2">
      <c r="A48" s="630"/>
      <c r="B48" s="1561"/>
      <c r="C48" s="1561"/>
      <c r="D48" s="1561"/>
      <c r="E48" s="1561"/>
      <c r="F48" s="1561"/>
      <c r="G48" s="1561"/>
      <c r="H48" s="1561"/>
      <c r="I48" s="1561"/>
      <c r="J48" s="1561"/>
      <c r="K48" s="1561"/>
    </row>
    <row r="49" spans="1:11" ht="18" customHeight="1" x14ac:dyDescent="0.2">
      <c r="A49" s="1907" t="s">
        <v>142</v>
      </c>
      <c r="B49" s="1903" t="s">
        <v>143</v>
      </c>
      <c r="C49" s="1901"/>
      <c r="D49" s="1901"/>
      <c r="E49" s="1903" t="s">
        <v>7</v>
      </c>
      <c r="F49" s="1924">
        <v>6375</v>
      </c>
      <c r="G49" s="1924">
        <v>120</v>
      </c>
      <c r="H49" s="1917">
        <v>206376</v>
      </c>
      <c r="I49" s="1917">
        <v>130463</v>
      </c>
      <c r="J49" s="1917">
        <v>0</v>
      </c>
      <c r="K49" s="1917">
        <v>336839</v>
      </c>
    </row>
    <row r="50" spans="1:11" ht="18" customHeight="1" thickBot="1" x14ac:dyDescent="0.25">
      <c r="A50" s="1901"/>
      <c r="B50" s="1901"/>
      <c r="C50" s="1901"/>
      <c r="D50" s="1901"/>
      <c r="E50" s="1901"/>
      <c r="F50" s="1901"/>
      <c r="G50" s="1925"/>
      <c r="H50" s="1925"/>
      <c r="I50" s="1925"/>
      <c r="J50" s="1925"/>
      <c r="K50" s="1925"/>
    </row>
    <row r="51" spans="1:11" ht="42.75" customHeight="1" x14ac:dyDescent="0.2">
      <c r="A51" s="1901"/>
      <c r="B51" s="1901"/>
      <c r="C51" s="1901"/>
      <c r="D51" s="1901"/>
      <c r="E51" s="1901"/>
      <c r="F51" s="1910" t="s">
        <v>9</v>
      </c>
      <c r="G51" s="1910" t="s">
        <v>37</v>
      </c>
      <c r="H51" s="1910" t="s">
        <v>29</v>
      </c>
      <c r="I51" s="1910" t="s">
        <v>30</v>
      </c>
      <c r="J51" s="1910" t="s">
        <v>33</v>
      </c>
      <c r="K51" s="1910" t="s">
        <v>34</v>
      </c>
    </row>
    <row r="52" spans="1:11" ht="18" customHeight="1" x14ac:dyDescent="0.2">
      <c r="A52" s="1907" t="s">
        <v>92</v>
      </c>
      <c r="B52" s="4060" t="s">
        <v>38</v>
      </c>
      <c r="C52" s="4061"/>
      <c r="D52" s="1901"/>
      <c r="E52" s="1901"/>
      <c r="F52" s="1901"/>
      <c r="G52" s="1901"/>
      <c r="H52" s="1901"/>
      <c r="I52" s="1901"/>
      <c r="J52" s="1901"/>
      <c r="K52" s="1901"/>
    </row>
    <row r="53" spans="1:11" ht="18" customHeight="1" x14ac:dyDescent="0.2">
      <c r="A53" s="1906" t="s">
        <v>51</v>
      </c>
      <c r="B53" s="4131" t="s">
        <v>414</v>
      </c>
      <c r="C53" s="4132"/>
      <c r="D53" s="4085"/>
      <c r="E53" s="1901"/>
      <c r="F53" s="1915">
        <v>0</v>
      </c>
      <c r="G53" s="1915">
        <v>0</v>
      </c>
      <c r="H53" s="1916">
        <v>1337598</v>
      </c>
      <c r="I53" s="1951">
        <v>0</v>
      </c>
      <c r="J53" s="1916"/>
      <c r="K53" s="1917">
        <v>1337598</v>
      </c>
    </row>
    <row r="54" spans="1:11" ht="18" customHeight="1" x14ac:dyDescent="0.2">
      <c r="A54" s="1906" t="s">
        <v>93</v>
      </c>
      <c r="B54" s="1966" t="s">
        <v>291</v>
      </c>
      <c r="C54" s="1967"/>
      <c r="D54" s="1968"/>
      <c r="E54" s="1901"/>
      <c r="F54" s="1915">
        <v>212</v>
      </c>
      <c r="G54" s="1915">
        <v>0</v>
      </c>
      <c r="H54" s="1916">
        <v>5415673</v>
      </c>
      <c r="I54" s="1951">
        <v>20175</v>
      </c>
      <c r="J54" s="1916"/>
      <c r="K54" s="1917">
        <v>5435848</v>
      </c>
    </row>
    <row r="55" spans="1:11" ht="18" customHeight="1" x14ac:dyDescent="0.2">
      <c r="A55" s="1906" t="s">
        <v>94</v>
      </c>
      <c r="B55" s="4083" t="s">
        <v>416</v>
      </c>
      <c r="C55" s="4084"/>
      <c r="D55" s="4085"/>
      <c r="E55" s="1901"/>
      <c r="F55" s="1915">
        <v>0</v>
      </c>
      <c r="G55" s="1915">
        <v>0</v>
      </c>
      <c r="H55" s="1916">
        <v>794042</v>
      </c>
      <c r="I55" s="1951">
        <v>0</v>
      </c>
      <c r="J55" s="1916">
        <v>23348</v>
      </c>
      <c r="K55" s="1917">
        <v>770694</v>
      </c>
    </row>
    <row r="56" spans="1:11" ht="18" customHeight="1" x14ac:dyDescent="0.2">
      <c r="A56" s="1906" t="s">
        <v>95</v>
      </c>
      <c r="B56" s="4110" t="s">
        <v>428</v>
      </c>
      <c r="C56" s="4066"/>
      <c r="D56" s="4067"/>
      <c r="E56" s="1901"/>
      <c r="F56" s="1915">
        <v>0</v>
      </c>
      <c r="G56" s="1915">
        <v>0</v>
      </c>
      <c r="H56" s="1916">
        <v>50000</v>
      </c>
      <c r="I56" s="1951">
        <v>0</v>
      </c>
      <c r="J56" s="1916"/>
      <c r="K56" s="1917">
        <v>50000</v>
      </c>
    </row>
    <row r="57" spans="1:11" ht="18" customHeight="1" x14ac:dyDescent="0.2">
      <c r="A57" s="1906" t="s">
        <v>96</v>
      </c>
      <c r="B57" s="4065"/>
      <c r="C57" s="4066"/>
      <c r="D57" s="4067"/>
      <c r="E57" s="1901"/>
      <c r="F57" s="1915"/>
      <c r="G57" s="1915"/>
      <c r="H57" s="1916"/>
      <c r="I57" s="1951">
        <v>0</v>
      </c>
      <c r="J57" s="1916"/>
      <c r="K57" s="1917">
        <v>0</v>
      </c>
    </row>
    <row r="58" spans="1:11" ht="18" customHeight="1" x14ac:dyDescent="0.2">
      <c r="A58" s="1906" t="s">
        <v>97</v>
      </c>
      <c r="B58" s="1927"/>
      <c r="C58" s="1928"/>
      <c r="D58" s="1929"/>
      <c r="E58" s="1901"/>
      <c r="F58" s="1915"/>
      <c r="G58" s="1915"/>
      <c r="H58" s="1916"/>
      <c r="I58" s="1951">
        <v>0</v>
      </c>
      <c r="J58" s="1916"/>
      <c r="K58" s="1917">
        <v>0</v>
      </c>
    </row>
    <row r="59" spans="1:11" ht="18" customHeight="1" x14ac:dyDescent="0.2">
      <c r="A59" s="1906" t="s">
        <v>98</v>
      </c>
      <c r="B59" s="4065"/>
      <c r="C59" s="4066"/>
      <c r="D59" s="4067"/>
      <c r="E59" s="1901"/>
      <c r="F59" s="1915"/>
      <c r="G59" s="1915"/>
      <c r="H59" s="1916"/>
      <c r="I59" s="1951">
        <v>0</v>
      </c>
      <c r="J59" s="1916"/>
      <c r="K59" s="1917">
        <v>0</v>
      </c>
    </row>
    <row r="60" spans="1:11" ht="18" customHeight="1" x14ac:dyDescent="0.2">
      <c r="A60" s="1906" t="s">
        <v>99</v>
      </c>
      <c r="B60" s="1927"/>
      <c r="C60" s="1928"/>
      <c r="D60" s="1929"/>
      <c r="E60" s="1901"/>
      <c r="F60" s="1915"/>
      <c r="G60" s="1915"/>
      <c r="H60" s="1916"/>
      <c r="I60" s="1951">
        <v>0</v>
      </c>
      <c r="J60" s="1916"/>
      <c r="K60" s="1917">
        <v>0</v>
      </c>
    </row>
    <row r="61" spans="1:11" ht="18" customHeight="1" x14ac:dyDescent="0.2">
      <c r="A61" s="1906" t="s">
        <v>100</v>
      </c>
      <c r="B61" s="1927"/>
      <c r="C61" s="1928"/>
      <c r="D61" s="1929"/>
      <c r="E61" s="1901"/>
      <c r="F61" s="1915"/>
      <c r="G61" s="1915"/>
      <c r="H61" s="1916"/>
      <c r="I61" s="1951">
        <v>0</v>
      </c>
      <c r="J61" s="1916"/>
      <c r="K61" s="1917">
        <v>0</v>
      </c>
    </row>
    <row r="62" spans="1:11" ht="18" customHeight="1" x14ac:dyDescent="0.2">
      <c r="A62" s="1906" t="s">
        <v>101</v>
      </c>
      <c r="B62" s="4065"/>
      <c r="C62" s="4066"/>
      <c r="D62" s="4067"/>
      <c r="E62" s="1901"/>
      <c r="F62" s="1915"/>
      <c r="G62" s="1915"/>
      <c r="H62" s="1916"/>
      <c r="I62" s="1951">
        <v>0</v>
      </c>
      <c r="J62" s="1916"/>
      <c r="K62" s="1917">
        <v>0</v>
      </c>
    </row>
    <row r="63" spans="1:11" ht="18" customHeight="1" x14ac:dyDescent="0.2">
      <c r="A63" s="1906"/>
      <c r="B63" s="1901"/>
      <c r="C63" s="1901"/>
      <c r="D63" s="1901"/>
      <c r="E63" s="1901"/>
      <c r="F63" s="1901"/>
      <c r="G63" s="1901"/>
      <c r="H63" s="1901"/>
      <c r="I63" s="1947"/>
      <c r="J63" s="1901"/>
      <c r="K63" s="1901"/>
    </row>
    <row r="64" spans="1:11" ht="18" customHeight="1" x14ac:dyDescent="0.2">
      <c r="A64" s="1906" t="s">
        <v>144</v>
      </c>
      <c r="B64" s="1903" t="s">
        <v>145</v>
      </c>
      <c r="C64" s="1901"/>
      <c r="D64" s="1901"/>
      <c r="E64" s="1903" t="s">
        <v>7</v>
      </c>
      <c r="F64" s="1919">
        <v>212</v>
      </c>
      <c r="G64" s="1919">
        <v>0</v>
      </c>
      <c r="H64" s="1917">
        <v>7597313</v>
      </c>
      <c r="I64" s="1917">
        <v>20175</v>
      </c>
      <c r="J64" s="1917">
        <v>23348</v>
      </c>
      <c r="K64" s="1917">
        <v>7594140</v>
      </c>
    </row>
    <row r="65" spans="1:11" ht="18" customHeight="1" x14ac:dyDescent="0.2">
      <c r="A65" s="1901"/>
      <c r="B65" s="1901"/>
      <c r="C65" s="1901"/>
      <c r="D65" s="1901"/>
      <c r="E65" s="1901"/>
      <c r="F65" s="1949"/>
      <c r="G65" s="1949"/>
      <c r="H65" s="1949"/>
      <c r="I65" s="1949"/>
      <c r="J65" s="1949"/>
      <c r="K65" s="1949"/>
    </row>
    <row r="66" spans="1:11" ht="42.75" customHeight="1" x14ac:dyDescent="0.2">
      <c r="A66" s="1901"/>
      <c r="B66" s="1901"/>
      <c r="C66" s="1901"/>
      <c r="D66" s="1901"/>
      <c r="E66" s="1901"/>
      <c r="F66" s="1958" t="s">
        <v>9</v>
      </c>
      <c r="G66" s="1958" t="s">
        <v>37</v>
      </c>
      <c r="H66" s="1958" t="s">
        <v>29</v>
      </c>
      <c r="I66" s="1958" t="s">
        <v>30</v>
      </c>
      <c r="J66" s="1958" t="s">
        <v>33</v>
      </c>
      <c r="K66" s="1958" t="s">
        <v>34</v>
      </c>
    </row>
    <row r="67" spans="1:11" ht="18" customHeight="1" x14ac:dyDescent="0.2">
      <c r="A67" s="1907" t="s">
        <v>102</v>
      </c>
      <c r="B67" s="1903" t="s">
        <v>12</v>
      </c>
      <c r="C67" s="1901"/>
      <c r="D67" s="1901"/>
      <c r="E67" s="1901"/>
      <c r="F67" s="1959"/>
      <c r="G67" s="1959"/>
      <c r="H67" s="1959"/>
      <c r="I67" s="1960"/>
      <c r="J67" s="1959"/>
      <c r="K67" s="1961"/>
    </row>
    <row r="68" spans="1:11" ht="18" customHeight="1" x14ac:dyDescent="0.2">
      <c r="A68" s="1906" t="s">
        <v>103</v>
      </c>
      <c r="B68" s="1901" t="s">
        <v>52</v>
      </c>
      <c r="C68" s="1901"/>
      <c r="D68" s="1901"/>
      <c r="E68" s="1901"/>
      <c r="F68" s="1952"/>
      <c r="G68" s="1952"/>
      <c r="H68" s="1952"/>
      <c r="I68" s="1951">
        <v>0</v>
      </c>
      <c r="J68" s="1952"/>
      <c r="K68" s="1917">
        <v>0</v>
      </c>
    </row>
    <row r="69" spans="1:11" ht="18" customHeight="1" x14ac:dyDescent="0.2">
      <c r="A69" s="1906" t="s">
        <v>104</v>
      </c>
      <c r="B69" s="1902" t="s">
        <v>53</v>
      </c>
      <c r="C69" s="1901"/>
      <c r="D69" s="1901"/>
      <c r="E69" s="1901"/>
      <c r="F69" s="1952"/>
      <c r="G69" s="1952"/>
      <c r="H69" s="1952"/>
      <c r="I69" s="1951">
        <v>0</v>
      </c>
      <c r="J69" s="1952"/>
      <c r="K69" s="1917">
        <v>0</v>
      </c>
    </row>
    <row r="70" spans="1:11" ht="18" customHeight="1" x14ac:dyDescent="0.2">
      <c r="A70" s="1906" t="s">
        <v>178</v>
      </c>
      <c r="B70" s="1927"/>
      <c r="C70" s="1928"/>
      <c r="D70" s="1929"/>
      <c r="E70" s="1903"/>
      <c r="F70" s="1936"/>
      <c r="G70" s="1936"/>
      <c r="H70" s="1937"/>
      <c r="I70" s="1951">
        <v>0</v>
      </c>
      <c r="J70" s="1937"/>
      <c r="K70" s="1917">
        <v>0</v>
      </c>
    </row>
    <row r="71" spans="1:11" ht="18" customHeight="1" x14ac:dyDescent="0.2">
      <c r="A71" s="1906" t="s">
        <v>179</v>
      </c>
      <c r="B71" s="1927"/>
      <c r="C71" s="1928"/>
      <c r="D71" s="1929"/>
      <c r="E71" s="1903"/>
      <c r="F71" s="1936"/>
      <c r="G71" s="1936"/>
      <c r="H71" s="1937"/>
      <c r="I71" s="1951">
        <v>0</v>
      </c>
      <c r="J71" s="1937"/>
      <c r="K71" s="1917">
        <v>0</v>
      </c>
    </row>
    <row r="72" spans="1:11" ht="18" customHeight="1" x14ac:dyDescent="0.2">
      <c r="A72" s="1906" t="s">
        <v>180</v>
      </c>
      <c r="B72" s="1933"/>
      <c r="C72" s="1934"/>
      <c r="D72" s="1935"/>
      <c r="E72" s="1903"/>
      <c r="F72" s="1915"/>
      <c r="G72" s="1915"/>
      <c r="H72" s="1916"/>
      <c r="I72" s="1951">
        <v>0</v>
      </c>
      <c r="J72" s="1916"/>
      <c r="K72" s="1917">
        <v>0</v>
      </c>
    </row>
    <row r="73" spans="1:11" ht="18" customHeight="1" x14ac:dyDescent="0.2">
      <c r="A73" s="1906"/>
      <c r="B73" s="1902"/>
      <c r="C73" s="1901"/>
      <c r="D73" s="1901"/>
      <c r="E73" s="1903"/>
      <c r="F73" s="1962"/>
      <c r="G73" s="1962"/>
      <c r="H73" s="1963"/>
      <c r="I73" s="1960"/>
      <c r="J73" s="1963"/>
      <c r="K73" s="1961"/>
    </row>
    <row r="74" spans="1:11" ht="18" customHeight="1" x14ac:dyDescent="0.2">
      <c r="A74" s="1907" t="s">
        <v>146</v>
      </c>
      <c r="B74" s="1903" t="s">
        <v>147</v>
      </c>
      <c r="C74" s="1901"/>
      <c r="D74" s="1901"/>
      <c r="E74" s="1903" t="s">
        <v>7</v>
      </c>
      <c r="F74" s="1922">
        <v>0</v>
      </c>
      <c r="G74" s="1922">
        <v>0</v>
      </c>
      <c r="H74" s="1922">
        <v>0</v>
      </c>
      <c r="I74" s="1954">
        <v>0</v>
      </c>
      <c r="J74" s="1922">
        <v>0</v>
      </c>
      <c r="K74" s="1918">
        <v>0</v>
      </c>
    </row>
    <row r="75" spans="1:11" ht="42.75" customHeight="1" x14ac:dyDescent="0.2">
      <c r="A75" s="1901"/>
      <c r="B75" s="1901"/>
      <c r="C75" s="1901"/>
      <c r="D75" s="1901"/>
      <c r="E75" s="1901"/>
      <c r="F75" s="1910" t="s">
        <v>9</v>
      </c>
      <c r="G75" s="1910" t="s">
        <v>37</v>
      </c>
      <c r="H75" s="1910" t="s">
        <v>29</v>
      </c>
      <c r="I75" s="1910" t="s">
        <v>30</v>
      </c>
      <c r="J75" s="1910" t="s">
        <v>33</v>
      </c>
      <c r="K75" s="1910" t="s">
        <v>34</v>
      </c>
    </row>
    <row r="76" spans="1:11" ht="18" customHeight="1" x14ac:dyDescent="0.2">
      <c r="A76" s="1907" t="s">
        <v>105</v>
      </c>
      <c r="B76" s="1903" t="s">
        <v>106</v>
      </c>
      <c r="C76" s="1901"/>
      <c r="D76" s="1901"/>
      <c r="E76" s="1901"/>
      <c r="F76" s="1901"/>
      <c r="G76" s="1901"/>
      <c r="H76" s="1901"/>
      <c r="I76" s="1901"/>
      <c r="J76" s="1901"/>
      <c r="K76" s="1901"/>
    </row>
    <row r="77" spans="1:11" ht="18" customHeight="1" x14ac:dyDescent="0.2">
      <c r="A77" s="1906" t="s">
        <v>107</v>
      </c>
      <c r="B77" s="1902" t="s">
        <v>54</v>
      </c>
      <c r="C77" s="1901"/>
      <c r="D77" s="1901"/>
      <c r="E77" s="1901"/>
      <c r="F77" s="1915">
        <v>0</v>
      </c>
      <c r="G77" s="1915">
        <v>10</v>
      </c>
      <c r="H77" s="1916">
        <v>51750</v>
      </c>
      <c r="I77" s="1951">
        <v>0</v>
      </c>
      <c r="J77" s="1916"/>
      <c r="K77" s="1917">
        <v>51750</v>
      </c>
    </row>
    <row r="78" spans="1:11" ht="18" customHeight="1" x14ac:dyDescent="0.2">
      <c r="A78" s="1906" t="s">
        <v>108</v>
      </c>
      <c r="B78" s="1902" t="s">
        <v>55</v>
      </c>
      <c r="C78" s="1901"/>
      <c r="D78" s="1901"/>
      <c r="E78" s="1901"/>
      <c r="F78" s="1915"/>
      <c r="G78" s="1915"/>
      <c r="H78" s="1916"/>
      <c r="I78" s="1951">
        <v>0</v>
      </c>
      <c r="J78" s="1916"/>
      <c r="K78" s="1917">
        <v>0</v>
      </c>
    </row>
    <row r="79" spans="1:11" ht="18" customHeight="1" x14ac:dyDescent="0.2">
      <c r="A79" s="1906" t="s">
        <v>109</v>
      </c>
      <c r="B79" s="1902" t="s">
        <v>13</v>
      </c>
      <c r="C79" s="1901"/>
      <c r="D79" s="1901"/>
      <c r="E79" s="1901"/>
      <c r="F79" s="1915">
        <v>312</v>
      </c>
      <c r="G79" s="1915">
        <v>330</v>
      </c>
      <c r="H79" s="1916">
        <v>36894</v>
      </c>
      <c r="I79" s="1951">
        <v>11445</v>
      </c>
      <c r="J79" s="1916"/>
      <c r="K79" s="1917">
        <v>48339</v>
      </c>
    </row>
    <row r="80" spans="1:11" ht="18" customHeight="1" x14ac:dyDescent="0.2">
      <c r="A80" s="1906" t="s">
        <v>110</v>
      </c>
      <c r="B80" s="1902" t="s">
        <v>56</v>
      </c>
      <c r="C80" s="1901"/>
      <c r="D80" s="1901"/>
      <c r="E80" s="1901"/>
      <c r="F80" s="1915"/>
      <c r="G80" s="1915"/>
      <c r="H80" s="1916"/>
      <c r="I80" s="1951">
        <v>0</v>
      </c>
      <c r="J80" s="1916"/>
      <c r="K80" s="1917">
        <v>0</v>
      </c>
    </row>
    <row r="81" spans="1:11" ht="18" customHeight="1" x14ac:dyDescent="0.2">
      <c r="A81" s="1906"/>
      <c r="B81" s="1901"/>
      <c r="C81" s="1901"/>
      <c r="D81" s="1901"/>
      <c r="E81" s="1901"/>
      <c r="F81" s="1901"/>
      <c r="G81" s="1901"/>
      <c r="H81" s="1901"/>
      <c r="I81" s="1901"/>
      <c r="J81" s="1901"/>
      <c r="K81" s="1941"/>
    </row>
    <row r="82" spans="1:11" ht="18" customHeight="1" x14ac:dyDescent="0.2">
      <c r="A82" s="1906" t="s">
        <v>148</v>
      </c>
      <c r="B82" s="1903" t="s">
        <v>149</v>
      </c>
      <c r="C82" s="1901"/>
      <c r="D82" s="1901"/>
      <c r="E82" s="1903" t="s">
        <v>7</v>
      </c>
      <c r="F82" s="1922">
        <v>312</v>
      </c>
      <c r="G82" s="1922">
        <v>340</v>
      </c>
      <c r="H82" s="1918">
        <v>88644</v>
      </c>
      <c r="I82" s="1918">
        <v>11445</v>
      </c>
      <c r="J82" s="1918">
        <v>0</v>
      </c>
      <c r="K82" s="1918">
        <v>100089</v>
      </c>
    </row>
    <row r="83" spans="1:11" ht="18" customHeight="1" thickBot="1" x14ac:dyDescent="0.25">
      <c r="A83" s="1906"/>
      <c r="B83" s="1901"/>
      <c r="C83" s="1901"/>
      <c r="D83" s="1901"/>
      <c r="E83" s="1901"/>
      <c r="F83" s="1925"/>
      <c r="G83" s="1925"/>
      <c r="H83" s="1925"/>
      <c r="I83" s="1925"/>
      <c r="J83" s="1925"/>
      <c r="K83" s="1925"/>
    </row>
    <row r="84" spans="1:11" ht="42.75" customHeight="1" x14ac:dyDescent="0.2">
      <c r="A84" s="1901"/>
      <c r="B84" s="1901"/>
      <c r="C84" s="1901"/>
      <c r="D84" s="1901"/>
      <c r="E84" s="1901"/>
      <c r="F84" s="1910" t="s">
        <v>9</v>
      </c>
      <c r="G84" s="1910" t="s">
        <v>37</v>
      </c>
      <c r="H84" s="1910" t="s">
        <v>29</v>
      </c>
      <c r="I84" s="1910" t="s">
        <v>30</v>
      </c>
      <c r="J84" s="1910" t="s">
        <v>33</v>
      </c>
      <c r="K84" s="1910" t="s">
        <v>34</v>
      </c>
    </row>
    <row r="85" spans="1:11" ht="18" customHeight="1" x14ac:dyDescent="0.2">
      <c r="A85" s="1907" t="s">
        <v>111</v>
      </c>
      <c r="B85" s="1903" t="s">
        <v>57</v>
      </c>
      <c r="C85" s="1901"/>
      <c r="D85" s="1901"/>
      <c r="E85" s="1901"/>
      <c r="F85" s="1901"/>
      <c r="G85" s="1901"/>
      <c r="H85" s="1901"/>
      <c r="I85" s="1901"/>
      <c r="J85" s="1901"/>
      <c r="K85" s="1901"/>
    </row>
    <row r="86" spans="1:11" ht="18" customHeight="1" x14ac:dyDescent="0.2">
      <c r="A86" s="1906" t="s">
        <v>112</v>
      </c>
      <c r="B86" s="1902" t="s">
        <v>113</v>
      </c>
      <c r="C86" s="1901"/>
      <c r="D86" s="1901"/>
      <c r="E86" s="1901"/>
      <c r="F86" s="1915"/>
      <c r="G86" s="1915"/>
      <c r="H86" s="1916"/>
      <c r="I86" s="1951">
        <v>0</v>
      </c>
      <c r="J86" s="1916"/>
      <c r="K86" s="1917">
        <v>0</v>
      </c>
    </row>
    <row r="87" spans="1:11" ht="18" customHeight="1" x14ac:dyDescent="0.2">
      <c r="A87" s="1906" t="s">
        <v>114</v>
      </c>
      <c r="B87" s="1902" t="s">
        <v>14</v>
      </c>
      <c r="C87" s="1901"/>
      <c r="D87" s="1901"/>
      <c r="E87" s="1901"/>
      <c r="F87" s="1915">
        <v>21</v>
      </c>
      <c r="G87" s="1915">
        <v>200</v>
      </c>
      <c r="H87" s="1916">
        <v>3428</v>
      </c>
      <c r="I87" s="1951">
        <v>0</v>
      </c>
      <c r="J87" s="1916"/>
      <c r="K87" s="1917">
        <v>3428</v>
      </c>
    </row>
    <row r="88" spans="1:11" ht="18" customHeight="1" x14ac:dyDescent="0.2">
      <c r="A88" s="1906" t="s">
        <v>115</v>
      </c>
      <c r="B88" s="1902" t="s">
        <v>116</v>
      </c>
      <c r="C88" s="1901"/>
      <c r="D88" s="1901"/>
      <c r="E88" s="1901"/>
      <c r="F88" s="1915">
        <v>471</v>
      </c>
      <c r="G88" s="1915">
        <v>0</v>
      </c>
      <c r="H88" s="1916">
        <v>59934</v>
      </c>
      <c r="I88" s="1951">
        <v>5557</v>
      </c>
      <c r="J88" s="1916">
        <v>30000</v>
      </c>
      <c r="K88" s="1917">
        <v>35491</v>
      </c>
    </row>
    <row r="89" spans="1:11" ht="18" customHeight="1" x14ac:dyDescent="0.2">
      <c r="A89" s="1906" t="s">
        <v>117</v>
      </c>
      <c r="B89" s="1902" t="s">
        <v>58</v>
      </c>
      <c r="C89" s="1901"/>
      <c r="D89" s="1901"/>
      <c r="E89" s="1901"/>
      <c r="F89" s="1915"/>
      <c r="G89" s="1915"/>
      <c r="H89" s="1916"/>
      <c r="I89" s="1951">
        <v>0</v>
      </c>
      <c r="J89" s="1916"/>
      <c r="K89" s="1917">
        <v>0</v>
      </c>
    </row>
    <row r="90" spans="1:11" ht="18" customHeight="1" x14ac:dyDescent="0.2">
      <c r="A90" s="1906" t="s">
        <v>118</v>
      </c>
      <c r="B90" s="3861" t="s">
        <v>59</v>
      </c>
      <c r="C90" s="3862"/>
      <c r="D90" s="1901"/>
      <c r="E90" s="1901"/>
      <c r="F90" s="1915"/>
      <c r="G90" s="1915"/>
      <c r="H90" s="1916"/>
      <c r="I90" s="1951">
        <v>0</v>
      </c>
      <c r="J90" s="1916"/>
      <c r="K90" s="1917">
        <v>0</v>
      </c>
    </row>
    <row r="91" spans="1:11" ht="18" customHeight="1" x14ac:dyDescent="0.2">
      <c r="A91" s="1906" t="s">
        <v>119</v>
      </c>
      <c r="B91" s="1902" t="s">
        <v>60</v>
      </c>
      <c r="C91" s="1901"/>
      <c r="D91" s="1901"/>
      <c r="E91" s="1901"/>
      <c r="F91" s="1915">
        <v>79</v>
      </c>
      <c r="G91" s="1915">
        <v>0</v>
      </c>
      <c r="H91" s="1916">
        <v>2874</v>
      </c>
      <c r="I91" s="1951">
        <v>623</v>
      </c>
      <c r="J91" s="1916"/>
      <c r="K91" s="1917">
        <v>3497</v>
      </c>
    </row>
    <row r="92" spans="1:11" ht="18" customHeight="1" x14ac:dyDescent="0.2">
      <c r="A92" s="1906" t="s">
        <v>120</v>
      </c>
      <c r="B92" s="1902" t="s">
        <v>121</v>
      </c>
      <c r="C92" s="1901"/>
      <c r="D92" s="1901"/>
      <c r="E92" s="1901"/>
      <c r="F92" s="1939">
        <v>6</v>
      </c>
      <c r="G92" s="1939">
        <v>0</v>
      </c>
      <c r="H92" s="1940">
        <v>673</v>
      </c>
      <c r="I92" s="1951">
        <v>456</v>
      </c>
      <c r="J92" s="1940"/>
      <c r="K92" s="1917">
        <v>1129</v>
      </c>
    </row>
    <row r="93" spans="1:11" ht="18" customHeight="1" x14ac:dyDescent="0.2">
      <c r="A93" s="1906" t="s">
        <v>122</v>
      </c>
      <c r="B93" s="1902" t="s">
        <v>123</v>
      </c>
      <c r="C93" s="1901"/>
      <c r="D93" s="1901"/>
      <c r="E93" s="1901"/>
      <c r="F93" s="1915">
        <v>1265</v>
      </c>
      <c r="G93" s="1915">
        <v>0</v>
      </c>
      <c r="H93" s="1916">
        <v>173423</v>
      </c>
      <c r="I93" s="1951">
        <v>0</v>
      </c>
      <c r="J93" s="1916"/>
      <c r="K93" s="1917">
        <v>173423</v>
      </c>
    </row>
    <row r="94" spans="1:11" ht="18" customHeight="1" x14ac:dyDescent="0.2">
      <c r="A94" s="1906" t="s">
        <v>124</v>
      </c>
      <c r="B94" s="4065"/>
      <c r="C94" s="4066"/>
      <c r="D94" s="4067"/>
      <c r="E94" s="1901"/>
      <c r="F94" s="1915"/>
      <c r="G94" s="1915"/>
      <c r="H94" s="1916"/>
      <c r="I94" s="1951">
        <v>0</v>
      </c>
      <c r="J94" s="1916"/>
      <c r="K94" s="1917">
        <v>0</v>
      </c>
    </row>
    <row r="95" spans="1:11" ht="18" customHeight="1" x14ac:dyDescent="0.2">
      <c r="A95" s="1906" t="s">
        <v>125</v>
      </c>
      <c r="B95" s="4065"/>
      <c r="C95" s="4066"/>
      <c r="D95" s="4067"/>
      <c r="E95" s="1901"/>
      <c r="F95" s="1915"/>
      <c r="G95" s="1915"/>
      <c r="H95" s="1916"/>
      <c r="I95" s="1951">
        <v>0</v>
      </c>
      <c r="J95" s="1916"/>
      <c r="K95" s="1917">
        <v>0</v>
      </c>
    </row>
    <row r="96" spans="1:11" ht="18" customHeight="1" x14ac:dyDescent="0.2">
      <c r="A96" s="1906" t="s">
        <v>126</v>
      </c>
      <c r="B96" s="4065"/>
      <c r="C96" s="4066"/>
      <c r="D96" s="4067"/>
      <c r="E96" s="1901"/>
      <c r="F96" s="1915"/>
      <c r="G96" s="1915"/>
      <c r="H96" s="1916"/>
      <c r="I96" s="1951">
        <v>0</v>
      </c>
      <c r="J96" s="1916"/>
      <c r="K96" s="1917">
        <v>0</v>
      </c>
    </row>
    <row r="97" spans="1:11" ht="18" customHeight="1" x14ac:dyDescent="0.2">
      <c r="A97" s="1906"/>
      <c r="B97" s="1902"/>
      <c r="C97" s="1901"/>
      <c r="D97" s="1901"/>
      <c r="E97" s="1901"/>
      <c r="F97" s="1901"/>
      <c r="G97" s="1901"/>
      <c r="H97" s="1901"/>
      <c r="I97" s="1901"/>
      <c r="J97" s="1901"/>
      <c r="K97" s="1901"/>
    </row>
    <row r="98" spans="1:11" ht="18" customHeight="1" x14ac:dyDescent="0.2">
      <c r="A98" s="1907" t="s">
        <v>150</v>
      </c>
      <c r="B98" s="1903" t="s">
        <v>151</v>
      </c>
      <c r="C98" s="1901"/>
      <c r="D98" s="1901"/>
      <c r="E98" s="1903" t="s">
        <v>7</v>
      </c>
      <c r="F98" s="1919">
        <v>1842</v>
      </c>
      <c r="G98" s="1919">
        <v>200</v>
      </c>
      <c r="H98" s="1919">
        <v>240332</v>
      </c>
      <c r="I98" s="1919">
        <v>6636</v>
      </c>
      <c r="J98" s="1919">
        <v>30000</v>
      </c>
      <c r="K98" s="1919">
        <v>216968</v>
      </c>
    </row>
    <row r="99" spans="1:11" ht="18" customHeight="1" thickBot="1" x14ac:dyDescent="0.25">
      <c r="A99" s="1901"/>
      <c r="B99" s="1903"/>
      <c r="C99" s="1901"/>
      <c r="D99" s="1901"/>
      <c r="E99" s="1901"/>
      <c r="F99" s="1925"/>
      <c r="G99" s="1925"/>
      <c r="H99" s="1925"/>
      <c r="I99" s="1925"/>
      <c r="J99" s="1925"/>
      <c r="K99" s="1925"/>
    </row>
    <row r="100" spans="1:11" ht="42.75" customHeight="1" x14ac:dyDescent="0.2">
      <c r="A100" s="1901"/>
      <c r="B100" s="1901"/>
      <c r="C100" s="1901"/>
      <c r="D100" s="1901"/>
      <c r="E100" s="1901"/>
      <c r="F100" s="1910" t="s">
        <v>9</v>
      </c>
      <c r="G100" s="1910" t="s">
        <v>37</v>
      </c>
      <c r="H100" s="1910" t="s">
        <v>29</v>
      </c>
      <c r="I100" s="1910" t="s">
        <v>30</v>
      </c>
      <c r="J100" s="1910" t="s">
        <v>33</v>
      </c>
      <c r="K100" s="1910" t="s">
        <v>34</v>
      </c>
    </row>
    <row r="101" spans="1:11" ht="18" customHeight="1" x14ac:dyDescent="0.2">
      <c r="A101" s="1907" t="s">
        <v>130</v>
      </c>
      <c r="B101" s="1903" t="s">
        <v>63</v>
      </c>
      <c r="C101" s="1901"/>
      <c r="D101" s="1901"/>
      <c r="E101" s="1901"/>
      <c r="F101" s="1901"/>
      <c r="G101" s="1901"/>
      <c r="H101" s="1901"/>
      <c r="I101" s="1901"/>
      <c r="J101" s="1901"/>
      <c r="K101" s="1901"/>
    </row>
    <row r="102" spans="1:11" ht="18" customHeight="1" x14ac:dyDescent="0.2">
      <c r="A102" s="1906" t="s">
        <v>131</v>
      </c>
      <c r="B102" s="1902" t="s">
        <v>152</v>
      </c>
      <c r="C102" s="1901"/>
      <c r="D102" s="1901"/>
      <c r="E102" s="1901"/>
      <c r="F102" s="1915">
        <v>1040</v>
      </c>
      <c r="G102" s="1915">
        <v>0</v>
      </c>
      <c r="H102" s="1916">
        <v>63589</v>
      </c>
      <c r="I102" s="1951">
        <v>0</v>
      </c>
      <c r="J102" s="1916"/>
      <c r="K102" s="1917">
        <v>63589</v>
      </c>
    </row>
    <row r="103" spans="1:11" ht="18" customHeight="1" x14ac:dyDescent="0.2">
      <c r="A103" s="1906" t="s">
        <v>132</v>
      </c>
      <c r="B103" s="3861" t="s">
        <v>62</v>
      </c>
      <c r="C103" s="3861"/>
      <c r="D103" s="1901"/>
      <c r="E103" s="1901"/>
      <c r="F103" s="1915">
        <v>0</v>
      </c>
      <c r="G103" s="1915">
        <v>0</v>
      </c>
      <c r="H103" s="1916">
        <v>480</v>
      </c>
      <c r="I103" s="1951">
        <v>0</v>
      </c>
      <c r="J103" s="1916"/>
      <c r="K103" s="1917">
        <v>480</v>
      </c>
    </row>
    <row r="104" spans="1:11" ht="18" customHeight="1" x14ac:dyDescent="0.2">
      <c r="A104" s="1906" t="s">
        <v>128</v>
      </c>
      <c r="B104" s="4110" t="s">
        <v>417</v>
      </c>
      <c r="C104" s="4066"/>
      <c r="D104" s="4067"/>
      <c r="E104" s="1901"/>
      <c r="F104" s="1915">
        <v>8</v>
      </c>
      <c r="G104" s="1915">
        <v>1</v>
      </c>
      <c r="H104" s="1916">
        <v>3423</v>
      </c>
      <c r="I104" s="1951">
        <v>259</v>
      </c>
      <c r="J104" s="1916"/>
      <c r="K104" s="1917">
        <v>3682</v>
      </c>
    </row>
    <row r="105" spans="1:11" ht="18" customHeight="1" x14ac:dyDescent="0.2">
      <c r="A105" s="1906" t="s">
        <v>127</v>
      </c>
      <c r="B105" s="4065"/>
      <c r="C105" s="4066"/>
      <c r="D105" s="4067"/>
      <c r="E105" s="1901"/>
      <c r="F105" s="1915"/>
      <c r="G105" s="1915"/>
      <c r="H105" s="1916"/>
      <c r="I105" s="1951">
        <v>0</v>
      </c>
      <c r="J105" s="1916"/>
      <c r="K105" s="1917">
        <v>0</v>
      </c>
    </row>
    <row r="106" spans="1:11" ht="18" customHeight="1" x14ac:dyDescent="0.2">
      <c r="A106" s="1906" t="s">
        <v>129</v>
      </c>
      <c r="B106" s="4065"/>
      <c r="C106" s="4066"/>
      <c r="D106" s="4067"/>
      <c r="E106" s="1901"/>
      <c r="F106" s="1915"/>
      <c r="G106" s="1915"/>
      <c r="H106" s="1916"/>
      <c r="I106" s="1951">
        <v>0</v>
      </c>
      <c r="J106" s="1916"/>
      <c r="K106" s="1917">
        <v>0</v>
      </c>
    </row>
    <row r="107" spans="1:11" ht="18" customHeight="1" x14ac:dyDescent="0.2">
      <c r="A107" s="1901"/>
      <c r="B107" s="1903"/>
      <c r="C107" s="1901"/>
      <c r="D107" s="1901"/>
      <c r="E107" s="1901"/>
      <c r="F107" s="1901"/>
      <c r="G107" s="1901"/>
      <c r="H107" s="1901"/>
      <c r="I107" s="1901"/>
      <c r="J107" s="1901"/>
      <c r="K107" s="1901"/>
    </row>
    <row r="108" spans="1:11" s="38" customFormat="1" ht="18" customHeight="1" x14ac:dyDescent="0.2">
      <c r="A108" s="1907" t="s">
        <v>153</v>
      </c>
      <c r="B108" s="1964" t="s">
        <v>154</v>
      </c>
      <c r="C108" s="1901"/>
      <c r="D108" s="1901"/>
      <c r="E108" s="1903" t="s">
        <v>7</v>
      </c>
      <c r="F108" s="1919">
        <v>1048</v>
      </c>
      <c r="G108" s="1919">
        <v>1</v>
      </c>
      <c r="H108" s="1917">
        <v>67492</v>
      </c>
      <c r="I108" s="1917">
        <v>259</v>
      </c>
      <c r="J108" s="1917">
        <v>0</v>
      </c>
      <c r="K108" s="1917">
        <v>67751</v>
      </c>
    </row>
    <row r="109" spans="1:11" s="38" customFormat="1" ht="18" customHeight="1" thickBot="1" x14ac:dyDescent="0.25">
      <c r="A109" s="1912"/>
      <c r="B109" s="1913"/>
      <c r="C109" s="1914"/>
      <c r="D109" s="1914"/>
      <c r="E109" s="1914"/>
      <c r="F109" s="1925"/>
      <c r="G109" s="1925"/>
      <c r="H109" s="1925"/>
      <c r="I109" s="1925"/>
      <c r="J109" s="1925"/>
      <c r="K109" s="1925"/>
    </row>
    <row r="110" spans="1:11" s="38" customFormat="1" ht="18" customHeight="1" x14ac:dyDescent="0.2">
      <c r="A110" s="1907" t="s">
        <v>156</v>
      </c>
      <c r="B110" s="1903" t="s">
        <v>39</v>
      </c>
      <c r="C110" s="1901"/>
      <c r="D110" s="1901"/>
      <c r="E110" s="1901"/>
      <c r="F110" s="1901"/>
      <c r="G110" s="1901"/>
      <c r="H110" s="1901"/>
      <c r="I110" s="1901"/>
      <c r="J110" s="1901"/>
      <c r="K110" s="1901"/>
    </row>
    <row r="111" spans="1:11" ht="18" customHeight="1" x14ac:dyDescent="0.2">
      <c r="A111" s="1907" t="s">
        <v>155</v>
      </c>
      <c r="B111" s="1903" t="s">
        <v>164</v>
      </c>
      <c r="C111" s="1901"/>
      <c r="D111" s="1901"/>
      <c r="E111" s="1903" t="s">
        <v>7</v>
      </c>
      <c r="F111" s="1916">
        <v>3798238</v>
      </c>
      <c r="G111" s="1901"/>
      <c r="H111" s="1901"/>
      <c r="I111" s="1901"/>
      <c r="J111" s="1901"/>
      <c r="K111" s="1901"/>
    </row>
    <row r="112" spans="1:11" ht="18" customHeight="1" x14ac:dyDescent="0.2">
      <c r="A112" s="1901"/>
      <c r="B112" s="1903"/>
      <c r="C112" s="1901"/>
      <c r="D112" s="1901"/>
      <c r="E112" s="1903"/>
      <c r="F112" s="1923"/>
      <c r="G112" s="1901"/>
      <c r="H112" s="1901"/>
      <c r="I112" s="1901"/>
      <c r="J112" s="1901"/>
      <c r="K112" s="1901"/>
    </row>
    <row r="113" spans="1:11" ht="18" customHeight="1" x14ac:dyDescent="0.2">
      <c r="A113" s="1907"/>
      <c r="B113" s="1903" t="s">
        <v>15</v>
      </c>
      <c r="C113" s="1901"/>
      <c r="D113" s="1901"/>
      <c r="E113" s="1901"/>
      <c r="F113" s="1901"/>
      <c r="G113" s="1561"/>
      <c r="H113" s="1561"/>
      <c r="I113" s="1561"/>
      <c r="J113" s="1561"/>
      <c r="K113" s="1561"/>
    </row>
    <row r="114" spans="1:11" ht="18" customHeight="1" x14ac:dyDescent="0.2">
      <c r="A114" s="1906" t="s">
        <v>171</v>
      </c>
      <c r="B114" s="1902" t="s">
        <v>35</v>
      </c>
      <c r="C114" s="1901"/>
      <c r="D114" s="1901"/>
      <c r="E114" s="1901"/>
      <c r="F114" s="1926">
        <v>0.72389999999999999</v>
      </c>
      <c r="G114" s="1561"/>
      <c r="H114" s="1561"/>
      <c r="I114" s="1561"/>
      <c r="J114" s="1561"/>
      <c r="K114" s="1561"/>
    </row>
    <row r="115" spans="1:11" ht="18" customHeight="1" x14ac:dyDescent="0.2">
      <c r="A115" s="1906"/>
      <c r="B115" s="1903"/>
      <c r="C115" s="1901"/>
      <c r="D115" s="1901"/>
      <c r="E115" s="1901"/>
      <c r="F115" s="1901"/>
      <c r="G115" s="1561"/>
      <c r="H115" s="1561"/>
      <c r="I115" s="1561"/>
      <c r="J115" s="1561"/>
      <c r="K115" s="1561"/>
    </row>
    <row r="116" spans="1:11" ht="18" customHeight="1" x14ac:dyDescent="0.2">
      <c r="A116" s="1906" t="s">
        <v>170</v>
      </c>
      <c r="B116" s="1903" t="s">
        <v>16</v>
      </c>
      <c r="C116" s="1901"/>
      <c r="D116" s="1901"/>
      <c r="E116" s="1901"/>
      <c r="F116" s="1901"/>
      <c r="G116" s="1561"/>
      <c r="H116" s="1561"/>
      <c r="I116" s="1561"/>
      <c r="J116" s="1561"/>
      <c r="K116" s="1561"/>
    </row>
    <row r="117" spans="1:11" ht="18" customHeight="1" x14ac:dyDescent="0.2">
      <c r="A117" s="1906" t="s">
        <v>172</v>
      </c>
      <c r="B117" s="1902" t="s">
        <v>17</v>
      </c>
      <c r="C117" s="1901"/>
      <c r="D117" s="1901"/>
      <c r="E117" s="1901"/>
      <c r="F117" s="1916">
        <v>127316828</v>
      </c>
      <c r="G117" s="1561"/>
      <c r="H117" s="1561"/>
      <c r="I117" s="1561"/>
      <c r="J117" s="1561"/>
      <c r="K117" s="1561"/>
    </row>
    <row r="118" spans="1:11" ht="18" customHeight="1" x14ac:dyDescent="0.2">
      <c r="A118" s="1906" t="s">
        <v>173</v>
      </c>
      <c r="B118" s="1901" t="s">
        <v>18</v>
      </c>
      <c r="C118" s="1901"/>
      <c r="D118" s="1901"/>
      <c r="E118" s="1901"/>
      <c r="F118" s="1916">
        <v>450886</v>
      </c>
      <c r="G118" s="1561"/>
      <c r="H118" s="1561"/>
      <c r="I118" s="1561"/>
      <c r="J118" s="1561"/>
      <c r="K118" s="1561"/>
    </row>
    <row r="119" spans="1:11" ht="18" customHeight="1" x14ac:dyDescent="0.2">
      <c r="A119" s="1906" t="s">
        <v>174</v>
      </c>
      <c r="B119" s="1903" t="s">
        <v>19</v>
      </c>
      <c r="C119" s="1901"/>
      <c r="D119" s="1901"/>
      <c r="E119" s="1901"/>
      <c r="F119" s="1918">
        <v>127767714</v>
      </c>
      <c r="G119" s="1561"/>
      <c r="H119" s="1561"/>
      <c r="I119" s="1561"/>
      <c r="J119" s="1561"/>
      <c r="K119" s="1561"/>
    </row>
    <row r="120" spans="1:11" ht="18" customHeight="1" x14ac:dyDescent="0.2">
      <c r="A120" s="1906"/>
      <c r="B120" s="1903"/>
      <c r="C120" s="1901"/>
      <c r="D120" s="1901"/>
      <c r="E120" s="1901"/>
      <c r="F120" s="1901"/>
      <c r="G120" s="1561"/>
      <c r="H120" s="1561"/>
      <c r="I120" s="1561"/>
      <c r="J120" s="1561"/>
      <c r="K120" s="1561"/>
    </row>
    <row r="121" spans="1:11" ht="18" customHeight="1" x14ac:dyDescent="0.2">
      <c r="A121" s="1906" t="s">
        <v>167</v>
      </c>
      <c r="B121" s="1903" t="s">
        <v>36</v>
      </c>
      <c r="C121" s="1901"/>
      <c r="D121" s="1901"/>
      <c r="E121" s="1901"/>
      <c r="F121" s="1916">
        <v>113371227</v>
      </c>
      <c r="G121" s="1561"/>
      <c r="H121" s="1561"/>
      <c r="I121" s="1561"/>
      <c r="J121" s="1561"/>
      <c r="K121" s="1561"/>
    </row>
    <row r="122" spans="1:11" ht="18" customHeight="1" x14ac:dyDescent="0.2">
      <c r="A122" s="1906"/>
      <c r="B122" s="1901"/>
      <c r="C122" s="1901"/>
      <c r="D122" s="1901"/>
      <c r="E122" s="1901"/>
      <c r="F122" s="1901"/>
      <c r="G122" s="1561"/>
      <c r="H122" s="1561"/>
      <c r="I122" s="1561"/>
      <c r="J122" s="1561"/>
      <c r="K122" s="1561"/>
    </row>
    <row r="123" spans="1:11" ht="18" customHeight="1" x14ac:dyDescent="0.2">
      <c r="A123" s="1906" t="s">
        <v>175</v>
      </c>
      <c r="B123" s="1903" t="s">
        <v>20</v>
      </c>
      <c r="C123" s="1901"/>
      <c r="D123" s="1901"/>
      <c r="E123" s="1901"/>
      <c r="F123" s="1916">
        <v>14396487</v>
      </c>
      <c r="G123" s="1561"/>
      <c r="H123" s="1561"/>
      <c r="I123" s="1561"/>
      <c r="J123" s="1561"/>
      <c r="K123" s="1561"/>
    </row>
    <row r="124" spans="1:11" ht="18" customHeight="1" x14ac:dyDescent="0.2">
      <c r="A124" s="1906"/>
      <c r="B124" s="1901"/>
      <c r="C124" s="1901"/>
      <c r="D124" s="1901"/>
      <c r="E124" s="1901"/>
      <c r="F124" s="1901"/>
      <c r="G124" s="1561"/>
      <c r="H124" s="1561"/>
      <c r="I124" s="1561"/>
      <c r="J124" s="1561"/>
      <c r="K124" s="1561"/>
    </row>
    <row r="125" spans="1:11" ht="18" customHeight="1" x14ac:dyDescent="0.2">
      <c r="A125" s="1906" t="s">
        <v>176</v>
      </c>
      <c r="B125" s="1903" t="s">
        <v>21</v>
      </c>
      <c r="C125" s="1901"/>
      <c r="D125" s="1901"/>
      <c r="E125" s="1901"/>
      <c r="F125" s="1916">
        <v>-700729</v>
      </c>
      <c r="G125" s="1561"/>
      <c r="H125" s="1561"/>
      <c r="I125" s="1561"/>
      <c r="J125" s="1561"/>
      <c r="K125" s="1561"/>
    </row>
    <row r="126" spans="1:11" ht="18" customHeight="1" x14ac:dyDescent="0.2">
      <c r="A126" s="1906"/>
      <c r="B126" s="1901"/>
      <c r="C126" s="1901"/>
      <c r="D126" s="1901"/>
      <c r="E126" s="1901"/>
      <c r="F126" s="1901"/>
      <c r="G126" s="1561"/>
      <c r="H126" s="1561"/>
      <c r="I126" s="1561"/>
      <c r="J126" s="1561"/>
      <c r="K126" s="1561"/>
    </row>
    <row r="127" spans="1:11" ht="18" customHeight="1" x14ac:dyDescent="0.2">
      <c r="A127" s="1906" t="s">
        <v>177</v>
      </c>
      <c r="B127" s="1903" t="s">
        <v>22</v>
      </c>
      <c r="C127" s="1901"/>
      <c r="D127" s="1901"/>
      <c r="E127" s="1901"/>
      <c r="F127" s="1916">
        <v>13695758</v>
      </c>
      <c r="G127" s="1561"/>
      <c r="H127" s="1561"/>
      <c r="I127" s="1561"/>
      <c r="J127" s="1561"/>
      <c r="K127" s="1561"/>
    </row>
    <row r="128" spans="1:11" ht="18" customHeight="1" x14ac:dyDescent="0.2">
      <c r="A128" s="1906"/>
      <c r="B128" s="1901"/>
      <c r="C128" s="1901"/>
      <c r="D128" s="1901"/>
      <c r="E128" s="1901"/>
      <c r="F128" s="1901"/>
      <c r="G128" s="1561"/>
      <c r="H128" s="1561"/>
      <c r="I128" s="1561"/>
      <c r="J128" s="1561"/>
      <c r="K128" s="1561"/>
    </row>
    <row r="129" spans="1:11" ht="42.75" customHeight="1" x14ac:dyDescent="0.2">
      <c r="A129" s="1901"/>
      <c r="B129" s="1901"/>
      <c r="C129" s="1901"/>
      <c r="D129" s="1901"/>
      <c r="E129" s="1901"/>
      <c r="F129" s="1910" t="s">
        <v>9</v>
      </c>
      <c r="G129" s="1910" t="s">
        <v>37</v>
      </c>
      <c r="H129" s="1910" t="s">
        <v>29</v>
      </c>
      <c r="I129" s="1910" t="s">
        <v>30</v>
      </c>
      <c r="J129" s="1910" t="s">
        <v>33</v>
      </c>
      <c r="K129" s="1910" t="s">
        <v>34</v>
      </c>
    </row>
    <row r="130" spans="1:11" ht="18" customHeight="1" x14ac:dyDescent="0.2">
      <c r="A130" s="1907" t="s">
        <v>157</v>
      </c>
      <c r="B130" s="1903" t="s">
        <v>23</v>
      </c>
      <c r="C130" s="1901"/>
      <c r="D130" s="1901"/>
      <c r="E130" s="1901"/>
      <c r="F130" s="1901"/>
      <c r="G130" s="1901"/>
      <c r="H130" s="1901"/>
      <c r="I130" s="1901"/>
      <c r="J130" s="1901"/>
      <c r="K130" s="1901"/>
    </row>
    <row r="131" spans="1:11" ht="18" customHeight="1" x14ac:dyDescent="0.2">
      <c r="A131" s="1906" t="s">
        <v>158</v>
      </c>
      <c r="B131" s="1901" t="s">
        <v>24</v>
      </c>
      <c r="C131" s="1901"/>
      <c r="D131" s="1901"/>
      <c r="E131" s="1901"/>
      <c r="F131" s="1915"/>
      <c r="G131" s="1915"/>
      <c r="H131" s="1916"/>
      <c r="I131" s="1951">
        <v>0</v>
      </c>
      <c r="J131" s="1916"/>
      <c r="K131" s="1917">
        <v>0</v>
      </c>
    </row>
    <row r="132" spans="1:11" ht="18" customHeight="1" x14ac:dyDescent="0.2">
      <c r="A132" s="1906" t="s">
        <v>159</v>
      </c>
      <c r="B132" s="1901" t="s">
        <v>25</v>
      </c>
      <c r="C132" s="1901"/>
      <c r="D132" s="1901"/>
      <c r="E132" s="1901"/>
      <c r="F132" s="1915"/>
      <c r="G132" s="1915"/>
      <c r="H132" s="1916"/>
      <c r="I132" s="1951">
        <v>0</v>
      </c>
      <c r="J132" s="1916"/>
      <c r="K132" s="1917">
        <v>0</v>
      </c>
    </row>
    <row r="133" spans="1:11" ht="18" customHeight="1" x14ac:dyDescent="0.2">
      <c r="A133" s="1906" t="s">
        <v>160</v>
      </c>
      <c r="B133" s="4062"/>
      <c r="C133" s="4063"/>
      <c r="D133" s="4064"/>
      <c r="E133" s="1901"/>
      <c r="F133" s="1915"/>
      <c r="G133" s="1915"/>
      <c r="H133" s="1916"/>
      <c r="I133" s="1951">
        <v>0</v>
      </c>
      <c r="J133" s="1916"/>
      <c r="K133" s="1917">
        <v>0</v>
      </c>
    </row>
    <row r="134" spans="1:11" ht="18" customHeight="1" x14ac:dyDescent="0.2">
      <c r="A134" s="1906" t="s">
        <v>161</v>
      </c>
      <c r="B134" s="4062"/>
      <c r="C134" s="4063"/>
      <c r="D134" s="4064"/>
      <c r="E134" s="1901"/>
      <c r="F134" s="1915"/>
      <c r="G134" s="1915"/>
      <c r="H134" s="1916"/>
      <c r="I134" s="1951">
        <v>0</v>
      </c>
      <c r="J134" s="1916"/>
      <c r="K134" s="1917">
        <v>0</v>
      </c>
    </row>
    <row r="135" spans="1:11" ht="18" customHeight="1" x14ac:dyDescent="0.2">
      <c r="A135" s="1906" t="s">
        <v>162</v>
      </c>
      <c r="B135" s="4062"/>
      <c r="C135" s="4063"/>
      <c r="D135" s="4064"/>
      <c r="E135" s="1901"/>
      <c r="F135" s="1915"/>
      <c r="G135" s="1915"/>
      <c r="H135" s="1916"/>
      <c r="I135" s="1951">
        <v>0</v>
      </c>
      <c r="J135" s="1916"/>
      <c r="K135" s="1917">
        <v>0</v>
      </c>
    </row>
    <row r="136" spans="1:11" ht="18" customHeight="1" x14ac:dyDescent="0.2">
      <c r="A136" s="1907"/>
      <c r="B136" s="1901"/>
      <c r="C136" s="1901"/>
      <c r="D136" s="1901"/>
      <c r="E136" s="1901"/>
      <c r="F136" s="1901"/>
      <c r="G136" s="1901"/>
      <c r="H136" s="1901"/>
      <c r="I136" s="1901"/>
      <c r="J136" s="1901"/>
      <c r="K136" s="1901"/>
    </row>
    <row r="137" spans="1:11" ht="18" customHeight="1" x14ac:dyDescent="0.2">
      <c r="A137" s="1907" t="s">
        <v>163</v>
      </c>
      <c r="B137" s="1903" t="s">
        <v>27</v>
      </c>
      <c r="C137" s="1901"/>
      <c r="D137" s="1901"/>
      <c r="E137" s="1901"/>
      <c r="F137" s="1919">
        <v>0</v>
      </c>
      <c r="G137" s="1919">
        <v>0</v>
      </c>
      <c r="H137" s="1917">
        <v>0</v>
      </c>
      <c r="I137" s="1917">
        <v>0</v>
      </c>
      <c r="J137" s="1917">
        <v>0</v>
      </c>
      <c r="K137" s="1917">
        <v>0</v>
      </c>
    </row>
    <row r="138" spans="1:11" ht="18" customHeight="1" x14ac:dyDescent="0.2">
      <c r="A138" s="1901"/>
      <c r="B138" s="1901"/>
      <c r="C138" s="1901"/>
      <c r="D138" s="1901"/>
      <c r="E138" s="1901"/>
      <c r="F138" s="1901"/>
      <c r="G138" s="1901"/>
      <c r="H138" s="1901"/>
      <c r="I138" s="1901"/>
      <c r="J138" s="1901"/>
      <c r="K138" s="1901"/>
    </row>
    <row r="139" spans="1:11" ht="42.75" customHeight="1" x14ac:dyDescent="0.2">
      <c r="A139" s="1901"/>
      <c r="B139" s="1901"/>
      <c r="C139" s="1901"/>
      <c r="D139" s="1901"/>
      <c r="E139" s="1901"/>
      <c r="F139" s="1910" t="s">
        <v>9</v>
      </c>
      <c r="G139" s="1910" t="s">
        <v>37</v>
      </c>
      <c r="H139" s="1910" t="s">
        <v>29</v>
      </c>
      <c r="I139" s="1910" t="s">
        <v>30</v>
      </c>
      <c r="J139" s="1910" t="s">
        <v>33</v>
      </c>
      <c r="K139" s="1910" t="s">
        <v>34</v>
      </c>
    </row>
    <row r="140" spans="1:11" ht="18" customHeight="1" x14ac:dyDescent="0.2">
      <c r="A140" s="1907" t="s">
        <v>166</v>
      </c>
      <c r="B140" s="1903" t="s">
        <v>26</v>
      </c>
      <c r="C140" s="1901"/>
      <c r="D140" s="1901"/>
      <c r="E140" s="1901"/>
      <c r="F140" s="1901"/>
      <c r="G140" s="1901"/>
      <c r="H140" s="1901"/>
      <c r="I140" s="1901"/>
      <c r="J140" s="1901"/>
      <c r="K140" s="1901"/>
    </row>
    <row r="141" spans="1:11" ht="18" customHeight="1" x14ac:dyDescent="0.2">
      <c r="A141" s="1906" t="s">
        <v>137</v>
      </c>
      <c r="B141" s="1903" t="s">
        <v>64</v>
      </c>
      <c r="C141" s="1901"/>
      <c r="D141" s="1901"/>
      <c r="E141" s="1901"/>
      <c r="F141" s="1942">
        <v>5548</v>
      </c>
      <c r="G141" s="1942">
        <v>163467</v>
      </c>
      <c r="H141" s="1942">
        <v>578008</v>
      </c>
      <c r="I141" s="1942">
        <v>117406</v>
      </c>
      <c r="J141" s="1942">
        <v>7000</v>
      </c>
      <c r="K141" s="1942">
        <v>688414</v>
      </c>
    </row>
    <row r="142" spans="1:11" ht="18" customHeight="1" x14ac:dyDescent="0.2">
      <c r="A142" s="1906" t="s">
        <v>142</v>
      </c>
      <c r="B142" s="1903" t="s">
        <v>65</v>
      </c>
      <c r="C142" s="1901"/>
      <c r="D142" s="1901"/>
      <c r="E142" s="1901"/>
      <c r="F142" s="1942">
        <v>6375</v>
      </c>
      <c r="G142" s="1942">
        <v>120</v>
      </c>
      <c r="H142" s="1942">
        <v>206376</v>
      </c>
      <c r="I142" s="1942">
        <v>130463</v>
      </c>
      <c r="J142" s="1942">
        <v>0</v>
      </c>
      <c r="K142" s="1942">
        <v>336839</v>
      </c>
    </row>
    <row r="143" spans="1:11" ht="18" customHeight="1" x14ac:dyDescent="0.2">
      <c r="A143" s="1906" t="s">
        <v>144</v>
      </c>
      <c r="B143" s="1903" t="s">
        <v>66</v>
      </c>
      <c r="C143" s="1901"/>
      <c r="D143" s="1901"/>
      <c r="E143" s="1901"/>
      <c r="F143" s="1942">
        <v>212</v>
      </c>
      <c r="G143" s="1942">
        <v>0</v>
      </c>
      <c r="H143" s="1942">
        <v>7597313</v>
      </c>
      <c r="I143" s="1942">
        <v>20175</v>
      </c>
      <c r="J143" s="1942">
        <v>23348</v>
      </c>
      <c r="K143" s="1942">
        <v>7594140</v>
      </c>
    </row>
    <row r="144" spans="1:11" ht="18" customHeight="1" x14ac:dyDescent="0.2">
      <c r="A144" s="1906" t="s">
        <v>146</v>
      </c>
      <c r="B144" s="1903" t="s">
        <v>67</v>
      </c>
      <c r="C144" s="1901"/>
      <c r="D144" s="1901"/>
      <c r="E144" s="1901"/>
      <c r="F144" s="1942">
        <v>0</v>
      </c>
      <c r="G144" s="1942">
        <v>0</v>
      </c>
      <c r="H144" s="1942">
        <v>0</v>
      </c>
      <c r="I144" s="1942">
        <v>0</v>
      </c>
      <c r="J144" s="1942">
        <v>0</v>
      </c>
      <c r="K144" s="1942">
        <v>0</v>
      </c>
    </row>
    <row r="145" spans="1:11" ht="18" customHeight="1" x14ac:dyDescent="0.2">
      <c r="A145" s="1906" t="s">
        <v>148</v>
      </c>
      <c r="B145" s="1903" t="s">
        <v>68</v>
      </c>
      <c r="C145" s="1901"/>
      <c r="D145" s="1901"/>
      <c r="E145" s="1901"/>
      <c r="F145" s="1942">
        <v>312</v>
      </c>
      <c r="G145" s="1942">
        <v>340</v>
      </c>
      <c r="H145" s="1942">
        <v>88644</v>
      </c>
      <c r="I145" s="1942">
        <v>11445</v>
      </c>
      <c r="J145" s="1942">
        <v>0</v>
      </c>
      <c r="K145" s="1942">
        <v>100089</v>
      </c>
    </row>
    <row r="146" spans="1:11" ht="18" customHeight="1" x14ac:dyDescent="0.2">
      <c r="A146" s="1906" t="s">
        <v>150</v>
      </c>
      <c r="B146" s="1903" t="s">
        <v>69</v>
      </c>
      <c r="C146" s="1901"/>
      <c r="D146" s="1901"/>
      <c r="E146" s="1901"/>
      <c r="F146" s="1942">
        <v>1842</v>
      </c>
      <c r="G146" s="1942">
        <v>200</v>
      </c>
      <c r="H146" s="1942">
        <v>240332</v>
      </c>
      <c r="I146" s="1942">
        <v>6636</v>
      </c>
      <c r="J146" s="1942">
        <v>30000</v>
      </c>
      <c r="K146" s="1942">
        <v>216968</v>
      </c>
    </row>
    <row r="147" spans="1:11" ht="18" customHeight="1" x14ac:dyDescent="0.2">
      <c r="A147" s="1906" t="s">
        <v>153</v>
      </c>
      <c r="B147" s="1903" t="s">
        <v>61</v>
      </c>
      <c r="C147" s="1901"/>
      <c r="D147" s="1901"/>
      <c r="E147" s="1901"/>
      <c r="F147" s="1919">
        <v>1048</v>
      </c>
      <c r="G147" s="1919">
        <v>1</v>
      </c>
      <c r="H147" s="1919">
        <v>67492</v>
      </c>
      <c r="I147" s="1919">
        <v>259</v>
      </c>
      <c r="J147" s="1919">
        <v>0</v>
      </c>
      <c r="K147" s="1919">
        <v>67751</v>
      </c>
    </row>
    <row r="148" spans="1:11" ht="18" customHeight="1" x14ac:dyDescent="0.2">
      <c r="A148" s="1906" t="s">
        <v>155</v>
      </c>
      <c r="B148" s="1903" t="s">
        <v>70</v>
      </c>
      <c r="C148" s="1901"/>
      <c r="D148" s="1901"/>
      <c r="E148" s="1901"/>
      <c r="F148" s="1943" t="s">
        <v>73</v>
      </c>
      <c r="G148" s="1943" t="s">
        <v>73</v>
      </c>
      <c r="H148" s="1944" t="s">
        <v>73</v>
      </c>
      <c r="I148" s="1944" t="s">
        <v>73</v>
      </c>
      <c r="J148" s="1944" t="s">
        <v>73</v>
      </c>
      <c r="K148" s="1938">
        <v>3798238</v>
      </c>
    </row>
    <row r="149" spans="1:11" ht="18" customHeight="1" x14ac:dyDescent="0.2">
      <c r="A149" s="1906" t="s">
        <v>163</v>
      </c>
      <c r="B149" s="1903" t="s">
        <v>71</v>
      </c>
      <c r="C149" s="1901"/>
      <c r="D149" s="1901"/>
      <c r="E149" s="1901"/>
      <c r="F149" s="1919">
        <v>0</v>
      </c>
      <c r="G149" s="1919">
        <v>0</v>
      </c>
      <c r="H149" s="1919">
        <v>0</v>
      </c>
      <c r="I149" s="1919">
        <v>0</v>
      </c>
      <c r="J149" s="1919">
        <v>0</v>
      </c>
      <c r="K149" s="1919">
        <v>0</v>
      </c>
    </row>
    <row r="150" spans="1:11" ht="18" customHeight="1" x14ac:dyDescent="0.2">
      <c r="A150" s="1906" t="s">
        <v>185</v>
      </c>
      <c r="B150" s="1903" t="s">
        <v>186</v>
      </c>
      <c r="C150" s="1901"/>
      <c r="D150" s="1901"/>
      <c r="E150" s="1901"/>
      <c r="F150" s="1943" t="s">
        <v>73</v>
      </c>
      <c r="G150" s="1943" t="s">
        <v>73</v>
      </c>
      <c r="H150" s="1919">
        <v>3593580</v>
      </c>
      <c r="I150" s="1919">
        <v>0</v>
      </c>
      <c r="J150" s="1919">
        <v>3072960</v>
      </c>
      <c r="K150" s="1919">
        <v>520620</v>
      </c>
    </row>
    <row r="151" spans="1:11" ht="18" customHeight="1" x14ac:dyDescent="0.2">
      <c r="A151" s="1901"/>
      <c r="B151" s="1903"/>
      <c r="C151" s="1901"/>
      <c r="D151" s="1901"/>
      <c r="E151" s="1901"/>
      <c r="F151" s="1949"/>
      <c r="G151" s="1949"/>
      <c r="H151" s="1949"/>
      <c r="I151" s="1949"/>
      <c r="J151" s="1949"/>
      <c r="K151" s="1949"/>
    </row>
    <row r="152" spans="1:11" ht="18" customHeight="1" x14ac:dyDescent="0.2">
      <c r="A152" s="1907" t="s">
        <v>165</v>
      </c>
      <c r="B152" s="1903" t="s">
        <v>26</v>
      </c>
      <c r="C152" s="1901"/>
      <c r="D152" s="1901"/>
      <c r="E152" s="1901"/>
      <c r="F152" s="1950">
        <v>15337</v>
      </c>
      <c r="G152" s="1950">
        <v>164128</v>
      </c>
      <c r="H152" s="1950">
        <v>12371745</v>
      </c>
      <c r="I152" s="1950">
        <v>286384</v>
      </c>
      <c r="J152" s="1950">
        <v>3133308</v>
      </c>
      <c r="K152" s="1950">
        <v>13323059</v>
      </c>
    </row>
    <row r="153" spans="1:11" ht="18" customHeight="1" x14ac:dyDescent="0.2">
      <c r="A153" s="630"/>
      <c r="B153" s="1561"/>
      <c r="C153" s="1561"/>
      <c r="D153" s="1561"/>
      <c r="E153" s="1561"/>
      <c r="F153" s="1561"/>
      <c r="G153" s="1561"/>
      <c r="H153" s="1561"/>
      <c r="I153" s="1561"/>
      <c r="J153" s="1561"/>
      <c r="K153" s="1561"/>
    </row>
    <row r="154" spans="1:11" ht="18" customHeight="1" x14ac:dyDescent="0.2">
      <c r="A154" s="1907" t="s">
        <v>168</v>
      </c>
      <c r="B154" s="1903" t="s">
        <v>28</v>
      </c>
      <c r="C154" s="1901"/>
      <c r="D154" s="1901"/>
      <c r="E154" s="1901"/>
      <c r="F154" s="1965">
        <v>0.11751711040403576</v>
      </c>
      <c r="G154" s="1901"/>
      <c r="H154" s="1901"/>
      <c r="I154" s="1901"/>
      <c r="J154" s="1901"/>
      <c r="K154" s="1901"/>
    </row>
    <row r="155" spans="1:11" ht="18" customHeight="1" x14ac:dyDescent="0.2">
      <c r="A155" s="1907" t="s">
        <v>169</v>
      </c>
      <c r="B155" s="1903" t="s">
        <v>72</v>
      </c>
      <c r="C155" s="1901"/>
      <c r="D155" s="1901"/>
      <c r="E155" s="1901"/>
      <c r="F155" s="1965">
        <v>0.97278726741520982</v>
      </c>
      <c r="G155" s="1903"/>
      <c r="H155" s="1901"/>
      <c r="I155" s="1901"/>
      <c r="J155" s="1901"/>
      <c r="K155" s="1901"/>
    </row>
    <row r="156" spans="1:11" ht="18" customHeight="1" x14ac:dyDescent="0.2">
      <c r="A156" s="1901"/>
      <c r="B156" s="1901"/>
      <c r="C156" s="1901"/>
      <c r="D156" s="1901"/>
      <c r="E156" s="1901"/>
      <c r="F156" s="1901"/>
      <c r="G156" s="1903"/>
      <c r="H156" s="1901"/>
      <c r="I156" s="1901"/>
      <c r="J156" s="1901"/>
      <c r="K156" s="1901"/>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6:D56"/>
    <mergeCell ref="B59:D59"/>
    <mergeCell ref="B53:D53"/>
    <mergeCell ref="B55:D55"/>
    <mergeCell ref="B46:D46"/>
    <mergeCell ref="B47:D47"/>
  </mergeCells>
  <printOptions headings="1" gridLines="1"/>
  <pageMargins left="0.25" right="0.25" top="1.25" bottom="0.75" header="0.3" footer="0.3"/>
  <pageSetup scale="59" fitToHeight="3" orientation="landscape" horizontalDpi="4294967294" r:id="rId1"/>
  <headerFooter alignWithMargins="0">
    <oddHeader>&amp;R&amp;"Arial,Bold Italic"&amp;16FINAL DRAFT</oddHeader>
  </headerFooter>
  <rowBreaks count="4" manualBreakCount="4">
    <brk id="37" max="16383" man="1"/>
    <brk id="74" max="16383" man="1"/>
    <brk id="109" max="16383" man="1"/>
    <brk id="13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K155"/>
  <sheetViews>
    <sheetView zoomScale="70" zoomScaleNormal="70" workbookViewId="0">
      <pane ySplit="11" topLeftCell="A12" activePane="bottomLeft" state="frozenSplit"/>
      <selection pane="bottomLeft" activeCell="H1" sqref="H1:H1048576"/>
    </sheetView>
  </sheetViews>
  <sheetFormatPr defaultRowHeight="18" customHeight="1" x14ac:dyDescent="0.2"/>
  <cols>
    <col min="1" max="1" width="8.28515625" style="2" customWidth="1"/>
    <col min="2" max="2" width="55.42578125" bestFit="1" customWidth="1"/>
    <col min="3" max="4" width="4.7109375" customWidth="1"/>
    <col min="5" max="5" width="12.42578125" customWidth="1"/>
    <col min="6" max="6" width="18.5703125" customWidth="1"/>
    <col min="7" max="7" width="23.5703125" customWidth="1"/>
    <col min="8" max="8" width="17.28515625" style="146" customWidth="1"/>
    <col min="9" max="9" width="21.28515625" style="146" customWidth="1"/>
    <col min="10" max="10" width="19.7109375" style="146" customWidth="1"/>
    <col min="11" max="11" width="17.5703125" customWidth="1"/>
  </cols>
  <sheetData>
    <row r="1" spans="1:11" ht="18" customHeight="1" x14ac:dyDescent="0.2">
      <c r="A1" s="1969"/>
      <c r="B1" s="1969"/>
      <c r="C1" s="1971"/>
      <c r="D1" s="1972"/>
      <c r="E1" s="1971"/>
      <c r="F1" s="1971"/>
      <c r="G1" s="1971"/>
      <c r="H1" s="1973"/>
      <c r="I1" s="1973"/>
      <c r="J1" s="1973"/>
      <c r="K1" s="1971"/>
    </row>
    <row r="2" spans="1:11" ht="18" customHeight="1" x14ac:dyDescent="0.25">
      <c r="A2" s="1969"/>
      <c r="B2" s="1969"/>
      <c r="C2" s="1969"/>
      <c r="D2" s="1974" t="s">
        <v>717</v>
      </c>
      <c r="E2" s="1974"/>
      <c r="F2" s="1974"/>
      <c r="G2" s="1974"/>
      <c r="H2" s="1974"/>
      <c r="I2" s="1969"/>
      <c r="J2" s="1969"/>
      <c r="K2" s="1969"/>
    </row>
    <row r="3" spans="1:11" ht="18" customHeight="1" x14ac:dyDescent="0.2">
      <c r="A3" s="1969"/>
      <c r="B3" s="1976" t="s">
        <v>0</v>
      </c>
      <c r="C3" s="1969"/>
      <c r="D3" s="1969"/>
      <c r="E3" s="1969"/>
      <c r="F3" s="1969"/>
      <c r="G3" s="1969"/>
      <c r="H3" s="1969"/>
      <c r="I3" s="1969"/>
      <c r="J3" s="1969"/>
      <c r="K3" s="1969"/>
    </row>
    <row r="4" spans="1:11" ht="18" customHeight="1" x14ac:dyDescent="0.2">
      <c r="A4" s="1909"/>
      <c r="B4" s="1901"/>
      <c r="C4" s="1901"/>
      <c r="D4" s="1901"/>
      <c r="E4" s="1901"/>
      <c r="F4" s="1901"/>
      <c r="G4" s="1901"/>
      <c r="K4" s="1901"/>
    </row>
    <row r="5" spans="1:11" ht="18" customHeight="1" x14ac:dyDescent="0.2">
      <c r="A5" s="1969"/>
      <c r="B5" s="1977" t="s">
        <v>40</v>
      </c>
      <c r="C5" s="4136" t="s">
        <v>467</v>
      </c>
      <c r="D5" s="4137"/>
      <c r="E5" s="4137"/>
      <c r="F5" s="4137"/>
      <c r="G5" s="4138"/>
      <c r="H5" s="1969"/>
      <c r="I5" s="1969"/>
      <c r="J5" s="1969"/>
      <c r="K5" s="1969"/>
    </row>
    <row r="6" spans="1:11" ht="18" customHeight="1" x14ac:dyDescent="0.2">
      <c r="A6" s="1969"/>
      <c r="B6" s="1977" t="s">
        <v>3</v>
      </c>
      <c r="C6" s="4139">
        <v>210037</v>
      </c>
      <c r="D6" s="4140"/>
      <c r="E6" s="4140"/>
      <c r="F6" s="4140"/>
      <c r="G6" s="4141"/>
      <c r="H6" s="1969"/>
      <c r="I6" s="1969"/>
      <c r="J6" s="1969"/>
      <c r="K6" s="1969"/>
    </row>
    <row r="7" spans="1:11" ht="18" customHeight="1" x14ac:dyDescent="0.2">
      <c r="A7" s="1969"/>
      <c r="B7" s="1977" t="s">
        <v>4</v>
      </c>
      <c r="C7" s="4096">
        <v>1353</v>
      </c>
      <c r="D7" s="4142"/>
      <c r="E7" s="4142"/>
      <c r="F7" s="4142"/>
      <c r="G7" s="4143"/>
      <c r="H7" s="1969"/>
      <c r="I7" s="1969"/>
      <c r="J7" s="1969"/>
      <c r="K7" s="1969"/>
    </row>
    <row r="8" spans="1:11" ht="18" customHeight="1" x14ac:dyDescent="0.2">
      <c r="A8" s="1909"/>
      <c r="B8" s="1901"/>
      <c r="C8" s="1901"/>
      <c r="D8" s="1901"/>
      <c r="E8" s="1901"/>
      <c r="F8" s="1901"/>
      <c r="G8" s="1901"/>
      <c r="K8" s="1901"/>
    </row>
    <row r="9" spans="1:11" ht="18" customHeight="1" x14ac:dyDescent="0.2">
      <c r="A9" s="1969"/>
      <c r="B9" s="1977" t="s">
        <v>1</v>
      </c>
      <c r="C9" s="4136" t="s">
        <v>658</v>
      </c>
      <c r="D9" s="4137"/>
      <c r="E9" s="4137"/>
      <c r="F9" s="4137"/>
      <c r="G9" s="4138"/>
      <c r="H9" s="1969"/>
      <c r="I9" s="1969"/>
      <c r="J9" s="1969"/>
      <c r="K9" s="1969"/>
    </row>
    <row r="10" spans="1:11" ht="18" customHeight="1" x14ac:dyDescent="0.2">
      <c r="A10" s="1969"/>
      <c r="B10" s="1977" t="s">
        <v>2</v>
      </c>
      <c r="C10" s="4090" t="s">
        <v>468</v>
      </c>
      <c r="D10" s="4144"/>
      <c r="E10" s="4144"/>
      <c r="F10" s="4144"/>
      <c r="G10" s="4145"/>
      <c r="H10" s="1969"/>
      <c r="I10" s="1969"/>
      <c r="J10" s="1969"/>
      <c r="K10" s="1969"/>
    </row>
    <row r="11" spans="1:11" ht="18" customHeight="1" x14ac:dyDescent="0.2">
      <c r="A11" s="1969"/>
      <c r="B11" s="1977" t="s">
        <v>32</v>
      </c>
      <c r="C11" s="4086" t="s">
        <v>657</v>
      </c>
      <c r="D11" s="4087"/>
      <c r="E11" s="4087"/>
      <c r="F11" s="4087"/>
      <c r="G11" s="4087"/>
      <c r="H11" s="1969"/>
      <c r="I11" s="1969"/>
      <c r="J11" s="1969"/>
      <c r="K11" s="1969"/>
    </row>
    <row r="12" spans="1:11" ht="18" customHeight="1" x14ac:dyDescent="0.2">
      <c r="A12" s="1969"/>
      <c r="B12" s="1977"/>
      <c r="C12" s="1977"/>
      <c r="D12" s="1977"/>
      <c r="E12" s="1977"/>
      <c r="F12" s="1977"/>
      <c r="G12" s="1977"/>
      <c r="H12" s="1969"/>
      <c r="I12" s="1969"/>
      <c r="J12" s="1969"/>
      <c r="K12" s="1969"/>
    </row>
    <row r="13" spans="1:11" ht="24.6" customHeight="1" x14ac:dyDescent="0.2">
      <c r="A13" s="1969"/>
      <c r="B13" s="3956"/>
      <c r="C13" s="3957"/>
      <c r="D13" s="3957"/>
      <c r="E13" s="3957"/>
      <c r="F13" s="3957"/>
      <c r="G13" s="3957"/>
      <c r="H13" s="3958"/>
      <c r="I13" s="1973"/>
      <c r="J13" s="1969"/>
      <c r="K13" s="1969"/>
    </row>
    <row r="14" spans="1:11" ht="18" customHeight="1" x14ac:dyDescent="0.2">
      <c r="A14" s="1969"/>
      <c r="B14" s="1978"/>
      <c r="C14" s="1969"/>
      <c r="D14" s="1969"/>
      <c r="E14" s="1969"/>
      <c r="F14" s="1969"/>
      <c r="G14" s="1969"/>
      <c r="H14" s="1969"/>
      <c r="I14" s="1969"/>
      <c r="J14" s="1969"/>
      <c r="K14" s="1969"/>
    </row>
    <row r="15" spans="1:11" ht="18" customHeight="1" x14ac:dyDescent="0.2">
      <c r="A15" s="1969"/>
      <c r="B15" s="1978"/>
      <c r="C15" s="1969"/>
      <c r="D15" s="1969"/>
      <c r="E15" s="1969"/>
      <c r="F15" s="1969"/>
      <c r="G15" s="1969"/>
      <c r="H15" s="1969"/>
      <c r="I15" s="1969"/>
      <c r="J15" s="1969"/>
      <c r="K15" s="1969"/>
    </row>
    <row r="16" spans="1:11" ht="45.4" customHeight="1" x14ac:dyDescent="0.2">
      <c r="A16" s="1972" t="s">
        <v>181</v>
      </c>
      <c r="B16" s="1971"/>
      <c r="C16" s="1971"/>
      <c r="D16" s="1971"/>
      <c r="E16" s="1971"/>
      <c r="F16" s="1979" t="s">
        <v>9</v>
      </c>
      <c r="G16" s="1979" t="s">
        <v>37</v>
      </c>
      <c r="H16" s="1980" t="s">
        <v>29</v>
      </c>
      <c r="I16" s="1980" t="s">
        <v>30</v>
      </c>
      <c r="J16" s="1980" t="s">
        <v>33</v>
      </c>
      <c r="K16" s="1979" t="s">
        <v>34</v>
      </c>
    </row>
    <row r="17" spans="1:11" ht="18" customHeight="1" x14ac:dyDescent="0.2">
      <c r="A17" s="1981" t="s">
        <v>184</v>
      </c>
      <c r="B17" s="1976" t="s">
        <v>182</v>
      </c>
      <c r="C17" s="1969"/>
      <c r="D17" s="1969"/>
      <c r="E17" s="1969"/>
      <c r="F17" s="1969"/>
      <c r="G17" s="1969"/>
      <c r="H17" s="1969"/>
      <c r="I17" s="1969"/>
      <c r="J17" s="1969"/>
      <c r="K17" s="1969"/>
    </row>
    <row r="18" spans="1:11" ht="18" customHeight="1" x14ac:dyDescent="0.2">
      <c r="A18" s="1977" t="s">
        <v>185</v>
      </c>
      <c r="B18" s="1982" t="s">
        <v>183</v>
      </c>
      <c r="C18" s="1969"/>
      <c r="D18" s="1969"/>
      <c r="E18" s="1969"/>
      <c r="F18" s="1983" t="s">
        <v>73</v>
      </c>
      <c r="G18" s="1983" t="s">
        <v>73</v>
      </c>
      <c r="H18" s="1984">
        <v>4688904</v>
      </c>
      <c r="I18" s="1985">
        <v>0</v>
      </c>
      <c r="J18" s="1984">
        <v>4009599</v>
      </c>
      <c r="K18" s="1986">
        <v>679305</v>
      </c>
    </row>
    <row r="19" spans="1:11" ht="45.4" customHeight="1" x14ac:dyDescent="0.2">
      <c r="A19" s="1972" t="s">
        <v>8</v>
      </c>
      <c r="B19" s="1971"/>
      <c r="C19" s="1971"/>
      <c r="D19" s="1971"/>
      <c r="E19" s="1971"/>
      <c r="F19" s="1979" t="s">
        <v>9</v>
      </c>
      <c r="G19" s="1979" t="s">
        <v>37</v>
      </c>
      <c r="H19" s="1980" t="s">
        <v>29</v>
      </c>
      <c r="I19" s="1980" t="s">
        <v>30</v>
      </c>
      <c r="J19" s="1980" t="s">
        <v>33</v>
      </c>
      <c r="K19" s="1979" t="s">
        <v>34</v>
      </c>
    </row>
    <row r="20" spans="1:11" ht="18" customHeight="1" x14ac:dyDescent="0.2">
      <c r="A20" s="1981" t="s">
        <v>74</v>
      </c>
      <c r="B20" s="1976" t="s">
        <v>41</v>
      </c>
      <c r="C20" s="1969"/>
      <c r="D20" s="1969"/>
      <c r="E20" s="1969"/>
      <c r="F20" s="1969"/>
      <c r="G20" s="1969"/>
      <c r="H20" s="1969"/>
      <c r="I20" s="1969"/>
      <c r="J20" s="1969"/>
      <c r="K20" s="1969"/>
    </row>
    <row r="21" spans="1:11" ht="18" customHeight="1" x14ac:dyDescent="0.2">
      <c r="A21" s="1977" t="s">
        <v>75</v>
      </c>
      <c r="B21" s="1982" t="s">
        <v>42</v>
      </c>
      <c r="C21" s="1969"/>
      <c r="D21" s="1969"/>
      <c r="E21" s="1969"/>
      <c r="F21" s="1983">
        <v>3785</v>
      </c>
      <c r="G21" s="1983">
        <v>2929</v>
      </c>
      <c r="H21" s="1983">
        <v>205903.02130669667</v>
      </c>
      <c r="I21" s="1983">
        <v>118772.28332174597</v>
      </c>
      <c r="J21" s="1983">
        <v>3740</v>
      </c>
      <c r="K21" s="1986">
        <v>320935.30462844262</v>
      </c>
    </row>
    <row r="22" spans="1:11" ht="18" customHeight="1" x14ac:dyDescent="0.2">
      <c r="A22" s="1977" t="s">
        <v>76</v>
      </c>
      <c r="B22" s="1969" t="s">
        <v>6</v>
      </c>
      <c r="C22" s="1969"/>
      <c r="D22" s="1969"/>
      <c r="E22" s="1969"/>
      <c r="F22" s="1983">
        <v>623</v>
      </c>
      <c r="G22" s="1983">
        <v>1649</v>
      </c>
      <c r="H22" s="1983">
        <v>27410.718680447608</v>
      </c>
      <c r="I22" s="1983">
        <v>15811.49040216106</v>
      </c>
      <c r="J22" s="1983">
        <v>460</v>
      </c>
      <c r="K22" s="1986">
        <v>42762.209082608664</v>
      </c>
    </row>
    <row r="23" spans="1:11" ht="18" customHeight="1" x14ac:dyDescent="0.2">
      <c r="A23" s="1977" t="s">
        <v>77</v>
      </c>
      <c r="B23" s="1969" t="s">
        <v>43</v>
      </c>
      <c r="C23" s="1969"/>
      <c r="D23" s="1969"/>
      <c r="E23" s="1969"/>
      <c r="F23" s="1983">
        <v>200</v>
      </c>
      <c r="G23" s="1983">
        <v>132</v>
      </c>
      <c r="H23" s="1983">
        <v>8923.4933293839822</v>
      </c>
      <c r="I23" s="1983">
        <v>5147.3925501977774</v>
      </c>
      <c r="J23" s="1983">
        <v>460</v>
      </c>
      <c r="K23" s="1986">
        <v>13610.88587958176</v>
      </c>
    </row>
    <row r="24" spans="1:11" ht="18" customHeight="1" x14ac:dyDescent="0.2">
      <c r="A24" s="1977" t="s">
        <v>78</v>
      </c>
      <c r="B24" s="1969" t="s">
        <v>44</v>
      </c>
      <c r="C24" s="1969"/>
      <c r="D24" s="1969"/>
      <c r="E24" s="1969"/>
      <c r="F24" s="1983">
        <v>0</v>
      </c>
      <c r="G24" s="1983">
        <v>0</v>
      </c>
      <c r="H24" s="1983">
        <v>0</v>
      </c>
      <c r="I24" s="1983">
        <v>0</v>
      </c>
      <c r="J24" s="1983">
        <v>0</v>
      </c>
      <c r="K24" s="1986">
        <v>0</v>
      </c>
    </row>
    <row r="25" spans="1:11" ht="18" customHeight="1" x14ac:dyDescent="0.2">
      <c r="A25" s="1977" t="s">
        <v>79</v>
      </c>
      <c r="B25" s="1969" t="s">
        <v>5</v>
      </c>
      <c r="C25" s="1969"/>
      <c r="D25" s="1969"/>
      <c r="E25" s="1969"/>
      <c r="F25" s="1983">
        <v>2690</v>
      </c>
      <c r="G25" s="1983">
        <v>478</v>
      </c>
      <c r="H25" s="1983">
        <v>117363.95821380458</v>
      </c>
      <c r="I25" s="1983">
        <v>67699.760830455518</v>
      </c>
      <c r="J25" s="1983">
        <v>0</v>
      </c>
      <c r="K25" s="1986">
        <v>185063.7190442601</v>
      </c>
    </row>
    <row r="26" spans="1:11" ht="18" customHeight="1" x14ac:dyDescent="0.2">
      <c r="A26" s="1977" t="s">
        <v>80</v>
      </c>
      <c r="B26" s="1969" t="s">
        <v>45</v>
      </c>
      <c r="C26" s="1969"/>
      <c r="D26" s="1969"/>
      <c r="E26" s="1969"/>
      <c r="F26" s="1983"/>
      <c r="G26" s="1983"/>
      <c r="H26" s="1983"/>
      <c r="I26" s="1983"/>
      <c r="J26" s="1983"/>
      <c r="K26" s="1986">
        <v>0</v>
      </c>
    </row>
    <row r="27" spans="1:11" ht="18" customHeight="1" x14ac:dyDescent="0.2">
      <c r="A27" s="1977" t="s">
        <v>81</v>
      </c>
      <c r="B27" s="1969" t="s">
        <v>46</v>
      </c>
      <c r="C27" s="1969"/>
      <c r="D27" s="1969"/>
      <c r="E27" s="1969"/>
      <c r="F27" s="1983"/>
      <c r="G27" s="1983"/>
      <c r="H27" s="1983"/>
      <c r="I27" s="1983"/>
      <c r="J27" s="1983"/>
      <c r="K27" s="1986">
        <v>0</v>
      </c>
    </row>
    <row r="28" spans="1:11" ht="18" customHeight="1" x14ac:dyDescent="0.2">
      <c r="A28" s="1977" t="s">
        <v>82</v>
      </c>
      <c r="B28" s="1969" t="s">
        <v>47</v>
      </c>
      <c r="C28" s="1969"/>
      <c r="D28" s="1969"/>
      <c r="E28" s="1969"/>
      <c r="F28" s="1983"/>
      <c r="G28" s="1983"/>
      <c r="H28" s="1983"/>
      <c r="I28" s="1983"/>
      <c r="J28" s="1983"/>
      <c r="K28" s="1986">
        <v>0</v>
      </c>
    </row>
    <row r="29" spans="1:11" ht="18" customHeight="1" x14ac:dyDescent="0.2">
      <c r="A29" s="1977" t="s">
        <v>83</v>
      </c>
      <c r="B29" s="1969" t="s">
        <v>48</v>
      </c>
      <c r="C29" s="1969"/>
      <c r="D29" s="1969"/>
      <c r="E29" s="1969"/>
      <c r="F29" s="1983">
        <v>1868</v>
      </c>
      <c r="G29" s="1983">
        <v>382</v>
      </c>
      <c r="H29" s="1983">
        <v>101267.42769644639</v>
      </c>
      <c r="I29" s="1983">
        <v>58414.701917905135</v>
      </c>
      <c r="J29" s="1983">
        <v>0</v>
      </c>
      <c r="K29" s="1986">
        <v>159682.12961435152</v>
      </c>
    </row>
    <row r="30" spans="1:11" ht="18" customHeight="1" x14ac:dyDescent="0.2">
      <c r="A30" s="1977" t="s">
        <v>84</v>
      </c>
      <c r="B30" s="4105" t="s">
        <v>469</v>
      </c>
      <c r="C30" s="4106"/>
      <c r="D30" s="4107"/>
      <c r="E30" s="1969"/>
      <c r="F30" s="1983">
        <v>0</v>
      </c>
      <c r="G30" s="1983">
        <v>0</v>
      </c>
      <c r="H30" s="1983">
        <v>0</v>
      </c>
      <c r="I30" s="1983">
        <v>0</v>
      </c>
      <c r="J30" s="1983">
        <v>0</v>
      </c>
      <c r="K30" s="1986">
        <v>0</v>
      </c>
    </row>
    <row r="31" spans="1:11" ht="18" customHeight="1" x14ac:dyDescent="0.2">
      <c r="A31" s="1977" t="s">
        <v>133</v>
      </c>
      <c r="B31" s="4102"/>
      <c r="C31" s="4103"/>
      <c r="D31" s="4104"/>
      <c r="E31" s="1969"/>
      <c r="F31" s="1983"/>
      <c r="G31" s="1983"/>
      <c r="H31" s="1984"/>
      <c r="I31" s="1985">
        <v>0</v>
      </c>
      <c r="J31" s="1984"/>
      <c r="K31" s="1986">
        <v>0</v>
      </c>
    </row>
    <row r="32" spans="1:11" ht="18" customHeight="1" x14ac:dyDescent="0.2">
      <c r="A32" s="1977" t="s">
        <v>134</v>
      </c>
      <c r="B32" s="1987"/>
      <c r="C32" s="1988"/>
      <c r="D32" s="1989"/>
      <c r="E32" s="1969"/>
      <c r="F32" s="1983"/>
      <c r="G32" s="1990" t="s">
        <v>85</v>
      </c>
      <c r="H32" s="1984"/>
      <c r="I32" s="1985">
        <v>0</v>
      </c>
      <c r="J32" s="1984"/>
      <c r="K32" s="1986">
        <v>0</v>
      </c>
    </row>
    <row r="33" spans="1:11" ht="18" customHeight="1" x14ac:dyDescent="0.2">
      <c r="A33" s="1977" t="s">
        <v>135</v>
      </c>
      <c r="B33" s="1987"/>
      <c r="C33" s="1988"/>
      <c r="D33" s="1989"/>
      <c r="E33" s="1969"/>
      <c r="F33" s="1983"/>
      <c r="G33" s="1990" t="s">
        <v>85</v>
      </c>
      <c r="H33" s="1984"/>
      <c r="I33" s="1985">
        <v>0</v>
      </c>
      <c r="J33" s="1984"/>
      <c r="K33" s="1986">
        <v>0</v>
      </c>
    </row>
    <row r="34" spans="1:11" ht="18" customHeight="1" x14ac:dyDescent="0.2">
      <c r="A34" s="1977" t="s">
        <v>136</v>
      </c>
      <c r="B34" s="4102"/>
      <c r="C34" s="4103"/>
      <c r="D34" s="4104"/>
      <c r="E34" s="1969"/>
      <c r="F34" s="1983"/>
      <c r="G34" s="1990" t="s">
        <v>85</v>
      </c>
      <c r="H34" s="1984"/>
      <c r="I34" s="1985">
        <v>0</v>
      </c>
      <c r="J34" s="1984"/>
      <c r="K34" s="1986">
        <v>0</v>
      </c>
    </row>
    <row r="35" spans="1:11" ht="18" customHeight="1" x14ac:dyDescent="0.2">
      <c r="A35" s="1969"/>
      <c r="B35" s="1969"/>
      <c r="C35" s="1969"/>
      <c r="D35" s="1969"/>
      <c r="E35" s="1969"/>
      <c r="F35" s="1969"/>
      <c r="G35" s="1969"/>
      <c r="H35" s="1969"/>
      <c r="I35" s="1969"/>
      <c r="J35" s="1969"/>
      <c r="K35" s="1991"/>
    </row>
    <row r="36" spans="1:11" ht="18" customHeight="1" x14ac:dyDescent="0.2">
      <c r="A36" s="1981" t="s">
        <v>137</v>
      </c>
      <c r="B36" s="1976" t="s">
        <v>138</v>
      </c>
      <c r="C36" s="1969"/>
      <c r="D36" s="1969"/>
      <c r="E36" s="1976" t="s">
        <v>7</v>
      </c>
      <c r="F36" s="1992">
        <v>9166</v>
      </c>
      <c r="G36" s="1992">
        <v>5570</v>
      </c>
      <c r="H36" s="1993">
        <v>460868.61922677921</v>
      </c>
      <c r="I36" s="1993">
        <v>265845.62902246549</v>
      </c>
      <c r="J36" s="1993">
        <v>4660</v>
      </c>
      <c r="K36" s="1986">
        <v>722054.24824924464</v>
      </c>
    </row>
    <row r="37" spans="1:11" ht="18" customHeight="1" thickBot="1" x14ac:dyDescent="0.25">
      <c r="A37" s="1969"/>
      <c r="B37" s="1976"/>
      <c r="C37" s="1969"/>
      <c r="D37" s="1969"/>
      <c r="E37" s="1969"/>
      <c r="F37" s="1994"/>
      <c r="G37" s="1994"/>
      <c r="H37" s="1995"/>
      <c r="I37" s="1995"/>
      <c r="J37" s="1995"/>
      <c r="K37" s="1996"/>
    </row>
    <row r="38" spans="1:11" ht="42.75" customHeight="1" x14ac:dyDescent="0.2">
      <c r="A38" s="1969"/>
      <c r="B38" s="1969"/>
      <c r="C38" s="1969"/>
      <c r="D38" s="1969"/>
      <c r="E38" s="1969"/>
      <c r="F38" s="1979" t="s">
        <v>9</v>
      </c>
      <c r="G38" s="1979" t="s">
        <v>37</v>
      </c>
      <c r="H38" s="1980" t="s">
        <v>29</v>
      </c>
      <c r="I38" s="1980" t="s">
        <v>30</v>
      </c>
      <c r="J38" s="1980" t="s">
        <v>33</v>
      </c>
      <c r="K38" s="1979" t="s">
        <v>34</v>
      </c>
    </row>
    <row r="39" spans="1:11" ht="18.75" customHeight="1" x14ac:dyDescent="0.2">
      <c r="A39" s="1981" t="s">
        <v>86</v>
      </c>
      <c r="B39" s="1976" t="s">
        <v>49</v>
      </c>
      <c r="C39" s="1969"/>
      <c r="D39" s="1969"/>
      <c r="E39" s="1969"/>
      <c r="F39" s="1969"/>
      <c r="G39" s="1969"/>
      <c r="H39" s="1969"/>
      <c r="I39" s="1969"/>
      <c r="J39" s="1969"/>
      <c r="K39" s="1969"/>
    </row>
    <row r="40" spans="1:11" ht="18" customHeight="1" x14ac:dyDescent="0.2">
      <c r="A40" s="1977" t="s">
        <v>87</v>
      </c>
      <c r="B40" s="1969" t="s">
        <v>31</v>
      </c>
      <c r="C40" s="1969"/>
      <c r="D40" s="1969"/>
      <c r="E40" s="1969"/>
      <c r="F40" s="1983"/>
      <c r="G40" s="1983"/>
      <c r="H40" s="1984"/>
      <c r="I40" s="1985">
        <v>0</v>
      </c>
      <c r="J40" s="1984"/>
      <c r="K40" s="1986">
        <v>0</v>
      </c>
    </row>
    <row r="41" spans="1:11" ht="18" customHeight="1" x14ac:dyDescent="0.2">
      <c r="A41" s="1977" t="s">
        <v>88</v>
      </c>
      <c r="B41" s="3938" t="s">
        <v>50</v>
      </c>
      <c r="C41" s="3939"/>
      <c r="D41" s="1969"/>
      <c r="E41" s="1969"/>
      <c r="F41" s="1983">
        <v>22464</v>
      </c>
      <c r="G41" s="1983">
        <v>32</v>
      </c>
      <c r="H41" s="1984">
        <v>1426800</v>
      </c>
      <c r="I41" s="1985">
        <v>210600.00000000015</v>
      </c>
      <c r="J41" s="1984">
        <v>0</v>
      </c>
      <c r="K41" s="1997">
        <v>1637400.0000000002</v>
      </c>
    </row>
    <row r="42" spans="1:11" s="3570" customFormat="1" ht="18" customHeight="1" x14ac:dyDescent="0.2">
      <c r="A42" s="3558"/>
      <c r="B42" s="3561"/>
      <c r="C42" s="3562"/>
      <c r="D42" s="3557"/>
      <c r="E42" s="3557"/>
      <c r="F42" s="3505"/>
      <c r="G42" s="3505"/>
      <c r="H42" s="1984"/>
      <c r="I42" s="1985"/>
      <c r="J42" s="1984"/>
      <c r="K42" s="1997"/>
    </row>
    <row r="43" spans="1:11" s="3570" customFormat="1" ht="18" customHeight="1" x14ac:dyDescent="0.2">
      <c r="A43" s="3558"/>
      <c r="B43" s="3561"/>
      <c r="C43" s="3562"/>
      <c r="D43" s="3557"/>
      <c r="E43" s="3557"/>
      <c r="F43" s="3505"/>
      <c r="G43" s="3505"/>
      <c r="H43" s="1984"/>
      <c r="I43" s="1985"/>
      <c r="J43" s="1984"/>
      <c r="K43" s="1997"/>
    </row>
    <row r="44" spans="1:11" s="3570" customFormat="1" ht="18" customHeight="1" x14ac:dyDescent="0.2">
      <c r="A44" s="3558"/>
      <c r="B44" s="3561"/>
      <c r="C44" s="3562"/>
      <c r="D44" s="3557"/>
      <c r="E44" s="3557"/>
      <c r="F44" s="3505"/>
      <c r="G44" s="3505"/>
      <c r="H44" s="1984"/>
      <c r="I44" s="1985"/>
      <c r="J44" s="1984"/>
      <c r="K44" s="1997"/>
    </row>
    <row r="45" spans="1:11" s="3570" customFormat="1" ht="18" customHeight="1" x14ac:dyDescent="0.2">
      <c r="A45" s="3558"/>
      <c r="B45" s="3561"/>
      <c r="C45" s="3562"/>
      <c r="D45" s="3557"/>
      <c r="E45" s="3557"/>
      <c r="F45" s="3505"/>
      <c r="G45" s="3505"/>
      <c r="H45" s="1984"/>
      <c r="I45" s="1985"/>
      <c r="J45" s="1984"/>
      <c r="K45" s="1997"/>
    </row>
    <row r="46" spans="1:11" s="3570" customFormat="1" ht="18" customHeight="1" x14ac:dyDescent="0.2">
      <c r="A46" s="3558"/>
      <c r="B46" s="3561"/>
      <c r="C46" s="3562"/>
      <c r="D46" s="3557"/>
      <c r="E46" s="3557"/>
      <c r="F46" s="3505"/>
      <c r="G46" s="3505"/>
      <c r="H46" s="1984"/>
      <c r="I46" s="1984"/>
      <c r="J46" s="1984"/>
      <c r="K46" s="1997"/>
    </row>
    <row r="47" spans="1:11" s="3570" customFormat="1" ht="18" customHeight="1" x14ac:dyDescent="0.2">
      <c r="A47" s="3558"/>
      <c r="B47" s="3561"/>
      <c r="C47" s="3562"/>
      <c r="D47" s="3557"/>
      <c r="E47" s="3557"/>
      <c r="F47" s="3505"/>
      <c r="G47" s="3505"/>
      <c r="H47" s="1984"/>
      <c r="I47" s="1984"/>
      <c r="J47" s="1984"/>
      <c r="K47" s="1997"/>
    </row>
    <row r="48" spans="1:11" s="3549" customFormat="1" ht="18" customHeight="1" x14ac:dyDescent="0.2">
      <c r="A48" s="3664"/>
      <c r="B48" s="3665"/>
      <c r="C48" s="3666"/>
      <c r="D48" s="3511"/>
      <c r="E48" s="3511"/>
      <c r="F48" s="3667"/>
      <c r="G48" s="3667"/>
      <c r="H48" s="3668"/>
      <c r="I48" s="3668"/>
      <c r="J48" s="3668"/>
      <c r="K48" s="3669"/>
    </row>
    <row r="49" spans="1:11" ht="18" customHeight="1" x14ac:dyDescent="0.2">
      <c r="A49" s="1981" t="s">
        <v>142</v>
      </c>
      <c r="B49" s="1976" t="s">
        <v>143</v>
      </c>
      <c r="C49" s="1969"/>
      <c r="D49" s="1969"/>
      <c r="E49" s="1976" t="s">
        <v>7</v>
      </c>
      <c r="F49" s="1999">
        <v>22464</v>
      </c>
      <c r="G49" s="1999">
        <v>32</v>
      </c>
      <c r="H49" s="1993">
        <v>1426800</v>
      </c>
      <c r="I49" s="1993">
        <v>210600.00000000015</v>
      </c>
      <c r="J49" s="1993">
        <v>0</v>
      </c>
      <c r="K49" s="1986">
        <v>1637400.0000000002</v>
      </c>
    </row>
    <row r="50" spans="1:11" s="3551" customFormat="1" ht="18" customHeight="1" x14ac:dyDescent="0.2">
      <c r="A50" s="3670"/>
      <c r="B50" s="3671"/>
      <c r="C50" s="3672"/>
      <c r="D50" s="3672"/>
      <c r="E50" s="3671"/>
      <c r="F50" s="3673"/>
      <c r="G50" s="3673"/>
      <c r="H50" s="3674"/>
      <c r="I50" s="3674"/>
      <c r="J50" s="3674"/>
      <c r="K50" s="3675"/>
    </row>
    <row r="51" spans="1:11" ht="42.75" customHeight="1" x14ac:dyDescent="0.2">
      <c r="A51" s="1969"/>
      <c r="B51" s="1969"/>
      <c r="C51" s="1969"/>
      <c r="D51" s="1969"/>
      <c r="E51" s="1969"/>
      <c r="F51" s="1979" t="s">
        <v>9</v>
      </c>
      <c r="G51" s="1979" t="s">
        <v>37</v>
      </c>
      <c r="H51" s="1980" t="s">
        <v>29</v>
      </c>
      <c r="I51" s="1980" t="s">
        <v>30</v>
      </c>
      <c r="J51" s="1980" t="s">
        <v>33</v>
      </c>
      <c r="K51" s="1979" t="s">
        <v>34</v>
      </c>
    </row>
    <row r="52" spans="1:11" ht="18" customHeight="1" x14ac:dyDescent="0.2">
      <c r="A52" s="1981" t="s">
        <v>92</v>
      </c>
      <c r="B52" s="4108" t="s">
        <v>38</v>
      </c>
      <c r="C52" s="4134"/>
      <c r="D52" s="1969"/>
      <c r="E52" s="1969"/>
      <c r="F52" s="1969"/>
      <c r="G52" s="1969"/>
      <c r="H52" s="1969"/>
      <c r="I52" s="1969"/>
      <c r="J52" s="1969"/>
      <c r="K52" s="1969"/>
    </row>
    <row r="53" spans="1:11" ht="18" customHeight="1" x14ac:dyDescent="0.2">
      <c r="A53" s="1977" t="s">
        <v>51</v>
      </c>
      <c r="B53" s="4135" t="s">
        <v>774</v>
      </c>
      <c r="C53" s="4132"/>
      <c r="D53" s="4085"/>
      <c r="E53" s="1969"/>
      <c r="F53" s="1983">
        <v>9920</v>
      </c>
      <c r="G53" s="1983">
        <v>1571</v>
      </c>
      <c r="H53" s="1984">
        <v>461852.43525409163</v>
      </c>
      <c r="I53" s="1983">
        <v>266413.12956320966</v>
      </c>
      <c r="J53" s="1983">
        <v>0</v>
      </c>
      <c r="K53" s="2002">
        <v>728265.56481730123</v>
      </c>
    </row>
    <row r="54" spans="1:11" ht="18" customHeight="1" x14ac:dyDescent="0.2">
      <c r="A54" s="1977" t="s">
        <v>93</v>
      </c>
      <c r="B54" s="2003" t="s">
        <v>470</v>
      </c>
      <c r="C54" s="2004"/>
      <c r="D54" s="2005"/>
      <c r="E54" s="1969"/>
      <c r="F54" s="1983">
        <v>1623.5845081834386</v>
      </c>
      <c r="G54" s="1983">
        <v>1623.5845081834386</v>
      </c>
      <c r="H54" s="1984">
        <v>1001914</v>
      </c>
      <c r="I54" s="1985">
        <v>0</v>
      </c>
      <c r="J54" s="1984"/>
      <c r="K54" s="2002">
        <v>1001914</v>
      </c>
    </row>
    <row r="55" spans="1:11" ht="18" customHeight="1" x14ac:dyDescent="0.2">
      <c r="A55" s="1977" t="s">
        <v>94</v>
      </c>
      <c r="B55" s="2006" t="s">
        <v>471</v>
      </c>
      <c r="C55" s="2004"/>
      <c r="D55" s="2005"/>
      <c r="E55" s="1969"/>
      <c r="F55" s="1983">
        <v>18250</v>
      </c>
      <c r="G55" s="1983">
        <v>54359</v>
      </c>
      <c r="H55" s="1984">
        <v>2166138</v>
      </c>
      <c r="I55" s="1985">
        <v>0</v>
      </c>
      <c r="J55" s="1984"/>
      <c r="K55" s="2002">
        <v>2166138</v>
      </c>
    </row>
    <row r="56" spans="1:11" ht="18" customHeight="1" x14ac:dyDescent="0.2">
      <c r="A56" s="1977" t="s">
        <v>95</v>
      </c>
      <c r="B56" s="2006" t="s">
        <v>472</v>
      </c>
      <c r="C56" s="2004"/>
      <c r="D56" s="2005"/>
      <c r="E56" s="1969"/>
      <c r="F56" s="1983"/>
      <c r="G56" s="1983"/>
      <c r="H56" s="1984">
        <v>456834.88</v>
      </c>
      <c r="I56" s="1985">
        <v>0</v>
      </c>
      <c r="J56" s="1984"/>
      <c r="K56" s="2002">
        <v>456834.88</v>
      </c>
    </row>
    <row r="57" spans="1:11" ht="18" customHeight="1" x14ac:dyDescent="0.2">
      <c r="A57" s="1977" t="s">
        <v>97</v>
      </c>
      <c r="B57" s="2007" t="s">
        <v>473</v>
      </c>
      <c r="C57" s="2004"/>
      <c r="D57" s="2005"/>
      <c r="E57" s="1969"/>
      <c r="F57" s="1983"/>
      <c r="G57" s="1983"/>
      <c r="H57" s="1984">
        <v>299603</v>
      </c>
      <c r="I57" s="1985">
        <v>0</v>
      </c>
      <c r="J57" s="1984"/>
      <c r="K57" s="2002">
        <v>299603</v>
      </c>
    </row>
    <row r="58" spans="1:11" ht="18" customHeight="1" x14ac:dyDescent="0.2">
      <c r="A58" s="1977" t="s">
        <v>98</v>
      </c>
      <c r="B58" s="4105" t="s">
        <v>428</v>
      </c>
      <c r="C58" s="4106"/>
      <c r="D58" s="4107"/>
      <c r="E58" s="1969"/>
      <c r="F58" s="1983">
        <v>9984</v>
      </c>
      <c r="G58" s="1983">
        <v>159</v>
      </c>
      <c r="H58" s="1984">
        <v>435476.78700284834</v>
      </c>
      <c r="I58" s="1983">
        <v>251198.70508798468</v>
      </c>
      <c r="J58" s="1983">
        <v>0</v>
      </c>
      <c r="K58" s="2002">
        <v>686675.49209083302</v>
      </c>
    </row>
    <row r="59" spans="1:11" s="3570" customFormat="1" ht="18" customHeight="1" x14ac:dyDescent="0.2">
      <c r="A59" s="3558"/>
      <c r="B59" s="3568" t="s">
        <v>832</v>
      </c>
      <c r="C59" s="3566"/>
      <c r="D59" s="3567"/>
      <c r="E59" s="3557"/>
      <c r="F59" s="3505">
        <v>0</v>
      </c>
      <c r="G59" s="3505">
        <v>0</v>
      </c>
      <c r="H59" s="3505">
        <v>10296338.289999999</v>
      </c>
      <c r="I59" s="3505">
        <v>0</v>
      </c>
      <c r="J59" s="3505">
        <v>0</v>
      </c>
      <c r="K59" s="3676">
        <v>10296338.289999999</v>
      </c>
    </row>
    <row r="60" spans="1:11" ht="18" customHeight="1" x14ac:dyDescent="0.2">
      <c r="A60" s="1977" t="s">
        <v>100</v>
      </c>
      <c r="B60" s="4105" t="s">
        <v>474</v>
      </c>
      <c r="C60" s="4084"/>
      <c r="D60" s="4085"/>
      <c r="E60" s="1969"/>
      <c r="F60" s="1983"/>
      <c r="G60" s="1983"/>
      <c r="H60" s="1984">
        <v>594780</v>
      </c>
      <c r="I60" s="1985">
        <v>343090.53954523249</v>
      </c>
      <c r="J60" s="1984"/>
      <c r="K60" s="2002">
        <v>937870.53954523243</v>
      </c>
    </row>
    <row r="61" spans="1:11" ht="18" customHeight="1" x14ac:dyDescent="0.2">
      <c r="A61" s="1977" t="s">
        <v>101</v>
      </c>
      <c r="B61" s="4105" t="s">
        <v>775</v>
      </c>
      <c r="C61" s="4084"/>
      <c r="D61" s="4085"/>
      <c r="E61" s="1969"/>
      <c r="F61" s="1983">
        <v>60</v>
      </c>
      <c r="G61" s="1983">
        <v>10</v>
      </c>
      <c r="H61" s="1983">
        <v>2617.0479988151947</v>
      </c>
      <c r="I61" s="1983">
        <v>1509.6076026922158</v>
      </c>
      <c r="J61" s="1983">
        <v>0</v>
      </c>
      <c r="K61" s="2002">
        <v>4126.6556015074102</v>
      </c>
    </row>
    <row r="62" spans="1:11" s="3570" customFormat="1" ht="18" customHeight="1" x14ac:dyDescent="0.2">
      <c r="A62" s="3558"/>
      <c r="B62" s="3678"/>
      <c r="C62" s="3636"/>
      <c r="D62" s="3636"/>
      <c r="E62" s="3557"/>
      <c r="F62" s="3505"/>
      <c r="G62" s="3505"/>
      <c r="H62" s="3505"/>
      <c r="I62" s="3505"/>
      <c r="J62" s="3505"/>
      <c r="K62" s="2002"/>
    </row>
    <row r="63" spans="1:11" ht="18" customHeight="1" x14ac:dyDescent="0.2">
      <c r="A63" s="1977"/>
      <c r="B63" s="1969"/>
      <c r="C63" s="1969"/>
      <c r="D63" s="1969"/>
      <c r="E63" s="1969"/>
      <c r="F63" s="1969"/>
      <c r="G63" s="1969"/>
      <c r="H63" s="1969"/>
      <c r="I63" s="3677"/>
      <c r="J63" s="1969"/>
      <c r="K63" s="2008"/>
    </row>
    <row r="64" spans="1:11" ht="18" customHeight="1" x14ac:dyDescent="0.2">
      <c r="A64" s="1977" t="s">
        <v>144</v>
      </c>
      <c r="B64" s="1976" t="s">
        <v>145</v>
      </c>
      <c r="C64" s="1969"/>
      <c r="D64" s="1969"/>
      <c r="E64" s="1976" t="s">
        <v>7</v>
      </c>
      <c r="F64" s="1992">
        <v>39837.584508183441</v>
      </c>
      <c r="G64" s="1992">
        <v>57722.584508183441</v>
      </c>
      <c r="H64" s="1993">
        <v>15715554.440255756</v>
      </c>
      <c r="I64" s="1993">
        <v>862211.98179911904</v>
      </c>
      <c r="J64" s="1993">
        <v>0</v>
      </c>
      <c r="K64" s="2002">
        <v>16577766.422054874</v>
      </c>
    </row>
    <row r="65" spans="1:11" ht="18" customHeight="1" x14ac:dyDescent="0.2">
      <c r="A65" s="1969"/>
      <c r="B65" s="1969"/>
      <c r="C65" s="1969"/>
      <c r="D65" s="1969"/>
      <c r="E65" s="1969"/>
      <c r="F65" s="2009"/>
      <c r="G65" s="2009"/>
      <c r="H65" s="2010"/>
      <c r="I65" s="2010"/>
      <c r="J65" s="2010"/>
      <c r="K65" s="2009"/>
    </row>
    <row r="66" spans="1:11" ht="18" customHeight="1" x14ac:dyDescent="0.2">
      <c r="A66" s="1969"/>
      <c r="B66" s="1969"/>
      <c r="C66" s="1969"/>
      <c r="D66" s="1969"/>
      <c r="E66" s="1969"/>
      <c r="F66" s="2011" t="s">
        <v>9</v>
      </c>
      <c r="G66" s="2011" t="s">
        <v>37</v>
      </c>
      <c r="H66" s="2012" t="s">
        <v>29</v>
      </c>
      <c r="I66" s="2012" t="s">
        <v>30</v>
      </c>
      <c r="J66" s="2012" t="s">
        <v>33</v>
      </c>
      <c r="K66" s="2011" t="s">
        <v>34</v>
      </c>
    </row>
    <row r="67" spans="1:11" ht="42.75" customHeight="1" x14ac:dyDescent="0.2">
      <c r="A67" s="1981" t="s">
        <v>102</v>
      </c>
      <c r="B67" s="1976" t="s">
        <v>12</v>
      </c>
      <c r="C67" s="1969"/>
      <c r="D67" s="1969"/>
      <c r="E67" s="1969"/>
      <c r="F67" s="2013"/>
      <c r="G67" s="2013"/>
      <c r="H67" s="2014"/>
      <c r="I67" s="2015"/>
      <c r="J67" s="2014"/>
      <c r="K67" s="2016"/>
    </row>
    <row r="68" spans="1:11" ht="18" customHeight="1" x14ac:dyDescent="0.2">
      <c r="A68" s="1977" t="s">
        <v>103</v>
      </c>
      <c r="B68" s="1969" t="s">
        <v>52</v>
      </c>
      <c r="C68" s="1969"/>
      <c r="D68" s="1969"/>
      <c r="E68" s="1969"/>
      <c r="F68" s="2017"/>
      <c r="G68" s="2017"/>
      <c r="H68" s="1984"/>
      <c r="I68" s="1985">
        <v>0</v>
      </c>
      <c r="J68" s="1984"/>
      <c r="K68" s="1986">
        <v>0</v>
      </c>
    </row>
    <row r="69" spans="1:11" ht="18" customHeight="1" x14ac:dyDescent="0.2">
      <c r="A69" s="1977" t="s">
        <v>104</v>
      </c>
      <c r="B69" s="1982" t="s">
        <v>53</v>
      </c>
      <c r="C69" s="1969"/>
      <c r="D69" s="1969"/>
      <c r="E69" s="1969"/>
      <c r="F69" s="2017"/>
      <c r="G69" s="2017"/>
      <c r="H69" s="1984"/>
      <c r="I69" s="1985">
        <v>0</v>
      </c>
      <c r="J69" s="1984"/>
      <c r="K69" s="1986">
        <v>0</v>
      </c>
    </row>
    <row r="70" spans="1:11" ht="18" customHeight="1" x14ac:dyDescent="0.2">
      <c r="A70" s="1977" t="s">
        <v>178</v>
      </c>
      <c r="B70" s="2003"/>
      <c r="C70" s="2004"/>
      <c r="D70" s="2005"/>
      <c r="E70" s="1976"/>
      <c r="F70" s="2018"/>
      <c r="G70" s="2018"/>
      <c r="H70" s="2019"/>
      <c r="I70" s="1985">
        <v>0</v>
      </c>
      <c r="J70" s="2019"/>
      <c r="K70" s="1986">
        <v>0</v>
      </c>
    </row>
    <row r="71" spans="1:11" ht="18" customHeight="1" x14ac:dyDescent="0.2">
      <c r="A71" s="1977" t="s">
        <v>179</v>
      </c>
      <c r="B71" s="2003"/>
      <c r="C71" s="2004"/>
      <c r="D71" s="2005"/>
      <c r="E71" s="1976"/>
      <c r="F71" s="2018"/>
      <c r="G71" s="2018"/>
      <c r="H71" s="2019"/>
      <c r="I71" s="1985">
        <v>0</v>
      </c>
      <c r="J71" s="2019"/>
      <c r="K71" s="1986">
        <v>0</v>
      </c>
    </row>
    <row r="72" spans="1:11" ht="18" customHeight="1" x14ac:dyDescent="0.2">
      <c r="A72" s="1977" t="s">
        <v>180</v>
      </c>
      <c r="B72" s="2020"/>
      <c r="C72" s="2021"/>
      <c r="D72" s="2022"/>
      <c r="E72" s="1976"/>
      <c r="F72" s="1983"/>
      <c r="G72" s="1983"/>
      <c r="H72" s="1984"/>
      <c r="I72" s="1985">
        <v>0</v>
      </c>
      <c r="J72" s="1984"/>
      <c r="K72" s="1986">
        <v>0</v>
      </c>
    </row>
    <row r="73" spans="1:11" ht="18" customHeight="1" x14ac:dyDescent="0.2">
      <c r="A73" s="1977"/>
      <c r="B73" s="1982"/>
      <c r="C73" s="1969"/>
      <c r="D73" s="1969"/>
      <c r="E73" s="1976"/>
      <c r="F73" s="2023"/>
      <c r="G73" s="2023"/>
      <c r="H73" s="2024"/>
      <c r="I73" s="2015"/>
      <c r="J73" s="2024"/>
      <c r="K73" s="2016"/>
    </row>
    <row r="74" spans="1:11" ht="18" customHeight="1" x14ac:dyDescent="0.2">
      <c r="A74" s="1981" t="s">
        <v>146</v>
      </c>
      <c r="B74" s="1976" t="s">
        <v>147</v>
      </c>
      <c r="C74" s="1969"/>
      <c r="D74" s="1969"/>
      <c r="E74" s="1976" t="s">
        <v>7</v>
      </c>
      <c r="F74" s="2025">
        <v>0</v>
      </c>
      <c r="G74" s="2025">
        <v>0</v>
      </c>
      <c r="H74" s="2026">
        <v>0</v>
      </c>
      <c r="I74" s="2027">
        <v>0</v>
      </c>
      <c r="J74" s="2026">
        <v>0</v>
      </c>
      <c r="K74" s="1998">
        <v>0</v>
      </c>
    </row>
    <row r="75" spans="1:11" ht="18" customHeight="1" x14ac:dyDescent="0.2">
      <c r="A75" s="1969"/>
      <c r="B75" s="1969"/>
      <c r="C75" s="1969"/>
      <c r="D75" s="1969"/>
      <c r="E75" s="1969"/>
      <c r="F75" s="1979" t="s">
        <v>9</v>
      </c>
      <c r="G75" s="1979" t="s">
        <v>37</v>
      </c>
      <c r="H75" s="1980" t="s">
        <v>29</v>
      </c>
      <c r="I75" s="1980" t="s">
        <v>30</v>
      </c>
      <c r="J75" s="1980" t="s">
        <v>33</v>
      </c>
      <c r="K75" s="1979" t="s">
        <v>34</v>
      </c>
    </row>
    <row r="76" spans="1:11" ht="42.75" customHeight="1" x14ac:dyDescent="0.2">
      <c r="A76" s="1981" t="s">
        <v>105</v>
      </c>
      <c r="B76" s="1976" t="s">
        <v>106</v>
      </c>
      <c r="C76" s="1969"/>
      <c r="D76" s="1969"/>
      <c r="E76" s="1969"/>
      <c r="F76" s="1969"/>
      <c r="G76" s="1969"/>
      <c r="H76" s="1969"/>
      <c r="I76" s="1969"/>
      <c r="J76" s="1969"/>
      <c r="K76" s="1969"/>
    </row>
    <row r="77" spans="1:11" ht="18" customHeight="1" x14ac:dyDescent="0.2">
      <c r="A77" s="1977" t="s">
        <v>107</v>
      </c>
      <c r="B77" s="1982" t="s">
        <v>54</v>
      </c>
      <c r="C77" s="1969"/>
      <c r="D77" s="1969"/>
      <c r="E77" s="1969"/>
      <c r="F77" s="1983">
        <v>0</v>
      </c>
      <c r="G77" s="1983">
        <v>0</v>
      </c>
      <c r="H77" s="1983">
        <v>18525</v>
      </c>
      <c r="I77" s="1983">
        <v>10685.887630847425</v>
      </c>
      <c r="J77" s="1983">
        <v>0</v>
      </c>
      <c r="K77" s="1986">
        <v>29210.887630847425</v>
      </c>
    </row>
    <row r="78" spans="1:11" ht="18" customHeight="1" x14ac:dyDescent="0.2">
      <c r="A78" s="1977" t="s">
        <v>108</v>
      </c>
      <c r="B78" s="1982" t="s">
        <v>55</v>
      </c>
      <c r="C78" s="1969"/>
      <c r="D78" s="1969"/>
      <c r="E78" s="1969"/>
      <c r="F78" s="1983">
        <v>0</v>
      </c>
      <c r="G78" s="1983">
        <v>0</v>
      </c>
      <c r="H78" s="1983">
        <v>170000</v>
      </c>
      <c r="I78" s="1983">
        <v>98062.126706831972</v>
      </c>
      <c r="J78" s="1983">
        <v>0</v>
      </c>
      <c r="K78" s="1986">
        <v>268062.12670683197</v>
      </c>
    </row>
    <row r="79" spans="1:11" ht="18" customHeight="1" x14ac:dyDescent="0.2">
      <c r="A79" s="1977" t="s">
        <v>109</v>
      </c>
      <c r="B79" s="1982" t="s">
        <v>13</v>
      </c>
      <c r="C79" s="1969"/>
      <c r="D79" s="1969"/>
      <c r="E79" s="1969"/>
      <c r="F79" s="1983">
        <v>0</v>
      </c>
      <c r="G79" s="1983">
        <v>2500</v>
      </c>
      <c r="H79" s="1983">
        <v>156592</v>
      </c>
      <c r="I79" s="1983">
        <v>90327.909089860201</v>
      </c>
      <c r="J79" s="1983">
        <v>0</v>
      </c>
      <c r="K79" s="1986">
        <v>246919.90908986022</v>
      </c>
    </row>
    <row r="80" spans="1:11" ht="18" customHeight="1" x14ac:dyDescent="0.2">
      <c r="A80" s="1977" t="s">
        <v>110</v>
      </c>
      <c r="B80" s="1982" t="s">
        <v>56</v>
      </c>
      <c r="C80" s="1969"/>
      <c r="D80" s="1969"/>
      <c r="E80" s="1969"/>
      <c r="F80" s="1983"/>
      <c r="G80" s="1983"/>
      <c r="H80" s="1984"/>
      <c r="I80" s="1985">
        <v>0</v>
      </c>
      <c r="J80" s="1984"/>
      <c r="K80" s="1986">
        <v>0</v>
      </c>
    </row>
    <row r="81" spans="1:11" ht="18" customHeight="1" x14ac:dyDescent="0.2">
      <c r="A81" s="1977"/>
      <c r="B81" s="1969"/>
      <c r="C81" s="1969"/>
      <c r="D81" s="1969"/>
      <c r="E81" s="1969"/>
      <c r="F81" s="1969"/>
      <c r="G81" s="1969"/>
      <c r="H81" s="1969"/>
      <c r="I81" s="1969"/>
      <c r="J81" s="1969"/>
      <c r="K81" s="2028"/>
    </row>
    <row r="82" spans="1:11" ht="18" customHeight="1" x14ac:dyDescent="0.2">
      <c r="A82" s="1977" t="s">
        <v>148</v>
      </c>
      <c r="B82" s="1976" t="s">
        <v>149</v>
      </c>
      <c r="C82" s="1969"/>
      <c r="D82" s="1969"/>
      <c r="E82" s="1976" t="s">
        <v>7</v>
      </c>
      <c r="F82" s="2025">
        <v>0</v>
      </c>
      <c r="G82" s="2025">
        <v>2500</v>
      </c>
      <c r="H82" s="2026">
        <v>345117</v>
      </c>
      <c r="I82" s="2026">
        <v>199075.92342753959</v>
      </c>
      <c r="J82" s="2026">
        <v>0</v>
      </c>
      <c r="K82" s="1998">
        <v>544192.92342753964</v>
      </c>
    </row>
    <row r="83" spans="1:11" ht="18" customHeight="1" thickBot="1" x14ac:dyDescent="0.25">
      <c r="A83" s="1977"/>
      <c r="B83" s="1969"/>
      <c r="C83" s="1969"/>
      <c r="D83" s="1969"/>
      <c r="E83" s="1969"/>
      <c r="F83" s="2000"/>
      <c r="G83" s="2000"/>
      <c r="H83" s="2001"/>
      <c r="I83" s="2001"/>
      <c r="J83" s="2001"/>
      <c r="K83" s="2000"/>
    </row>
    <row r="84" spans="1:11" ht="18" customHeight="1" x14ac:dyDescent="0.2">
      <c r="A84" s="1969"/>
      <c r="B84" s="1969"/>
      <c r="C84" s="1969"/>
      <c r="D84" s="1969"/>
      <c r="E84" s="1969"/>
      <c r="F84" s="1979" t="s">
        <v>9</v>
      </c>
      <c r="G84" s="1979" t="s">
        <v>37</v>
      </c>
      <c r="H84" s="1980" t="s">
        <v>29</v>
      </c>
      <c r="I84" s="1980" t="s">
        <v>30</v>
      </c>
      <c r="J84" s="1980" t="s">
        <v>33</v>
      </c>
      <c r="K84" s="1979" t="s">
        <v>34</v>
      </c>
    </row>
    <row r="85" spans="1:11" ht="18" customHeight="1" x14ac:dyDescent="0.2">
      <c r="A85" s="1981" t="s">
        <v>111</v>
      </c>
      <c r="B85" s="1976" t="s">
        <v>57</v>
      </c>
      <c r="C85" s="1969"/>
      <c r="D85" s="1969"/>
      <c r="E85" s="1969"/>
      <c r="F85" s="1969"/>
      <c r="G85" s="1969"/>
      <c r="H85" s="1969"/>
      <c r="I85" s="1969"/>
      <c r="J85" s="1969"/>
      <c r="K85" s="1969"/>
    </row>
    <row r="86" spans="1:11" ht="18" customHeight="1" x14ac:dyDescent="0.2">
      <c r="A86" s="1977" t="s">
        <v>112</v>
      </c>
      <c r="B86" s="1982" t="s">
        <v>113</v>
      </c>
      <c r="C86" s="1969"/>
      <c r="D86" s="1969"/>
      <c r="E86" s="1969"/>
      <c r="F86" s="1983"/>
      <c r="G86" s="1983"/>
      <c r="H86" s="1984"/>
      <c r="I86" s="1985">
        <v>0</v>
      </c>
      <c r="J86" s="1984"/>
      <c r="K86" s="1986">
        <v>0</v>
      </c>
    </row>
    <row r="87" spans="1:11" ht="18" customHeight="1" x14ac:dyDescent="0.2">
      <c r="A87" s="1977" t="s">
        <v>114</v>
      </c>
      <c r="B87" s="1982" t="s">
        <v>14</v>
      </c>
      <c r="C87" s="1969"/>
      <c r="D87" s="1969"/>
      <c r="E87" s="1969"/>
      <c r="F87" s="1983">
        <v>0</v>
      </c>
      <c r="G87" s="1983">
        <v>0</v>
      </c>
      <c r="H87" s="1983">
        <v>5845</v>
      </c>
      <c r="I87" s="1983">
        <v>3371.6066505966642</v>
      </c>
      <c r="J87" s="1983">
        <v>0</v>
      </c>
      <c r="K87" s="1986">
        <v>9216.6066505966646</v>
      </c>
    </row>
    <row r="88" spans="1:11" ht="18" customHeight="1" x14ac:dyDescent="0.2">
      <c r="A88" s="1977" t="s">
        <v>115</v>
      </c>
      <c r="B88" s="1982" t="s">
        <v>116</v>
      </c>
      <c r="C88" s="1969"/>
      <c r="D88" s="1969"/>
      <c r="E88" s="1969"/>
      <c r="F88" s="1983">
        <v>0</v>
      </c>
      <c r="G88" s="1983">
        <v>0</v>
      </c>
      <c r="H88" s="1983">
        <v>0</v>
      </c>
      <c r="I88" s="1983">
        <v>0</v>
      </c>
      <c r="J88" s="1983">
        <v>0</v>
      </c>
      <c r="K88" s="1986">
        <v>0</v>
      </c>
    </row>
    <row r="89" spans="1:11" ht="18" customHeight="1" x14ac:dyDescent="0.2">
      <c r="A89" s="1977" t="s">
        <v>117</v>
      </c>
      <c r="B89" s="1982" t="s">
        <v>58</v>
      </c>
      <c r="C89" s="1969"/>
      <c r="D89" s="1969"/>
      <c r="E89" s="1969"/>
      <c r="F89" s="1983"/>
      <c r="G89" s="1983"/>
      <c r="H89" s="1983"/>
      <c r="I89" s="1983"/>
      <c r="J89" s="1983"/>
      <c r="K89" s="1986">
        <v>0</v>
      </c>
    </row>
    <row r="90" spans="1:11" ht="18" customHeight="1" x14ac:dyDescent="0.2">
      <c r="A90" s="1977" t="s">
        <v>118</v>
      </c>
      <c r="B90" s="3938" t="s">
        <v>59</v>
      </c>
      <c r="C90" s="3939"/>
      <c r="D90" s="1969"/>
      <c r="E90" s="1969"/>
      <c r="F90" s="1983"/>
      <c r="G90" s="1983"/>
      <c r="H90" s="1983"/>
      <c r="I90" s="1983"/>
      <c r="J90" s="1983"/>
      <c r="K90" s="1986">
        <v>0</v>
      </c>
    </row>
    <row r="91" spans="1:11" ht="18" customHeight="1" x14ac:dyDescent="0.2">
      <c r="A91" s="1977" t="s">
        <v>119</v>
      </c>
      <c r="B91" s="1982" t="s">
        <v>60</v>
      </c>
      <c r="C91" s="1969"/>
      <c r="D91" s="1969"/>
      <c r="E91" s="1969"/>
      <c r="F91" s="1983">
        <v>346</v>
      </c>
      <c r="G91" s="1983">
        <v>0</v>
      </c>
      <c r="H91" s="1983">
        <v>15091.643459834289</v>
      </c>
      <c r="I91" s="1983">
        <v>8705.4038421917794</v>
      </c>
      <c r="J91" s="1983">
        <v>0</v>
      </c>
      <c r="K91" s="1986">
        <v>23797.047302026069</v>
      </c>
    </row>
    <row r="92" spans="1:11" ht="42.75" customHeight="1" x14ac:dyDescent="0.2">
      <c r="A92" s="1977" t="s">
        <v>120</v>
      </c>
      <c r="B92" s="1982" t="s">
        <v>121</v>
      </c>
      <c r="C92" s="1969"/>
      <c r="D92" s="1969"/>
      <c r="E92" s="1969"/>
      <c r="F92" s="2029">
        <v>10093</v>
      </c>
      <c r="G92" s="2029">
        <v>0</v>
      </c>
      <c r="H92" s="2029">
        <v>440231.09086736268</v>
      </c>
      <c r="I92" s="2029">
        <v>253941.15889954224</v>
      </c>
      <c r="J92" s="2029">
        <v>0</v>
      </c>
      <c r="K92" s="1986">
        <v>694172.24976690486</v>
      </c>
    </row>
    <row r="93" spans="1:11" ht="18" customHeight="1" x14ac:dyDescent="0.2">
      <c r="A93" s="1977" t="s">
        <v>122</v>
      </c>
      <c r="B93" s="1982" t="s">
        <v>123</v>
      </c>
      <c r="C93" s="1969"/>
      <c r="D93" s="1969"/>
      <c r="E93" s="1969"/>
      <c r="F93" s="1983">
        <v>32</v>
      </c>
      <c r="G93" s="1983">
        <v>403</v>
      </c>
      <c r="H93" s="1983">
        <v>1395.7589327014371</v>
      </c>
      <c r="I93" s="1983">
        <v>805.12405476918184</v>
      </c>
      <c r="J93" s="1983">
        <v>0</v>
      </c>
      <c r="K93" s="1986">
        <v>2200.8829874706189</v>
      </c>
    </row>
    <row r="94" spans="1:11" ht="18" customHeight="1" x14ac:dyDescent="0.2">
      <c r="A94" s="1977" t="s">
        <v>124</v>
      </c>
      <c r="B94" s="4083"/>
      <c r="C94" s="4084"/>
      <c r="D94" s="4085"/>
      <c r="E94" s="1969"/>
      <c r="F94" s="1983"/>
      <c r="G94" s="1983"/>
      <c r="H94" s="1984"/>
      <c r="I94" s="1985">
        <v>0</v>
      </c>
      <c r="J94" s="1984"/>
      <c r="K94" s="1986">
        <v>0</v>
      </c>
    </row>
    <row r="95" spans="1:11" ht="18" customHeight="1" x14ac:dyDescent="0.2">
      <c r="A95" s="1977" t="s">
        <v>125</v>
      </c>
      <c r="B95" s="4083"/>
      <c r="C95" s="4084"/>
      <c r="D95" s="4085"/>
      <c r="E95" s="1969"/>
      <c r="F95" s="1983"/>
      <c r="G95" s="1983"/>
      <c r="H95" s="1984"/>
      <c r="I95" s="1985">
        <v>0</v>
      </c>
      <c r="J95" s="1984"/>
      <c r="K95" s="1986">
        <v>0</v>
      </c>
    </row>
    <row r="96" spans="1:11" ht="18" customHeight="1" x14ac:dyDescent="0.2">
      <c r="A96" s="1977" t="s">
        <v>126</v>
      </c>
      <c r="B96" s="4083"/>
      <c r="C96" s="4084"/>
      <c r="D96" s="4085"/>
      <c r="E96" s="1969"/>
      <c r="F96" s="1983"/>
      <c r="G96" s="1983"/>
      <c r="H96" s="1984"/>
      <c r="I96" s="1985">
        <v>0</v>
      </c>
      <c r="J96" s="1984"/>
      <c r="K96" s="1986">
        <v>0</v>
      </c>
    </row>
    <row r="97" spans="1:11" ht="18" customHeight="1" x14ac:dyDescent="0.2">
      <c r="A97" s="1977"/>
      <c r="B97" s="1982"/>
      <c r="C97" s="1969"/>
      <c r="D97" s="1969"/>
      <c r="E97" s="1969"/>
      <c r="F97" s="1969"/>
      <c r="G97" s="1969"/>
      <c r="H97" s="1969"/>
      <c r="I97" s="1969"/>
      <c r="J97" s="1969"/>
      <c r="K97" s="1969"/>
    </row>
    <row r="98" spans="1:11" ht="18" customHeight="1" x14ac:dyDescent="0.2">
      <c r="A98" s="1981" t="s">
        <v>150</v>
      </c>
      <c r="B98" s="1976" t="s">
        <v>151</v>
      </c>
      <c r="C98" s="1969"/>
      <c r="D98" s="1969"/>
      <c r="E98" s="1976" t="s">
        <v>7</v>
      </c>
      <c r="F98" s="1992">
        <v>10471</v>
      </c>
      <c r="G98" s="1992">
        <v>403</v>
      </c>
      <c r="H98" s="1993">
        <v>462563.49325989839</v>
      </c>
      <c r="I98" s="1993">
        <v>266823.29344709986</v>
      </c>
      <c r="J98" s="1993">
        <v>0</v>
      </c>
      <c r="K98" s="1992">
        <v>729386.78670699825</v>
      </c>
    </row>
    <row r="99" spans="1:11" ht="18" customHeight="1" thickBot="1" x14ac:dyDescent="0.25">
      <c r="A99" s="1969"/>
      <c r="B99" s="1976"/>
      <c r="C99" s="1969"/>
      <c r="D99" s="1969"/>
      <c r="E99" s="1969"/>
      <c r="F99" s="2000"/>
      <c r="G99" s="2000"/>
      <c r="H99" s="2001"/>
      <c r="I99" s="2001"/>
      <c r="J99" s="2001"/>
      <c r="K99" s="2000"/>
    </row>
    <row r="100" spans="1:11" s="3" customFormat="1" ht="18" customHeight="1" x14ac:dyDescent="0.2">
      <c r="A100" s="1969"/>
      <c r="B100" s="1969"/>
      <c r="C100" s="1969"/>
      <c r="D100" s="1969"/>
      <c r="E100" s="1969"/>
      <c r="F100" s="1979" t="s">
        <v>9</v>
      </c>
      <c r="G100" s="1979" t="s">
        <v>37</v>
      </c>
      <c r="H100" s="1980" t="s">
        <v>29</v>
      </c>
      <c r="I100" s="1980" t="s">
        <v>30</v>
      </c>
      <c r="J100" s="1980" t="s">
        <v>33</v>
      </c>
      <c r="K100" s="1979" t="s">
        <v>34</v>
      </c>
    </row>
    <row r="101" spans="1:11" s="3" customFormat="1" ht="18" customHeight="1" x14ac:dyDescent="0.2">
      <c r="A101" s="1981" t="s">
        <v>130</v>
      </c>
      <c r="B101" s="1976" t="s">
        <v>63</v>
      </c>
      <c r="C101" s="1969"/>
      <c r="D101" s="1969"/>
      <c r="E101" s="1969"/>
      <c r="F101" s="1969"/>
      <c r="G101" s="1969"/>
      <c r="H101" s="1969"/>
      <c r="I101" s="1969"/>
      <c r="J101" s="1969"/>
      <c r="K101" s="1969"/>
    </row>
    <row r="102" spans="1:11" s="3" customFormat="1" ht="18" customHeight="1" x14ac:dyDescent="0.2">
      <c r="A102" s="1977" t="s">
        <v>131</v>
      </c>
      <c r="B102" s="1982" t="s">
        <v>152</v>
      </c>
      <c r="C102" s="1969"/>
      <c r="D102" s="1969"/>
      <c r="E102" s="1969"/>
      <c r="F102" s="1983">
        <v>500</v>
      </c>
      <c r="G102" s="1983">
        <v>0</v>
      </c>
      <c r="H102" s="1983">
        <v>21808.733323459954</v>
      </c>
      <c r="I102" s="1983">
        <v>12580.063355768465</v>
      </c>
      <c r="J102" s="1983">
        <v>0</v>
      </c>
      <c r="K102" s="1986">
        <v>34388.796679228421</v>
      </c>
    </row>
    <row r="103" spans="1:11" ht="18" customHeight="1" x14ac:dyDescent="0.2">
      <c r="A103" s="1977" t="s">
        <v>132</v>
      </c>
      <c r="B103" s="3938" t="s">
        <v>62</v>
      </c>
      <c r="C103" s="3938"/>
      <c r="D103" s="1969"/>
      <c r="E103" s="1969"/>
      <c r="F103" s="1983">
        <v>500</v>
      </c>
      <c r="G103" s="1983">
        <v>0</v>
      </c>
      <c r="H103" s="1983">
        <v>25273.733323459954</v>
      </c>
      <c r="I103" s="1983">
        <v>14578.800232469481</v>
      </c>
      <c r="J103" s="1983">
        <v>0</v>
      </c>
      <c r="K103" s="1986">
        <v>39852.533555929433</v>
      </c>
    </row>
    <row r="104" spans="1:11" ht="18" customHeight="1" x14ac:dyDescent="0.2">
      <c r="A104" s="1977" t="s">
        <v>128</v>
      </c>
      <c r="B104" s="4083"/>
      <c r="C104" s="4084"/>
      <c r="D104" s="4085"/>
      <c r="E104" s="1969"/>
      <c r="F104" s="1983"/>
      <c r="G104" s="1983"/>
      <c r="H104" s="1984"/>
      <c r="I104" s="1985">
        <v>0</v>
      </c>
      <c r="J104" s="1984"/>
      <c r="K104" s="1986">
        <v>0</v>
      </c>
    </row>
    <row r="105" spans="1:11" ht="18" customHeight="1" x14ac:dyDescent="0.2">
      <c r="A105" s="1977" t="s">
        <v>127</v>
      </c>
      <c r="B105" s="4083"/>
      <c r="C105" s="4084"/>
      <c r="D105" s="4085"/>
      <c r="E105" s="1969"/>
      <c r="F105" s="1983"/>
      <c r="G105" s="1983"/>
      <c r="H105" s="1984"/>
      <c r="I105" s="1985">
        <v>0</v>
      </c>
      <c r="J105" s="1984"/>
      <c r="K105" s="1986">
        <v>0</v>
      </c>
    </row>
    <row r="106" spans="1:11" ht="18" customHeight="1" x14ac:dyDescent="0.2">
      <c r="A106" s="1977" t="s">
        <v>129</v>
      </c>
      <c r="B106" s="4083"/>
      <c r="C106" s="4084"/>
      <c r="D106" s="4085"/>
      <c r="E106" s="1969"/>
      <c r="F106" s="1983"/>
      <c r="G106" s="1983"/>
      <c r="H106" s="1984"/>
      <c r="I106" s="1985">
        <v>0</v>
      </c>
      <c r="J106" s="1984"/>
      <c r="K106" s="1986">
        <v>0</v>
      </c>
    </row>
    <row r="107" spans="1:11" ht="18" customHeight="1" x14ac:dyDescent="0.2">
      <c r="A107" s="1969"/>
      <c r="B107" s="1976"/>
      <c r="C107" s="1969"/>
      <c r="D107" s="1969"/>
      <c r="E107" s="1969"/>
      <c r="F107" s="1969"/>
      <c r="G107" s="1969"/>
      <c r="H107" s="1969"/>
      <c r="I107" s="1969"/>
      <c r="J107" s="1969"/>
      <c r="K107" s="1969"/>
    </row>
    <row r="108" spans="1:11" ht="18" customHeight="1" x14ac:dyDescent="0.2">
      <c r="A108" s="1981" t="s">
        <v>153</v>
      </c>
      <c r="B108" s="2030" t="s">
        <v>154</v>
      </c>
      <c r="C108" s="1969"/>
      <c r="D108" s="1969"/>
      <c r="E108" s="1976" t="s">
        <v>7</v>
      </c>
      <c r="F108" s="1992">
        <v>1000</v>
      </c>
      <c r="G108" s="1992">
        <v>0</v>
      </c>
      <c r="H108" s="1993">
        <v>47082.466646919907</v>
      </c>
      <c r="I108" s="1993">
        <v>27158.863588237946</v>
      </c>
      <c r="J108" s="1993">
        <v>0</v>
      </c>
      <c r="K108" s="1986">
        <v>74241.33023515786</v>
      </c>
    </row>
    <row r="109" spans="1:11" ht="18" customHeight="1" thickBot="1" x14ac:dyDescent="0.25">
      <c r="A109" s="2031"/>
      <c r="B109" s="2032"/>
      <c r="C109" s="2033"/>
      <c r="D109" s="2033"/>
      <c r="E109" s="2033"/>
      <c r="F109" s="2000"/>
      <c r="G109" s="2000"/>
      <c r="H109" s="2001"/>
      <c r="I109" s="2001"/>
      <c r="J109" s="2001"/>
      <c r="K109" s="2000"/>
    </row>
    <row r="110" spans="1:11" ht="18" customHeight="1" x14ac:dyDescent="0.2">
      <c r="A110" s="1981" t="s">
        <v>156</v>
      </c>
      <c r="B110" s="1976" t="s">
        <v>39</v>
      </c>
      <c r="C110" s="1969"/>
      <c r="D110" s="1969"/>
      <c r="E110" s="1969"/>
      <c r="F110" s="1969"/>
      <c r="G110" s="1969"/>
      <c r="H110" s="1975"/>
      <c r="I110" s="1975"/>
      <c r="J110" s="1975"/>
      <c r="K110" s="1969"/>
    </row>
    <row r="111" spans="1:11" ht="18" customHeight="1" x14ac:dyDescent="0.2">
      <c r="A111" s="1981" t="s">
        <v>155</v>
      </c>
      <c r="B111" s="1976" t="s">
        <v>164</v>
      </c>
      <c r="C111" s="1969"/>
      <c r="D111" s="1969"/>
      <c r="E111" s="1976" t="s">
        <v>7</v>
      </c>
      <c r="F111" s="2034">
        <v>1575225.0000000002</v>
      </c>
      <c r="G111" s="1969"/>
      <c r="H111" s="1969"/>
      <c r="I111" s="1969"/>
      <c r="J111" s="1969"/>
      <c r="K111" s="1969"/>
    </row>
    <row r="112" spans="1:11" ht="18" customHeight="1" x14ac:dyDescent="0.2">
      <c r="A112" s="1969"/>
      <c r="B112" s="1976"/>
      <c r="C112" s="1969"/>
      <c r="D112" s="1969"/>
      <c r="E112" s="1976"/>
      <c r="F112" s="2035"/>
      <c r="G112" s="1969"/>
      <c r="H112" s="1969"/>
      <c r="I112" s="1969"/>
      <c r="J112" s="1969"/>
      <c r="K112" s="1969"/>
    </row>
    <row r="113" spans="1:11" ht="18" customHeight="1" x14ac:dyDescent="0.2">
      <c r="A113" s="1981"/>
      <c r="B113" s="1976" t="s">
        <v>15</v>
      </c>
      <c r="C113" s="1969"/>
      <c r="D113" s="1969"/>
      <c r="E113" s="1969"/>
      <c r="F113" s="1969"/>
      <c r="G113" s="1969"/>
      <c r="H113" s="1969"/>
      <c r="I113" s="1969"/>
      <c r="J113" s="1969"/>
      <c r="K113" s="1969"/>
    </row>
    <row r="114" spans="1:11" ht="18" customHeight="1" x14ac:dyDescent="0.2">
      <c r="A114" s="1977" t="s">
        <v>171</v>
      </c>
      <c r="B114" s="1982" t="s">
        <v>35</v>
      </c>
      <c r="C114" s="1969"/>
      <c r="D114" s="1969"/>
      <c r="E114" s="1969"/>
      <c r="F114" s="2036">
        <v>0.57683603945195283</v>
      </c>
      <c r="G114" s="1969"/>
      <c r="H114" s="1969"/>
      <c r="I114" s="1969"/>
      <c r="J114" s="1969"/>
      <c r="K114" s="1969"/>
    </row>
    <row r="115" spans="1:11" ht="18" customHeight="1" x14ac:dyDescent="0.2">
      <c r="A115" s="1977"/>
      <c r="B115" s="1976"/>
      <c r="C115" s="1969"/>
      <c r="D115" s="1969"/>
      <c r="E115" s="1969"/>
      <c r="F115" s="1969"/>
      <c r="G115" s="1969"/>
      <c r="H115" s="1969"/>
      <c r="I115" s="1969"/>
      <c r="J115" s="1969"/>
      <c r="K115" s="1969"/>
    </row>
    <row r="116" spans="1:11" ht="18" customHeight="1" x14ac:dyDescent="0.2">
      <c r="A116" s="1977" t="s">
        <v>170</v>
      </c>
      <c r="B116" s="1976" t="s">
        <v>16</v>
      </c>
      <c r="C116" s="1969"/>
      <c r="D116" s="1969"/>
      <c r="E116" s="1969"/>
      <c r="F116" s="1969"/>
      <c r="G116" s="1969"/>
      <c r="H116" s="1969"/>
      <c r="I116" s="1969"/>
      <c r="J116" s="1969"/>
      <c r="K116" s="1969"/>
    </row>
    <row r="117" spans="1:11" ht="18" customHeight="1" x14ac:dyDescent="0.2">
      <c r="A117" s="1977" t="s">
        <v>172</v>
      </c>
      <c r="B117" s="1982" t="s">
        <v>17</v>
      </c>
      <c r="C117" s="1969"/>
      <c r="D117" s="1969"/>
      <c r="E117" s="1969"/>
      <c r="F117" s="2034">
        <v>194567436.00000003</v>
      </c>
      <c r="G117" s="1969"/>
      <c r="H117" s="1969"/>
      <c r="I117" s="1969"/>
      <c r="J117" s="1969"/>
      <c r="K117" s="1969"/>
    </row>
    <row r="118" spans="1:11" ht="18" customHeight="1" x14ac:dyDescent="0.2">
      <c r="A118" s="1977" t="s">
        <v>173</v>
      </c>
      <c r="B118" s="1969" t="s">
        <v>18</v>
      </c>
      <c r="C118" s="1969"/>
      <c r="D118" s="1969"/>
      <c r="E118" s="1969"/>
      <c r="F118" s="2034">
        <v>2430371</v>
      </c>
      <c r="G118" s="1969"/>
      <c r="H118" s="1969"/>
      <c r="I118" s="1969"/>
      <c r="J118" s="1969"/>
      <c r="K118" s="1969"/>
    </row>
    <row r="119" spans="1:11" ht="18" customHeight="1" x14ac:dyDescent="0.2">
      <c r="A119" s="1977" t="s">
        <v>174</v>
      </c>
      <c r="B119" s="1976" t="s">
        <v>19</v>
      </c>
      <c r="C119" s="1969"/>
      <c r="D119" s="1969"/>
      <c r="E119" s="1969"/>
      <c r="F119" s="2037">
        <v>196997807.00000003</v>
      </c>
      <c r="G119" s="1969"/>
      <c r="H119" s="1969"/>
      <c r="I119" s="1969"/>
      <c r="J119" s="1969"/>
      <c r="K119" s="1969"/>
    </row>
    <row r="120" spans="1:11" ht="18" customHeight="1" x14ac:dyDescent="0.2">
      <c r="A120" s="1977"/>
      <c r="B120" s="1976"/>
      <c r="C120" s="1969"/>
      <c r="D120" s="1969"/>
      <c r="E120" s="1969"/>
      <c r="F120" s="2038"/>
      <c r="G120" s="1969"/>
      <c r="H120" s="1969"/>
      <c r="I120" s="1969"/>
      <c r="J120" s="1969"/>
      <c r="K120" s="1969"/>
    </row>
    <row r="121" spans="1:11" ht="17.45" customHeight="1" x14ac:dyDescent="0.2">
      <c r="A121" s="1977" t="s">
        <v>167</v>
      </c>
      <c r="B121" s="1976" t="s">
        <v>36</v>
      </c>
      <c r="C121" s="1969"/>
      <c r="D121" s="1969"/>
      <c r="E121" s="1969"/>
      <c r="F121" s="2034">
        <v>174850678</v>
      </c>
      <c r="G121" s="1969"/>
      <c r="H121" s="1969"/>
      <c r="I121" s="1969"/>
      <c r="J121" s="1969"/>
      <c r="K121" s="1969"/>
    </row>
    <row r="122" spans="1:11" ht="18" customHeight="1" x14ac:dyDescent="0.2">
      <c r="A122" s="1977"/>
      <c r="B122" s="1969"/>
      <c r="C122" s="1969"/>
      <c r="D122" s="1969"/>
      <c r="E122" s="1969"/>
      <c r="F122" s="2038"/>
      <c r="G122" s="1969"/>
      <c r="H122" s="1969"/>
      <c r="I122" s="1969"/>
      <c r="J122" s="1969"/>
      <c r="K122" s="1969"/>
    </row>
    <row r="123" spans="1:11" ht="18" customHeight="1" x14ac:dyDescent="0.2">
      <c r="A123" s="1977" t="s">
        <v>175</v>
      </c>
      <c r="B123" s="1976" t="s">
        <v>20</v>
      </c>
      <c r="C123" s="1969"/>
      <c r="D123" s="1969"/>
      <c r="E123" s="1969"/>
      <c r="F123" s="2034">
        <v>22147129.00000003</v>
      </c>
      <c r="G123" s="1969"/>
      <c r="H123" s="1969"/>
      <c r="I123" s="1969"/>
      <c r="J123" s="1969"/>
      <c r="K123" s="1969"/>
    </row>
    <row r="124" spans="1:11" ht="18" customHeight="1" x14ac:dyDescent="0.2">
      <c r="A124" s="1977"/>
      <c r="B124" s="1969"/>
      <c r="C124" s="1969"/>
      <c r="D124" s="1969"/>
      <c r="E124" s="1969"/>
      <c r="F124" s="1969"/>
      <c r="G124" s="1969"/>
      <c r="H124" s="1969"/>
      <c r="I124" s="1969"/>
      <c r="J124" s="1969"/>
      <c r="K124" s="1969"/>
    </row>
    <row r="125" spans="1:11" ht="18" customHeight="1" x14ac:dyDescent="0.2">
      <c r="A125" s="1977" t="s">
        <v>176</v>
      </c>
      <c r="B125" s="1976" t="s">
        <v>21</v>
      </c>
      <c r="C125" s="1969"/>
      <c r="D125" s="1969"/>
      <c r="E125" s="1969"/>
      <c r="F125" s="2034">
        <v>-2648729.999999987</v>
      </c>
      <c r="G125" s="1969"/>
      <c r="H125" s="1969"/>
      <c r="I125" s="1969"/>
      <c r="J125" s="1969"/>
      <c r="K125" s="1969"/>
    </row>
    <row r="126" spans="1:11" ht="18" customHeight="1" x14ac:dyDescent="0.2">
      <c r="A126" s="1977"/>
      <c r="B126" s="1969"/>
      <c r="C126" s="1969"/>
      <c r="D126" s="1969"/>
      <c r="E126" s="1969"/>
      <c r="F126" s="2038"/>
      <c r="G126" s="1969"/>
      <c r="H126" s="1969"/>
      <c r="I126" s="1969"/>
      <c r="J126" s="1969"/>
      <c r="K126" s="1969"/>
    </row>
    <row r="127" spans="1:11" ht="18" customHeight="1" x14ac:dyDescent="0.2">
      <c r="A127" s="1977" t="s">
        <v>177</v>
      </c>
      <c r="B127" s="1976" t="s">
        <v>22</v>
      </c>
      <c r="C127" s="1969"/>
      <c r="D127" s="1969"/>
      <c r="E127" s="1969"/>
      <c r="F127" s="2034">
        <v>19498399.000000045</v>
      </c>
      <c r="G127" s="1969"/>
      <c r="H127" s="1969"/>
      <c r="I127" s="1969"/>
      <c r="J127" s="1969"/>
      <c r="K127" s="1969"/>
    </row>
    <row r="128" spans="1:11" ht="18" customHeight="1" x14ac:dyDescent="0.2">
      <c r="A128" s="1977"/>
      <c r="B128" s="1969"/>
      <c r="C128" s="1969"/>
      <c r="D128" s="1969"/>
      <c r="E128" s="1969"/>
      <c r="F128" s="1969"/>
      <c r="G128" s="1969"/>
      <c r="H128" s="1969"/>
      <c r="I128" s="1969"/>
      <c r="J128" s="1969"/>
      <c r="K128" s="1969"/>
    </row>
    <row r="129" spans="1:11" ht="18" customHeight="1" x14ac:dyDescent="0.2">
      <c r="A129" s="1969"/>
      <c r="B129" s="1969"/>
      <c r="C129" s="1969"/>
      <c r="D129" s="1969"/>
      <c r="E129" s="1969"/>
      <c r="F129" s="1979" t="s">
        <v>9</v>
      </c>
      <c r="G129" s="1979" t="s">
        <v>37</v>
      </c>
      <c r="H129" s="1980" t="s">
        <v>29</v>
      </c>
      <c r="I129" s="1980" t="s">
        <v>30</v>
      </c>
      <c r="J129" s="1980" t="s">
        <v>33</v>
      </c>
      <c r="K129" s="1979" t="s">
        <v>34</v>
      </c>
    </row>
    <row r="130" spans="1:11" ht="18" customHeight="1" x14ac:dyDescent="0.2">
      <c r="A130" s="1981" t="s">
        <v>157</v>
      </c>
      <c r="B130" s="1976" t="s">
        <v>23</v>
      </c>
      <c r="C130" s="1969"/>
      <c r="D130" s="1969"/>
      <c r="E130" s="1969"/>
      <c r="F130" s="1969"/>
      <c r="G130" s="1969"/>
      <c r="H130" s="1969"/>
      <c r="I130" s="1969"/>
      <c r="J130" s="1969"/>
      <c r="K130" s="1969"/>
    </row>
    <row r="131" spans="1:11" ht="18.600000000000001" customHeight="1" x14ac:dyDescent="0.2">
      <c r="A131" s="1977" t="s">
        <v>158</v>
      </c>
      <c r="B131" s="1969" t="s">
        <v>24</v>
      </c>
      <c r="C131" s="1969"/>
      <c r="D131" s="1969"/>
      <c r="E131" s="1969"/>
      <c r="F131" s="1983"/>
      <c r="G131" s="1983"/>
      <c r="H131" s="1984">
        <v>32591</v>
      </c>
      <c r="I131" s="1985">
        <v>0</v>
      </c>
      <c r="J131" s="1984">
        <v>118808</v>
      </c>
      <c r="K131" s="1986">
        <v>-86217</v>
      </c>
    </row>
    <row r="132" spans="1:11" ht="18" customHeight="1" x14ac:dyDescent="0.2">
      <c r="A132" s="1977" t="s">
        <v>159</v>
      </c>
      <c r="B132" s="1969" t="s">
        <v>25</v>
      </c>
      <c r="C132" s="1969"/>
      <c r="D132" s="1969"/>
      <c r="E132" s="1969"/>
      <c r="F132" s="1983"/>
      <c r="G132" s="1983"/>
      <c r="H132" s="1984">
        <v>202347</v>
      </c>
      <c r="I132" s="1985">
        <v>0</v>
      </c>
      <c r="J132" s="1984">
        <v>0</v>
      </c>
      <c r="K132" s="1986">
        <v>202347</v>
      </c>
    </row>
    <row r="133" spans="1:11" ht="18" customHeight="1" x14ac:dyDescent="0.2">
      <c r="A133" s="1977" t="s">
        <v>160</v>
      </c>
      <c r="B133" s="4105"/>
      <c r="C133" s="4084"/>
      <c r="D133" s="4085"/>
      <c r="E133" s="1969"/>
      <c r="F133" s="1983"/>
      <c r="G133" s="1983"/>
      <c r="H133" s="1984"/>
      <c r="I133" s="1985">
        <v>0</v>
      </c>
      <c r="J133" s="1984">
        <v>0</v>
      </c>
      <c r="K133" s="1986">
        <v>0</v>
      </c>
    </row>
    <row r="134" spans="1:11" ht="18" customHeight="1" x14ac:dyDescent="0.2">
      <c r="A134" s="1977" t="s">
        <v>161</v>
      </c>
      <c r="B134" s="4102"/>
      <c r="C134" s="4103"/>
      <c r="D134" s="4104"/>
      <c r="E134" s="1969"/>
      <c r="F134" s="1983"/>
      <c r="G134" s="1983"/>
      <c r="H134" s="1984"/>
      <c r="I134" s="1985">
        <v>0</v>
      </c>
      <c r="J134" s="1984"/>
      <c r="K134" s="1986">
        <v>0</v>
      </c>
    </row>
    <row r="135" spans="1:11" ht="18" customHeight="1" x14ac:dyDescent="0.2">
      <c r="A135" s="1977" t="s">
        <v>162</v>
      </c>
      <c r="B135" s="4102"/>
      <c r="C135" s="4103"/>
      <c r="D135" s="4104"/>
      <c r="E135" s="1969"/>
      <c r="F135" s="1983"/>
      <c r="G135" s="1983"/>
      <c r="H135" s="1984"/>
      <c r="I135" s="1985">
        <v>0</v>
      </c>
      <c r="J135" s="1984"/>
      <c r="K135" s="1986">
        <v>0</v>
      </c>
    </row>
    <row r="136" spans="1:11" ht="18" customHeight="1" x14ac:dyDescent="0.2">
      <c r="A136" s="1981"/>
      <c r="B136" s="1969"/>
      <c r="C136" s="1969"/>
      <c r="D136" s="1969"/>
      <c r="E136" s="1969"/>
      <c r="F136" s="1969"/>
      <c r="G136" s="1969"/>
      <c r="H136" s="1969"/>
      <c r="I136" s="1969"/>
      <c r="J136" s="1969"/>
      <c r="K136" s="1969"/>
    </row>
    <row r="137" spans="1:11" ht="18" customHeight="1" x14ac:dyDescent="0.2">
      <c r="A137" s="1981" t="s">
        <v>163</v>
      </c>
      <c r="B137" s="1976" t="s">
        <v>27</v>
      </c>
      <c r="C137" s="1969"/>
      <c r="D137" s="1969"/>
      <c r="E137" s="1969"/>
      <c r="F137" s="1992">
        <v>0</v>
      </c>
      <c r="G137" s="1992">
        <v>0</v>
      </c>
      <c r="H137" s="1993">
        <v>234938</v>
      </c>
      <c r="I137" s="1993">
        <v>0</v>
      </c>
      <c r="J137" s="1993">
        <v>118808</v>
      </c>
      <c r="K137" s="1986">
        <v>116130</v>
      </c>
    </row>
    <row r="138" spans="1:11" ht="18" customHeight="1" x14ac:dyDescent="0.2">
      <c r="A138" s="1969"/>
      <c r="B138" s="1969"/>
      <c r="C138" s="1969"/>
      <c r="D138" s="1969"/>
      <c r="E138" s="1969"/>
      <c r="F138" s="1969"/>
      <c r="G138" s="1969"/>
      <c r="H138" s="1969"/>
      <c r="I138" s="1969"/>
      <c r="J138" s="1969"/>
      <c r="K138" s="1969"/>
    </row>
    <row r="139" spans="1:11" ht="18" customHeight="1" x14ac:dyDescent="0.2">
      <c r="A139" s="1969"/>
      <c r="B139" s="1969"/>
      <c r="C139" s="1969"/>
      <c r="D139" s="1969"/>
      <c r="E139" s="1969"/>
      <c r="F139" s="1979" t="s">
        <v>9</v>
      </c>
      <c r="G139" s="1979" t="s">
        <v>37</v>
      </c>
      <c r="H139" s="1980" t="s">
        <v>29</v>
      </c>
      <c r="I139" s="1980" t="s">
        <v>30</v>
      </c>
      <c r="J139" s="1980" t="s">
        <v>33</v>
      </c>
      <c r="K139" s="1979" t="s">
        <v>34</v>
      </c>
    </row>
    <row r="140" spans="1:11" ht="18" customHeight="1" x14ac:dyDescent="0.2">
      <c r="A140" s="1981" t="s">
        <v>166</v>
      </c>
      <c r="B140" s="1976" t="s">
        <v>26</v>
      </c>
      <c r="C140" s="1969"/>
      <c r="D140" s="1969"/>
      <c r="E140" s="1969"/>
      <c r="F140" s="1969"/>
      <c r="G140" s="1969"/>
      <c r="H140" s="1969"/>
      <c r="I140" s="1969"/>
      <c r="J140" s="1969"/>
      <c r="K140" s="1969"/>
    </row>
    <row r="141" spans="1:11" ht="18" customHeight="1" x14ac:dyDescent="0.2">
      <c r="A141" s="1977" t="s">
        <v>137</v>
      </c>
      <c r="B141" s="1976" t="s">
        <v>64</v>
      </c>
      <c r="C141" s="1969"/>
      <c r="D141" s="1969"/>
      <c r="E141" s="1969"/>
      <c r="F141" s="2039">
        <v>9166</v>
      </c>
      <c r="G141" s="2039">
        <v>5570</v>
      </c>
      <c r="H141" s="2040">
        <v>460868.61922677921</v>
      </c>
      <c r="I141" s="2040">
        <v>265845.62902246549</v>
      </c>
      <c r="J141" s="2040">
        <v>4660</v>
      </c>
      <c r="K141" s="2039">
        <v>722054.24824924464</v>
      </c>
    </row>
    <row r="142" spans="1:11" ht="18" customHeight="1" x14ac:dyDescent="0.2">
      <c r="A142" s="1977" t="s">
        <v>142</v>
      </c>
      <c r="B142" s="1976" t="s">
        <v>65</v>
      </c>
      <c r="C142" s="1969"/>
      <c r="D142" s="1969"/>
      <c r="E142" s="1969"/>
      <c r="F142" s="2039">
        <v>22464</v>
      </c>
      <c r="G142" s="2039">
        <v>32</v>
      </c>
      <c r="H142" s="2040">
        <v>1426800</v>
      </c>
      <c r="I142" s="2040">
        <v>210600.00000000015</v>
      </c>
      <c r="J142" s="2040">
        <v>0</v>
      </c>
      <c r="K142" s="2039">
        <v>1637400.0000000002</v>
      </c>
    </row>
    <row r="143" spans="1:11" ht="18" customHeight="1" x14ac:dyDescent="0.2">
      <c r="A143" s="1977" t="s">
        <v>144</v>
      </c>
      <c r="B143" s="1976" t="s">
        <v>66</v>
      </c>
      <c r="C143" s="1969"/>
      <c r="D143" s="1969"/>
      <c r="E143" s="1969"/>
      <c r="F143" s="2039">
        <v>39837.584508183441</v>
      </c>
      <c r="G143" s="2039">
        <v>57722.584508183441</v>
      </c>
      <c r="H143" s="2040">
        <v>15715554.440255756</v>
      </c>
      <c r="I143" s="2040">
        <v>862211.98179911904</v>
      </c>
      <c r="J143" s="2040">
        <v>0</v>
      </c>
      <c r="K143" s="2039">
        <v>16577766.422054874</v>
      </c>
    </row>
    <row r="144" spans="1:11" ht="18" customHeight="1" x14ac:dyDescent="0.2">
      <c r="A144" s="1977" t="s">
        <v>146</v>
      </c>
      <c r="B144" s="1976" t="s">
        <v>67</v>
      </c>
      <c r="C144" s="1969"/>
      <c r="D144" s="1969"/>
      <c r="E144" s="1969"/>
      <c r="F144" s="2039">
        <v>0</v>
      </c>
      <c r="G144" s="2039">
        <v>0</v>
      </c>
      <c r="H144" s="2040">
        <v>0</v>
      </c>
      <c r="I144" s="2040">
        <v>0</v>
      </c>
      <c r="J144" s="2040">
        <v>0</v>
      </c>
      <c r="K144" s="2039">
        <v>0</v>
      </c>
    </row>
    <row r="145" spans="1:11" ht="18" customHeight="1" x14ac:dyDescent="0.2">
      <c r="A145" s="1977" t="s">
        <v>148</v>
      </c>
      <c r="B145" s="1976" t="s">
        <v>68</v>
      </c>
      <c r="C145" s="1969"/>
      <c r="D145" s="1969"/>
      <c r="E145" s="1969"/>
      <c r="F145" s="2039">
        <v>0</v>
      </c>
      <c r="G145" s="2039">
        <v>2500</v>
      </c>
      <c r="H145" s="2040">
        <v>345117</v>
      </c>
      <c r="I145" s="2040">
        <v>199075.92342753959</v>
      </c>
      <c r="J145" s="2040">
        <v>0</v>
      </c>
      <c r="K145" s="2039">
        <v>544192.92342753964</v>
      </c>
    </row>
    <row r="146" spans="1:11" ht="18" customHeight="1" x14ac:dyDescent="0.2">
      <c r="A146" s="1977" t="s">
        <v>150</v>
      </c>
      <c r="B146" s="1976" t="s">
        <v>69</v>
      </c>
      <c r="C146" s="1969"/>
      <c r="D146" s="1969"/>
      <c r="E146" s="1969"/>
      <c r="F146" s="2039">
        <v>10471</v>
      </c>
      <c r="G146" s="2039">
        <v>403</v>
      </c>
      <c r="H146" s="2040">
        <v>462563.49325989839</v>
      </c>
      <c r="I146" s="2040">
        <v>266823.29344709986</v>
      </c>
      <c r="J146" s="2040">
        <v>0</v>
      </c>
      <c r="K146" s="2039">
        <v>729386.78670699825</v>
      </c>
    </row>
    <row r="147" spans="1:11" ht="18" customHeight="1" x14ac:dyDescent="0.2">
      <c r="A147" s="1977" t="s">
        <v>153</v>
      </c>
      <c r="B147" s="1976" t="s">
        <v>61</v>
      </c>
      <c r="C147" s="1969"/>
      <c r="D147" s="1969"/>
      <c r="E147" s="1969"/>
      <c r="F147" s="1992">
        <v>1000</v>
      </c>
      <c r="G147" s="1992">
        <v>0</v>
      </c>
      <c r="H147" s="1993">
        <v>47082.466646919907</v>
      </c>
      <c r="I147" s="1993">
        <v>27158.863588237946</v>
      </c>
      <c r="J147" s="1993">
        <v>0</v>
      </c>
      <c r="K147" s="1992">
        <v>74241.33023515786</v>
      </c>
    </row>
    <row r="148" spans="1:11" ht="18" customHeight="1" x14ac:dyDescent="0.2">
      <c r="A148" s="1977" t="s">
        <v>155</v>
      </c>
      <c r="B148" s="1976" t="s">
        <v>70</v>
      </c>
      <c r="C148" s="1969"/>
      <c r="D148" s="1969"/>
      <c r="E148" s="1969"/>
      <c r="F148" s="2041" t="s">
        <v>73</v>
      </c>
      <c r="G148" s="2041" t="s">
        <v>73</v>
      </c>
      <c r="H148" s="2042" t="s">
        <v>73</v>
      </c>
      <c r="I148" s="2042" t="s">
        <v>73</v>
      </c>
      <c r="J148" s="2042" t="s">
        <v>73</v>
      </c>
      <c r="K148" s="2043">
        <v>1575225.0000000002</v>
      </c>
    </row>
    <row r="149" spans="1:11" ht="16.149999999999999" customHeight="1" x14ac:dyDescent="0.2">
      <c r="A149" s="1977" t="s">
        <v>163</v>
      </c>
      <c r="B149" s="1976" t="s">
        <v>71</v>
      </c>
      <c r="C149" s="1969"/>
      <c r="D149" s="1969"/>
      <c r="E149" s="1969"/>
      <c r="F149" s="1992">
        <v>0</v>
      </c>
      <c r="G149" s="1992">
        <v>0</v>
      </c>
      <c r="H149" s="1993">
        <v>234938</v>
      </c>
      <c r="I149" s="1993">
        <v>0</v>
      </c>
      <c r="J149" s="1993">
        <v>118808</v>
      </c>
      <c r="K149" s="1992">
        <v>116130</v>
      </c>
    </row>
    <row r="150" spans="1:11" ht="18" customHeight="1" x14ac:dyDescent="0.2">
      <c r="A150" s="1977" t="s">
        <v>185</v>
      </c>
      <c r="B150" s="1976" t="s">
        <v>186</v>
      </c>
      <c r="C150" s="1969"/>
      <c r="D150" s="1969"/>
      <c r="E150" s="1969"/>
      <c r="F150" s="2041" t="s">
        <v>73</v>
      </c>
      <c r="G150" s="2041" t="s">
        <v>73</v>
      </c>
      <c r="H150" s="1993">
        <v>4688904</v>
      </c>
      <c r="I150" s="1993">
        <v>0</v>
      </c>
      <c r="J150" s="1993">
        <v>4009599</v>
      </c>
      <c r="K150" s="1992">
        <v>679305</v>
      </c>
    </row>
    <row r="151" spans="1:11" ht="18" customHeight="1" x14ac:dyDescent="0.2">
      <c r="A151" s="1969"/>
      <c r="B151" s="1976"/>
      <c r="C151" s="1969"/>
      <c r="D151" s="1969"/>
      <c r="E151" s="1969"/>
      <c r="F151" s="2009"/>
      <c r="G151" s="2009"/>
      <c r="H151" s="2010"/>
      <c r="I151" s="2010"/>
      <c r="J151" s="2010"/>
      <c r="K151" s="2009"/>
    </row>
    <row r="152" spans="1:11" ht="18" customHeight="1" x14ac:dyDescent="0.2">
      <c r="A152" s="1981" t="s">
        <v>165</v>
      </c>
      <c r="B152" s="1976" t="s">
        <v>26</v>
      </c>
      <c r="C152" s="1969"/>
      <c r="D152" s="1969"/>
      <c r="E152" s="1969"/>
      <c r="F152" s="2044">
        <v>82938.584508183441</v>
      </c>
      <c r="G152" s="2044">
        <v>66227.584508183441</v>
      </c>
      <c r="H152" s="2045">
        <v>23381828.019389354</v>
      </c>
      <c r="I152" s="2045">
        <v>1831715.6912844621</v>
      </c>
      <c r="J152" s="2045">
        <v>4133067</v>
      </c>
      <c r="K152" s="2044">
        <v>22655701.710673817</v>
      </c>
    </row>
    <row r="153" spans="1:11" ht="18" customHeight="1" x14ac:dyDescent="0.2">
      <c r="A153" s="1909"/>
      <c r="B153" s="1906"/>
      <c r="C153" s="1901"/>
      <c r="D153" s="1901"/>
      <c r="E153" s="1901"/>
      <c r="F153" s="45"/>
      <c r="G153" s="46"/>
      <c r="H153" s="147"/>
      <c r="I153" s="147"/>
      <c r="J153" s="147"/>
      <c r="K153" s="47"/>
    </row>
    <row r="154" spans="1:11" ht="18" customHeight="1" x14ac:dyDescent="0.2">
      <c r="A154" s="1981" t="s">
        <v>168</v>
      </c>
      <c r="B154" s="1976" t="s">
        <v>28</v>
      </c>
      <c r="C154" s="1969"/>
      <c r="D154" s="1969"/>
      <c r="E154" s="1969"/>
      <c r="F154" s="2046">
        <v>0.12957171210210472</v>
      </c>
      <c r="G154" s="1969"/>
      <c r="H154" s="147"/>
      <c r="I154" s="147"/>
      <c r="J154" s="147"/>
      <c r="K154" s="46"/>
    </row>
    <row r="155" spans="1:11" ht="18" customHeight="1" x14ac:dyDescent="0.2">
      <c r="A155" s="1981" t="s">
        <v>169</v>
      </c>
      <c r="B155" s="1976" t="s">
        <v>72</v>
      </c>
      <c r="C155" s="1969"/>
      <c r="D155" s="1969"/>
      <c r="E155" s="1969"/>
      <c r="F155" s="2046">
        <v>1.1619262540823871</v>
      </c>
      <c r="G155" s="1976"/>
      <c r="H155" s="44"/>
      <c r="I155" s="44"/>
      <c r="J155" s="44"/>
      <c r="K155" s="44"/>
    </row>
  </sheetData>
  <mergeCells count="27">
    <mergeCell ref="C5:G5"/>
    <mergeCell ref="C6:G6"/>
    <mergeCell ref="C7:G7"/>
    <mergeCell ref="C9:G9"/>
    <mergeCell ref="C10:G10"/>
    <mergeCell ref="C11:G11"/>
    <mergeCell ref="B13:H13"/>
    <mergeCell ref="B30:D30"/>
    <mergeCell ref="B31:D31"/>
    <mergeCell ref="B34:D34"/>
    <mergeCell ref="B41:C41"/>
    <mergeCell ref="B95:D95"/>
    <mergeCell ref="B52:C52"/>
    <mergeCell ref="B53:D53"/>
    <mergeCell ref="B58:D58"/>
    <mergeCell ref="B60:D60"/>
    <mergeCell ref="B61:D61"/>
    <mergeCell ref="B90:C90"/>
    <mergeCell ref="B94:D94"/>
    <mergeCell ref="B134:D134"/>
    <mergeCell ref="B135:D135"/>
    <mergeCell ref="B96:D96"/>
    <mergeCell ref="B103:C103"/>
    <mergeCell ref="B104:D104"/>
    <mergeCell ref="B105:D105"/>
    <mergeCell ref="B106:D106"/>
    <mergeCell ref="B133:D133"/>
  </mergeCells>
  <pageMargins left="0.75" right="0.75" top="1" bottom="1" header="0.5" footer="0.5"/>
  <pageSetup scale="60" fitToHeight="0" orientation="landscape" horizontalDpi="1200" verticalDpi="1200" r:id="rId1"/>
  <headerFooter alignWithMargins="0"/>
  <rowBreaks count="5" manualBreakCount="5">
    <brk id="37" max="16383" man="1"/>
    <brk id="75" max="16383" man="1"/>
    <brk id="101" max="16383" man="1"/>
    <brk id="120" max="16383" man="1"/>
    <brk id="14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K156"/>
  <sheetViews>
    <sheetView showGridLines="0" zoomScale="70" zoomScaleNormal="70" zoomScaleSheetLayoutView="100" zoomScalePageLayoutView="80" workbookViewId="0">
      <selection activeCell="H1" sqref="H1:H1048576"/>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2048"/>
      <c r="B1" s="2048"/>
      <c r="C1" s="2052"/>
      <c r="D1" s="2051"/>
      <c r="E1" s="2052"/>
      <c r="F1" s="2052"/>
      <c r="G1" s="2052"/>
      <c r="H1" s="2052"/>
      <c r="I1" s="2052"/>
      <c r="J1" s="2052"/>
      <c r="K1" s="2052"/>
    </row>
    <row r="2" spans="1:11" ht="18" customHeight="1" x14ac:dyDescent="0.25">
      <c r="A2" s="2048"/>
      <c r="B2" s="2048"/>
      <c r="C2" s="2048"/>
      <c r="D2" s="3857" t="s">
        <v>686</v>
      </c>
      <c r="E2" s="3858"/>
      <c r="F2" s="3858"/>
      <c r="G2" s="3858"/>
      <c r="H2" s="3858"/>
      <c r="I2" s="2048"/>
      <c r="J2" s="2048"/>
      <c r="K2" s="2048"/>
    </row>
    <row r="3" spans="1:11" ht="18" customHeight="1" x14ac:dyDescent="0.2">
      <c r="A3" s="2048"/>
      <c r="B3" s="2050" t="s">
        <v>0</v>
      </c>
      <c r="C3" s="2048"/>
      <c r="D3" s="2048"/>
      <c r="E3" s="2048"/>
      <c r="F3" s="2048"/>
      <c r="G3" s="2048"/>
      <c r="H3" s="2048"/>
      <c r="I3" s="2048"/>
      <c r="J3" s="2048"/>
      <c r="K3" s="2048"/>
    </row>
    <row r="4" spans="1:11" ht="18" customHeight="1" x14ac:dyDescent="0.2">
      <c r="A4" s="1970"/>
      <c r="B4" s="1969"/>
      <c r="C4" s="1969"/>
      <c r="D4" s="1969"/>
      <c r="E4" s="1969"/>
      <c r="F4" s="1969"/>
      <c r="G4" s="1969"/>
      <c r="H4" s="1969"/>
      <c r="I4" s="1969"/>
      <c r="J4" s="1969"/>
      <c r="K4" s="1969"/>
    </row>
    <row r="5" spans="1:11" ht="18" customHeight="1" x14ac:dyDescent="0.2">
      <c r="A5" s="2048"/>
      <c r="B5" s="2053" t="s">
        <v>40</v>
      </c>
      <c r="C5" s="4121" t="s">
        <v>776</v>
      </c>
      <c r="D5" s="4070"/>
      <c r="E5" s="4070"/>
      <c r="F5" s="4070"/>
      <c r="G5" s="4071"/>
      <c r="H5" s="2048"/>
      <c r="I5" s="2048"/>
      <c r="J5" s="2048"/>
      <c r="K5" s="2048"/>
    </row>
    <row r="6" spans="1:11" ht="18" customHeight="1" x14ac:dyDescent="0.2">
      <c r="A6" s="2048"/>
      <c r="B6" s="2053" t="s">
        <v>3</v>
      </c>
      <c r="C6" s="4072" t="s">
        <v>505</v>
      </c>
      <c r="D6" s="4073"/>
      <c r="E6" s="4073"/>
      <c r="F6" s="4073"/>
      <c r="G6" s="4074"/>
      <c r="H6" s="2048"/>
      <c r="I6" s="2048"/>
      <c r="J6" s="2048"/>
      <c r="K6" s="2048"/>
    </row>
    <row r="7" spans="1:11" ht="18" customHeight="1" x14ac:dyDescent="0.2">
      <c r="A7" s="2048"/>
      <c r="B7" s="2053" t="s">
        <v>4</v>
      </c>
      <c r="C7" s="4075">
        <v>1215</v>
      </c>
      <c r="D7" s="4076"/>
      <c r="E7" s="4076"/>
      <c r="F7" s="4076"/>
      <c r="G7" s="4077"/>
      <c r="H7" s="2048"/>
      <c r="I7" s="2048"/>
      <c r="J7" s="2048"/>
      <c r="K7" s="2048"/>
    </row>
    <row r="8" spans="1:11" ht="18" customHeight="1" x14ac:dyDescent="0.2">
      <c r="A8" s="1970"/>
      <c r="B8" s="1969"/>
      <c r="C8" s="1969"/>
      <c r="D8" s="1969"/>
      <c r="E8" s="1969"/>
      <c r="F8" s="1969"/>
      <c r="G8" s="1969"/>
      <c r="H8" s="1969"/>
      <c r="I8" s="1969"/>
      <c r="J8" s="1969"/>
      <c r="K8" s="1969"/>
    </row>
    <row r="9" spans="1:11" ht="18" customHeight="1" x14ac:dyDescent="0.2">
      <c r="A9" s="2048"/>
      <c r="B9" s="2053" t="s">
        <v>1</v>
      </c>
      <c r="C9" s="4121" t="s">
        <v>777</v>
      </c>
      <c r="D9" s="4070"/>
      <c r="E9" s="4070"/>
      <c r="F9" s="4070"/>
      <c r="G9" s="4071"/>
      <c r="H9" s="2048"/>
      <c r="I9" s="2048"/>
      <c r="J9" s="2048"/>
      <c r="K9" s="2048"/>
    </row>
    <row r="10" spans="1:11" ht="18" customHeight="1" x14ac:dyDescent="0.2">
      <c r="A10" s="2048"/>
      <c r="B10" s="2053" t="s">
        <v>2</v>
      </c>
      <c r="C10" s="4133" t="s">
        <v>778</v>
      </c>
      <c r="D10" s="4079"/>
      <c r="E10" s="4079"/>
      <c r="F10" s="4079"/>
      <c r="G10" s="4080"/>
      <c r="H10" s="2048"/>
      <c r="I10" s="2048"/>
      <c r="J10" s="2048"/>
      <c r="K10" s="2048"/>
    </row>
    <row r="11" spans="1:11" ht="18" customHeight="1" x14ac:dyDescent="0.2">
      <c r="A11" s="2048"/>
      <c r="B11" s="2053" t="s">
        <v>32</v>
      </c>
      <c r="C11" s="4121" t="s">
        <v>779</v>
      </c>
      <c r="D11" s="4069"/>
      <c r="E11" s="4069"/>
      <c r="F11" s="4069"/>
      <c r="G11" s="4069"/>
      <c r="H11" s="2048"/>
      <c r="I11" s="2048"/>
      <c r="J11" s="2048"/>
      <c r="K11" s="2048"/>
    </row>
    <row r="12" spans="1:11" ht="18" customHeight="1" x14ac:dyDescent="0.2">
      <c r="A12" s="2048"/>
      <c r="B12" s="2053"/>
      <c r="C12" s="2053"/>
      <c r="D12" s="2053"/>
      <c r="E12" s="2053"/>
      <c r="F12" s="2053"/>
      <c r="G12" s="2053"/>
      <c r="H12" s="2048"/>
      <c r="I12" s="2048"/>
      <c r="J12" s="2048"/>
      <c r="K12" s="2048"/>
    </row>
    <row r="13" spans="1:11" ht="24.6" customHeight="1" x14ac:dyDescent="0.2">
      <c r="A13" s="2048"/>
      <c r="B13" s="3863"/>
      <c r="C13" s="3864"/>
      <c r="D13" s="3864"/>
      <c r="E13" s="3864"/>
      <c r="F13" s="3864"/>
      <c r="G13" s="3864"/>
      <c r="H13" s="3865"/>
      <c r="I13" s="2052"/>
      <c r="J13" s="2048"/>
      <c r="K13" s="2048"/>
    </row>
    <row r="14" spans="1:11" ht="18" customHeight="1" x14ac:dyDescent="0.2">
      <c r="A14" s="2048"/>
      <c r="B14" s="2055"/>
      <c r="C14" s="2048"/>
      <c r="D14" s="2048"/>
      <c r="E14" s="2048"/>
      <c r="F14" s="2048"/>
      <c r="G14" s="2048"/>
      <c r="H14" s="2048"/>
      <c r="I14" s="2048"/>
      <c r="J14" s="2048"/>
      <c r="K14" s="2048"/>
    </row>
    <row r="15" spans="1:11" ht="18" customHeight="1" x14ac:dyDescent="0.2">
      <c r="A15" s="2048"/>
      <c r="B15" s="2055"/>
      <c r="C15" s="2048"/>
      <c r="D15" s="2048"/>
      <c r="E15" s="2048"/>
      <c r="F15" s="2048"/>
      <c r="G15" s="2048"/>
      <c r="H15" s="2048"/>
      <c r="I15" s="2048"/>
      <c r="J15" s="2048"/>
      <c r="K15" s="2048"/>
    </row>
    <row r="16" spans="1:11" ht="45.4" customHeight="1" x14ac:dyDescent="0.2">
      <c r="A16" s="2051" t="s">
        <v>181</v>
      </c>
      <c r="B16" s="2052"/>
      <c r="C16" s="2052"/>
      <c r="D16" s="2052"/>
      <c r="E16" s="2052"/>
      <c r="F16" s="2056" t="s">
        <v>9</v>
      </c>
      <c r="G16" s="2056" t="s">
        <v>37</v>
      </c>
      <c r="H16" s="2056" t="s">
        <v>29</v>
      </c>
      <c r="I16" s="2056" t="s">
        <v>30</v>
      </c>
      <c r="J16" s="2056" t="s">
        <v>33</v>
      </c>
      <c r="K16" s="2056" t="s">
        <v>34</v>
      </c>
    </row>
    <row r="17" spans="1:11" ht="18" customHeight="1" x14ac:dyDescent="0.2">
      <c r="A17" s="2054" t="s">
        <v>184</v>
      </c>
      <c r="B17" s="2050" t="s">
        <v>182</v>
      </c>
      <c r="C17" s="2048"/>
      <c r="D17" s="2048"/>
      <c r="E17" s="2048"/>
      <c r="F17" s="2048"/>
      <c r="G17" s="2048"/>
      <c r="H17" s="2048"/>
      <c r="I17" s="2048"/>
      <c r="J17" s="2048"/>
      <c r="K17" s="2048"/>
    </row>
    <row r="18" spans="1:11" ht="18" customHeight="1" x14ac:dyDescent="0.2">
      <c r="A18" s="2053" t="s">
        <v>185</v>
      </c>
      <c r="B18" s="2049" t="s">
        <v>183</v>
      </c>
      <c r="C18" s="2048"/>
      <c r="D18" s="2048"/>
      <c r="E18" s="2048"/>
      <c r="F18" s="2061" t="s">
        <v>73</v>
      </c>
      <c r="G18" s="2061" t="s">
        <v>73</v>
      </c>
      <c r="H18" s="2062">
        <v>5191637</v>
      </c>
      <c r="I18" s="2097">
        <v>0</v>
      </c>
      <c r="J18" s="2062">
        <v>4439499</v>
      </c>
      <c r="K18" s="2063">
        <v>752138</v>
      </c>
    </row>
    <row r="19" spans="1:11" ht="45.4" customHeight="1" x14ac:dyDescent="0.2">
      <c r="A19" s="2051" t="s">
        <v>8</v>
      </c>
      <c r="B19" s="2052"/>
      <c r="C19" s="2052"/>
      <c r="D19" s="2052"/>
      <c r="E19" s="2052"/>
      <c r="F19" s="2056" t="s">
        <v>9</v>
      </c>
      <c r="G19" s="2056" t="s">
        <v>37</v>
      </c>
      <c r="H19" s="2056" t="s">
        <v>29</v>
      </c>
      <c r="I19" s="2056" t="s">
        <v>30</v>
      </c>
      <c r="J19" s="2056" t="s">
        <v>33</v>
      </c>
      <c r="K19" s="2056" t="s">
        <v>34</v>
      </c>
    </row>
    <row r="20" spans="1:11" ht="18" customHeight="1" x14ac:dyDescent="0.2">
      <c r="A20" s="2054" t="s">
        <v>74</v>
      </c>
      <c r="B20" s="2050" t="s">
        <v>41</v>
      </c>
      <c r="C20" s="2048"/>
      <c r="D20" s="2048"/>
      <c r="E20" s="2048"/>
      <c r="F20" s="2048"/>
      <c r="G20" s="2048"/>
      <c r="H20" s="2048"/>
      <c r="I20" s="2048"/>
      <c r="J20" s="2048"/>
      <c r="K20" s="2048"/>
    </row>
    <row r="21" spans="1:11" ht="18" customHeight="1" x14ac:dyDescent="0.2">
      <c r="A21" s="2053" t="s">
        <v>75</v>
      </c>
      <c r="B21" s="2049" t="s">
        <v>42</v>
      </c>
      <c r="C21" s="2048"/>
      <c r="D21" s="2048"/>
      <c r="E21" s="2048"/>
      <c r="F21" s="2061">
        <v>1130</v>
      </c>
      <c r="G21" s="2061">
        <v>5783</v>
      </c>
      <c r="H21" s="2062">
        <v>105905.99</v>
      </c>
      <c r="I21" s="2097">
        <v>53041.525825636869</v>
      </c>
      <c r="J21" s="2062"/>
      <c r="K21" s="2063">
        <v>158947.51582563686</v>
      </c>
    </row>
    <row r="22" spans="1:11" ht="18" customHeight="1" x14ac:dyDescent="0.2">
      <c r="A22" s="2053" t="s">
        <v>76</v>
      </c>
      <c r="B22" s="2048" t="s">
        <v>6</v>
      </c>
      <c r="C22" s="2048"/>
      <c r="D22" s="2048"/>
      <c r="E22" s="2048"/>
      <c r="F22" s="2061"/>
      <c r="G22" s="2061"/>
      <c r="H22" s="2062"/>
      <c r="I22" s="2097">
        <v>0</v>
      </c>
      <c r="J22" s="2062"/>
      <c r="K22" s="2063">
        <v>0</v>
      </c>
    </row>
    <row r="23" spans="1:11" ht="18" customHeight="1" x14ac:dyDescent="0.2">
      <c r="A23" s="2053" t="s">
        <v>77</v>
      </c>
      <c r="B23" s="2048" t="s">
        <v>43</v>
      </c>
      <c r="C23" s="2048"/>
      <c r="D23" s="2048"/>
      <c r="E23" s="2048"/>
      <c r="F23" s="2061"/>
      <c r="G23" s="2061"/>
      <c r="H23" s="2062"/>
      <c r="I23" s="2097">
        <v>0</v>
      </c>
      <c r="J23" s="2062"/>
      <c r="K23" s="2063">
        <v>0</v>
      </c>
    </row>
    <row r="24" spans="1:11" ht="18" customHeight="1" x14ac:dyDescent="0.2">
      <c r="A24" s="2053" t="s">
        <v>78</v>
      </c>
      <c r="B24" s="2048" t="s">
        <v>44</v>
      </c>
      <c r="C24" s="2048"/>
      <c r="D24" s="2048"/>
      <c r="E24" s="2048"/>
      <c r="F24" s="2061"/>
      <c r="G24" s="2061"/>
      <c r="H24" s="2062"/>
      <c r="I24" s="2097">
        <v>0</v>
      </c>
      <c r="J24" s="2062"/>
      <c r="K24" s="2063">
        <v>0</v>
      </c>
    </row>
    <row r="25" spans="1:11" ht="18" customHeight="1" x14ac:dyDescent="0.2">
      <c r="A25" s="2053" t="s">
        <v>79</v>
      </c>
      <c r="B25" s="2048" t="s">
        <v>5</v>
      </c>
      <c r="C25" s="2048"/>
      <c r="D25" s="2048"/>
      <c r="E25" s="2048"/>
      <c r="F25" s="2061">
        <v>48</v>
      </c>
      <c r="G25" s="2061">
        <v>4611</v>
      </c>
      <c r="H25" s="2062">
        <v>1829.28</v>
      </c>
      <c r="I25" s="2097">
        <v>916.16916439118324</v>
      </c>
      <c r="J25" s="2062"/>
      <c r="K25" s="2063">
        <v>2745.4491643911833</v>
      </c>
    </row>
    <row r="26" spans="1:11" ht="18" customHeight="1" x14ac:dyDescent="0.2">
      <c r="A26" s="2053" t="s">
        <v>80</v>
      </c>
      <c r="B26" s="2048" t="s">
        <v>45</v>
      </c>
      <c r="C26" s="2048"/>
      <c r="D26" s="2048"/>
      <c r="E26" s="2048"/>
      <c r="F26" s="2061"/>
      <c r="G26" s="2061"/>
      <c r="H26" s="2062"/>
      <c r="I26" s="2097">
        <v>0</v>
      </c>
      <c r="J26" s="2062"/>
      <c r="K26" s="2063">
        <v>0</v>
      </c>
    </row>
    <row r="27" spans="1:11" ht="18" customHeight="1" x14ac:dyDescent="0.2">
      <c r="A27" s="2053" t="s">
        <v>81</v>
      </c>
      <c r="B27" s="2048" t="s">
        <v>46</v>
      </c>
      <c r="C27" s="2048"/>
      <c r="D27" s="2048"/>
      <c r="E27" s="2048"/>
      <c r="F27" s="2061"/>
      <c r="G27" s="2061"/>
      <c r="H27" s="2062"/>
      <c r="I27" s="2097">
        <v>0</v>
      </c>
      <c r="J27" s="2062"/>
      <c r="K27" s="2063">
        <v>0</v>
      </c>
    </row>
    <row r="28" spans="1:11" ht="18" customHeight="1" x14ac:dyDescent="0.2">
      <c r="A28" s="2053" t="s">
        <v>82</v>
      </c>
      <c r="B28" s="2048" t="s">
        <v>47</v>
      </c>
      <c r="C28" s="2048"/>
      <c r="D28" s="2048"/>
      <c r="E28" s="2048"/>
      <c r="F28" s="2061"/>
      <c r="G28" s="2061"/>
      <c r="H28" s="2062"/>
      <c r="I28" s="2097">
        <v>0</v>
      </c>
      <c r="J28" s="2062"/>
      <c r="K28" s="2063">
        <v>0</v>
      </c>
    </row>
    <row r="29" spans="1:11" ht="18" customHeight="1" x14ac:dyDescent="0.2">
      <c r="A29" s="2053" t="s">
        <v>83</v>
      </c>
      <c r="B29" s="2048" t="s">
        <v>48</v>
      </c>
      <c r="C29" s="2048"/>
      <c r="D29" s="2048"/>
      <c r="E29" s="2048"/>
      <c r="F29" s="2061">
        <v>17160</v>
      </c>
      <c r="G29" s="2061">
        <v>7157</v>
      </c>
      <c r="H29" s="2062">
        <v>686791.09519999998</v>
      </c>
      <c r="I29" s="2097">
        <v>343969.66227187176</v>
      </c>
      <c r="J29" s="2062"/>
      <c r="K29" s="2063">
        <v>1030760.7574718718</v>
      </c>
    </row>
    <row r="30" spans="1:11" ht="18" customHeight="1" x14ac:dyDescent="0.2">
      <c r="A30" s="2053" t="s">
        <v>84</v>
      </c>
      <c r="B30" s="4062" t="s">
        <v>780</v>
      </c>
      <c r="C30" s="4063"/>
      <c r="D30" s="4064"/>
      <c r="E30" s="2048"/>
      <c r="F30" s="2061">
        <v>160</v>
      </c>
      <c r="G30" s="2061">
        <v>134</v>
      </c>
      <c r="H30" s="2062">
        <v>4723.6837725000005</v>
      </c>
      <c r="I30" s="2097">
        <v>2365.790592309279</v>
      </c>
      <c r="J30" s="2062"/>
      <c r="K30" s="2063">
        <v>7089.474364809279</v>
      </c>
    </row>
    <row r="31" spans="1:11" ht="18" customHeight="1" x14ac:dyDescent="0.2">
      <c r="A31" s="2053" t="s">
        <v>133</v>
      </c>
      <c r="B31" s="4062"/>
      <c r="C31" s="4063"/>
      <c r="D31" s="4064"/>
      <c r="E31" s="2048"/>
      <c r="F31" s="2061"/>
      <c r="G31" s="2061"/>
      <c r="H31" s="2062"/>
      <c r="I31" s="2097">
        <v>0</v>
      </c>
      <c r="J31" s="2062"/>
      <c r="K31" s="2063">
        <v>0</v>
      </c>
    </row>
    <row r="32" spans="1:11" ht="18" customHeight="1" x14ac:dyDescent="0.2">
      <c r="A32" s="2053" t="s">
        <v>134</v>
      </c>
      <c r="B32" s="2076"/>
      <c r="C32" s="2077"/>
      <c r="D32" s="2078"/>
      <c r="E32" s="2048"/>
      <c r="F32" s="2061"/>
      <c r="G32" s="2099" t="s">
        <v>85</v>
      </c>
      <c r="H32" s="2062"/>
      <c r="I32" s="2097">
        <v>0</v>
      </c>
      <c r="J32" s="2062"/>
      <c r="K32" s="2063">
        <v>0</v>
      </c>
    </row>
    <row r="33" spans="1:11" ht="18" customHeight="1" x14ac:dyDescent="0.2">
      <c r="A33" s="2053" t="s">
        <v>135</v>
      </c>
      <c r="B33" s="2076"/>
      <c r="C33" s="2077"/>
      <c r="D33" s="2078"/>
      <c r="E33" s="2048"/>
      <c r="F33" s="2061"/>
      <c r="G33" s="2099" t="s">
        <v>85</v>
      </c>
      <c r="H33" s="2062"/>
      <c r="I33" s="2097">
        <v>0</v>
      </c>
      <c r="J33" s="2062"/>
      <c r="K33" s="2063">
        <v>0</v>
      </c>
    </row>
    <row r="34" spans="1:11" ht="18" customHeight="1" x14ac:dyDescent="0.2">
      <c r="A34" s="2053" t="s">
        <v>136</v>
      </c>
      <c r="B34" s="4062"/>
      <c r="C34" s="4063"/>
      <c r="D34" s="4064"/>
      <c r="E34" s="2048"/>
      <c r="F34" s="2061"/>
      <c r="G34" s="2099" t="s">
        <v>85</v>
      </c>
      <c r="H34" s="2062"/>
      <c r="I34" s="2097">
        <v>0</v>
      </c>
      <c r="J34" s="2062"/>
      <c r="K34" s="2063">
        <v>0</v>
      </c>
    </row>
    <row r="35" spans="1:11" ht="18" customHeight="1" x14ac:dyDescent="0.2">
      <c r="A35" s="2048"/>
      <c r="B35" s="2048"/>
      <c r="C35" s="2048"/>
      <c r="D35" s="2048"/>
      <c r="E35" s="2048"/>
      <c r="F35" s="2048"/>
      <c r="G35" s="2048"/>
      <c r="H35" s="2048"/>
      <c r="I35" s="2048"/>
      <c r="J35" s="2048"/>
      <c r="K35" s="2091"/>
    </row>
    <row r="36" spans="1:11" ht="18" customHeight="1" x14ac:dyDescent="0.2">
      <c r="A36" s="2054" t="s">
        <v>137</v>
      </c>
      <c r="B36" s="2050" t="s">
        <v>138</v>
      </c>
      <c r="C36" s="2048"/>
      <c r="D36" s="2048"/>
      <c r="E36" s="2050" t="s">
        <v>7</v>
      </c>
      <c r="F36" s="2065">
        <v>18498</v>
      </c>
      <c r="G36" s="2065">
        <v>17685</v>
      </c>
      <c r="H36" s="2065">
        <v>799250.04897250002</v>
      </c>
      <c r="I36" s="2063">
        <v>400293.14785420906</v>
      </c>
      <c r="J36" s="2063">
        <v>0</v>
      </c>
      <c r="K36" s="2063">
        <v>1199543.196826709</v>
      </c>
    </row>
    <row r="37" spans="1:11" ht="18" customHeight="1" thickBot="1" x14ac:dyDescent="0.25">
      <c r="A37" s="2048"/>
      <c r="B37" s="2050"/>
      <c r="C37" s="2048"/>
      <c r="D37" s="2048"/>
      <c r="E37" s="2048"/>
      <c r="F37" s="2066"/>
      <c r="G37" s="2066"/>
      <c r="H37" s="2067"/>
      <c r="I37" s="2067"/>
      <c r="J37" s="2067"/>
      <c r="K37" s="2092"/>
    </row>
    <row r="38" spans="1:11" ht="42.75" customHeight="1" x14ac:dyDescent="0.2">
      <c r="A38" s="2048"/>
      <c r="B38" s="2048"/>
      <c r="C38" s="2048"/>
      <c r="D38" s="2048"/>
      <c r="E38" s="2048"/>
      <c r="F38" s="2056" t="s">
        <v>9</v>
      </c>
      <c r="G38" s="2056" t="s">
        <v>37</v>
      </c>
      <c r="H38" s="2056" t="s">
        <v>29</v>
      </c>
      <c r="I38" s="2056" t="s">
        <v>30</v>
      </c>
      <c r="J38" s="2056" t="s">
        <v>33</v>
      </c>
      <c r="K38" s="2056" t="s">
        <v>34</v>
      </c>
    </row>
    <row r="39" spans="1:11" ht="18.75" customHeight="1" x14ac:dyDescent="0.2">
      <c r="A39" s="2054" t="s">
        <v>86</v>
      </c>
      <c r="B39" s="2050" t="s">
        <v>49</v>
      </c>
      <c r="C39" s="2048"/>
      <c r="D39" s="2048"/>
      <c r="E39" s="2048"/>
      <c r="F39" s="2048"/>
      <c r="G39" s="2048"/>
      <c r="H39" s="2048"/>
      <c r="I39" s="2048"/>
      <c r="J39" s="2048"/>
      <c r="K39" s="2048"/>
    </row>
    <row r="40" spans="1:11" ht="18" customHeight="1" x14ac:dyDescent="0.2">
      <c r="A40" s="2053" t="s">
        <v>87</v>
      </c>
      <c r="B40" s="2048" t="s">
        <v>31</v>
      </c>
      <c r="C40" s="2048"/>
      <c r="D40" s="2048"/>
      <c r="E40" s="2048"/>
      <c r="F40" s="2061">
        <v>133511.87036799997</v>
      </c>
      <c r="G40" s="2061"/>
      <c r="H40" s="2062">
        <v>5551154.8399999999</v>
      </c>
      <c r="I40" s="2097">
        <v>0</v>
      </c>
      <c r="J40" s="2062"/>
      <c r="K40" s="2063">
        <v>5551154.8399999999</v>
      </c>
    </row>
    <row r="41" spans="1:11" ht="18" customHeight="1" x14ac:dyDescent="0.2">
      <c r="A41" s="2053" t="s">
        <v>88</v>
      </c>
      <c r="B41" s="3861" t="s">
        <v>50</v>
      </c>
      <c r="C41" s="3862"/>
      <c r="D41" s="2048"/>
      <c r="E41" s="2048"/>
      <c r="F41" s="2061">
        <v>6894</v>
      </c>
      <c r="G41" s="2061"/>
      <c r="H41" s="2062">
        <v>390889.79999999993</v>
      </c>
      <c r="I41" s="2097">
        <v>0</v>
      </c>
      <c r="J41" s="2062"/>
      <c r="K41" s="2063">
        <v>390889.79999999993</v>
      </c>
    </row>
    <row r="42" spans="1:11" ht="18" customHeight="1" x14ac:dyDescent="0.2">
      <c r="A42" s="2053" t="s">
        <v>89</v>
      </c>
      <c r="B42" s="2049" t="s">
        <v>11</v>
      </c>
      <c r="C42" s="2048"/>
      <c r="D42" s="2048"/>
      <c r="E42" s="2048"/>
      <c r="F42" s="2061">
        <v>0</v>
      </c>
      <c r="G42" s="2061"/>
      <c r="H42" s="2062">
        <v>0</v>
      </c>
      <c r="I42" s="2097">
        <v>0</v>
      </c>
      <c r="J42" s="2062"/>
      <c r="K42" s="2063">
        <v>0</v>
      </c>
    </row>
    <row r="43" spans="1:11" ht="18" customHeight="1" x14ac:dyDescent="0.2">
      <c r="A43" s="2053" t="s">
        <v>90</v>
      </c>
      <c r="B43" s="2094" t="s">
        <v>10</v>
      </c>
      <c r="C43" s="2057"/>
      <c r="D43" s="2057"/>
      <c r="E43" s="2048"/>
      <c r="F43" s="2061">
        <v>0</v>
      </c>
      <c r="G43" s="2061">
        <v>0</v>
      </c>
      <c r="H43" s="2062">
        <v>0</v>
      </c>
      <c r="I43" s="2097">
        <v>0</v>
      </c>
      <c r="J43" s="2062"/>
      <c r="K43" s="2063">
        <v>0</v>
      </c>
    </row>
    <row r="44" spans="1:11" ht="18" customHeight="1" x14ac:dyDescent="0.2">
      <c r="A44" s="2053" t="s">
        <v>91</v>
      </c>
      <c r="B44" s="4062" t="s">
        <v>504</v>
      </c>
      <c r="C44" s="4063"/>
      <c r="D44" s="4064"/>
      <c r="E44" s="2048"/>
      <c r="F44" s="2101">
        <v>1654</v>
      </c>
      <c r="G44" s="2101">
        <v>350</v>
      </c>
      <c r="H44" s="2101">
        <v>53946.216812323153</v>
      </c>
      <c r="I44" s="2102">
        <v>0</v>
      </c>
      <c r="J44" s="2101"/>
      <c r="K44" s="2103">
        <v>53946.216812323153</v>
      </c>
    </row>
    <row r="45" spans="1:11" ht="18" customHeight="1" x14ac:dyDescent="0.2">
      <c r="A45" s="2053" t="s">
        <v>139</v>
      </c>
      <c r="B45" s="4062"/>
      <c r="C45" s="4063"/>
      <c r="D45" s="4064"/>
      <c r="E45" s="2048"/>
      <c r="F45" s="2061"/>
      <c r="G45" s="2061"/>
      <c r="H45" s="2062"/>
      <c r="I45" s="2097">
        <v>0</v>
      </c>
      <c r="J45" s="2062"/>
      <c r="K45" s="2063">
        <v>0</v>
      </c>
    </row>
    <row r="46" spans="1:11" ht="18" customHeight="1" x14ac:dyDescent="0.2">
      <c r="A46" s="2053" t="s">
        <v>140</v>
      </c>
      <c r="B46" s="4062"/>
      <c r="C46" s="4063"/>
      <c r="D46" s="4064"/>
      <c r="E46" s="2048"/>
      <c r="F46" s="2061"/>
      <c r="G46" s="2061"/>
      <c r="H46" s="2062"/>
      <c r="I46" s="2097">
        <v>0</v>
      </c>
      <c r="J46" s="2062"/>
      <c r="K46" s="2063">
        <v>0</v>
      </c>
    </row>
    <row r="47" spans="1:11" ht="18" customHeight="1" x14ac:dyDescent="0.2">
      <c r="A47" s="2053" t="s">
        <v>141</v>
      </c>
      <c r="B47" s="4062"/>
      <c r="C47" s="4063"/>
      <c r="D47" s="4064"/>
      <c r="E47" s="2048"/>
      <c r="F47" s="2061"/>
      <c r="G47" s="2061"/>
      <c r="H47" s="2062"/>
      <c r="I47" s="2097">
        <v>0</v>
      </c>
      <c r="J47" s="2062"/>
      <c r="K47" s="2063">
        <v>0</v>
      </c>
    </row>
    <row r="48" spans="1:11" ht="18" customHeight="1" x14ac:dyDescent="0.2">
      <c r="A48" s="1970"/>
      <c r="B48" s="1969"/>
      <c r="C48" s="1969"/>
      <c r="D48" s="1969"/>
      <c r="E48" s="1969"/>
      <c r="F48" s="1969"/>
      <c r="G48" s="1969"/>
      <c r="H48" s="1969"/>
      <c r="I48" s="1969"/>
      <c r="J48" s="1969"/>
      <c r="K48" s="1969"/>
    </row>
    <row r="49" spans="1:11" ht="18" customHeight="1" x14ac:dyDescent="0.2">
      <c r="A49" s="2054" t="s">
        <v>142</v>
      </c>
      <c r="B49" s="2050" t="s">
        <v>143</v>
      </c>
      <c r="C49" s="2048"/>
      <c r="D49" s="2048"/>
      <c r="E49" s="2050" t="s">
        <v>7</v>
      </c>
      <c r="F49" s="2070">
        <v>142059.87036799997</v>
      </c>
      <c r="G49" s="2070">
        <v>350</v>
      </c>
      <c r="H49" s="2063">
        <v>5995990.8568123225</v>
      </c>
      <c r="I49" s="2063">
        <v>0</v>
      </c>
      <c r="J49" s="2063">
        <v>0</v>
      </c>
      <c r="K49" s="2063">
        <v>5995990.8568123225</v>
      </c>
    </row>
    <row r="50" spans="1:11" ht="18" customHeight="1" thickBot="1" x14ac:dyDescent="0.25">
      <c r="A50" s="2048"/>
      <c r="B50" s="2048"/>
      <c r="C50" s="2048"/>
      <c r="D50" s="2048"/>
      <c r="E50" s="2048"/>
      <c r="F50" s="2048"/>
      <c r="G50" s="2071"/>
      <c r="H50" s="2071"/>
      <c r="I50" s="2071"/>
      <c r="J50" s="2071"/>
      <c r="K50" s="2071"/>
    </row>
    <row r="51" spans="1:11" ht="42.75" customHeight="1" x14ac:dyDescent="0.2">
      <c r="A51" s="2048"/>
      <c r="B51" s="2048"/>
      <c r="C51" s="2048"/>
      <c r="D51" s="2048"/>
      <c r="E51" s="2048"/>
      <c r="F51" s="2056" t="s">
        <v>9</v>
      </c>
      <c r="G51" s="2056" t="s">
        <v>37</v>
      </c>
      <c r="H51" s="2056" t="s">
        <v>29</v>
      </c>
      <c r="I51" s="2056" t="s">
        <v>30</v>
      </c>
      <c r="J51" s="2056" t="s">
        <v>33</v>
      </c>
      <c r="K51" s="2056" t="s">
        <v>34</v>
      </c>
    </row>
    <row r="52" spans="1:11" ht="18" customHeight="1" x14ac:dyDescent="0.2">
      <c r="A52" s="2054" t="s">
        <v>92</v>
      </c>
      <c r="B52" s="4060" t="s">
        <v>38</v>
      </c>
      <c r="C52" s="4061"/>
      <c r="D52" s="2048"/>
      <c r="E52" s="2048"/>
      <c r="F52" s="2048"/>
      <c r="G52" s="2048"/>
      <c r="H52" s="2048"/>
      <c r="I52" s="2048"/>
      <c r="J52" s="2048"/>
      <c r="K52" s="2048"/>
    </row>
    <row r="53" spans="1:11" ht="18" customHeight="1" x14ac:dyDescent="0.2">
      <c r="A53" s="2053" t="s">
        <v>51</v>
      </c>
      <c r="B53" s="4081"/>
      <c r="C53" s="4082"/>
      <c r="D53" s="4067"/>
      <c r="E53" s="2048"/>
      <c r="F53" s="2061"/>
      <c r="G53" s="2061"/>
      <c r="H53" s="2062"/>
      <c r="I53" s="2097">
        <v>0</v>
      </c>
      <c r="J53" s="2062"/>
      <c r="K53" s="2063">
        <v>0</v>
      </c>
    </row>
    <row r="54" spans="1:11" ht="18" customHeight="1" x14ac:dyDescent="0.2">
      <c r="A54" s="2053" t="s">
        <v>93</v>
      </c>
      <c r="B54" s="2112" t="s">
        <v>503</v>
      </c>
      <c r="C54" s="2074"/>
      <c r="D54" s="2075"/>
      <c r="E54" s="2048"/>
      <c r="F54" s="2061"/>
      <c r="G54" s="2061"/>
      <c r="H54" s="2062">
        <v>18528604.177500002</v>
      </c>
      <c r="I54" s="2097">
        <v>0</v>
      </c>
      <c r="J54" s="2062"/>
      <c r="K54" s="2063">
        <v>18528604.177500002</v>
      </c>
    </row>
    <row r="55" spans="1:11" ht="18" customHeight="1" x14ac:dyDescent="0.2">
      <c r="A55" s="2053" t="s">
        <v>94</v>
      </c>
      <c r="B55" s="4065"/>
      <c r="C55" s="4066"/>
      <c r="D55" s="4067"/>
      <c r="E55" s="2048"/>
      <c r="F55" s="2061"/>
      <c r="G55" s="2061"/>
      <c r="H55" s="2062"/>
      <c r="I55" s="2097">
        <v>0</v>
      </c>
      <c r="J55" s="2062"/>
      <c r="K55" s="2063">
        <v>0</v>
      </c>
    </row>
    <row r="56" spans="1:11" ht="18" customHeight="1" x14ac:dyDescent="0.2">
      <c r="A56" s="2053" t="s">
        <v>95</v>
      </c>
      <c r="B56" s="4065"/>
      <c r="C56" s="4066"/>
      <c r="D56" s="4067"/>
      <c r="E56" s="2048"/>
      <c r="F56" s="2061"/>
      <c r="G56" s="2061"/>
      <c r="H56" s="2062"/>
      <c r="I56" s="2097">
        <v>0</v>
      </c>
      <c r="J56" s="2062"/>
      <c r="K56" s="2063">
        <v>0</v>
      </c>
    </row>
    <row r="57" spans="1:11" ht="18" customHeight="1" x14ac:dyDescent="0.2">
      <c r="A57" s="2053" t="s">
        <v>96</v>
      </c>
      <c r="B57" s="4065"/>
      <c r="C57" s="4066"/>
      <c r="D57" s="4067"/>
      <c r="E57" s="2048"/>
      <c r="F57" s="2061"/>
      <c r="G57" s="2061"/>
      <c r="H57" s="2062"/>
      <c r="I57" s="2097">
        <v>0</v>
      </c>
      <c r="J57" s="2062"/>
      <c r="K57" s="2063">
        <v>0</v>
      </c>
    </row>
    <row r="58" spans="1:11" ht="18" customHeight="1" x14ac:dyDescent="0.2">
      <c r="A58" s="2053" t="s">
        <v>97</v>
      </c>
      <c r="B58" s="2073"/>
      <c r="C58" s="2074"/>
      <c r="D58" s="2075"/>
      <c r="E58" s="2048"/>
      <c r="F58" s="2061"/>
      <c r="G58" s="2061"/>
      <c r="H58" s="2062"/>
      <c r="I58" s="2097">
        <v>0</v>
      </c>
      <c r="J58" s="2062"/>
      <c r="K58" s="2063">
        <v>0</v>
      </c>
    </row>
    <row r="59" spans="1:11" ht="18" customHeight="1" x14ac:dyDescent="0.2">
      <c r="A59" s="2053" t="s">
        <v>98</v>
      </c>
      <c r="B59" s="4065"/>
      <c r="C59" s="4066"/>
      <c r="D59" s="4067"/>
      <c r="E59" s="2048"/>
      <c r="F59" s="2061"/>
      <c r="G59" s="2061"/>
      <c r="H59" s="2062"/>
      <c r="I59" s="2097">
        <v>0</v>
      </c>
      <c r="J59" s="2062"/>
      <c r="K59" s="2063">
        <v>0</v>
      </c>
    </row>
    <row r="60" spans="1:11" ht="18" customHeight="1" x14ac:dyDescent="0.2">
      <c r="A60" s="2053" t="s">
        <v>99</v>
      </c>
      <c r="B60" s="2073"/>
      <c r="C60" s="2074"/>
      <c r="D60" s="2075"/>
      <c r="E60" s="2048"/>
      <c r="F60" s="2061"/>
      <c r="G60" s="2061"/>
      <c r="H60" s="2062"/>
      <c r="I60" s="2097">
        <v>0</v>
      </c>
      <c r="J60" s="2062"/>
      <c r="K60" s="2063">
        <v>0</v>
      </c>
    </row>
    <row r="61" spans="1:11" ht="18" customHeight="1" x14ac:dyDescent="0.2">
      <c r="A61" s="2053" t="s">
        <v>100</v>
      </c>
      <c r="B61" s="2073"/>
      <c r="C61" s="2074"/>
      <c r="D61" s="2075"/>
      <c r="E61" s="2048"/>
      <c r="F61" s="2061"/>
      <c r="G61" s="2061"/>
      <c r="H61" s="2062"/>
      <c r="I61" s="2097">
        <v>0</v>
      </c>
      <c r="J61" s="2062"/>
      <c r="K61" s="2063">
        <v>0</v>
      </c>
    </row>
    <row r="62" spans="1:11" ht="18" customHeight="1" x14ac:dyDescent="0.2">
      <c r="A62" s="2053" t="s">
        <v>101</v>
      </c>
      <c r="B62" s="4065"/>
      <c r="C62" s="4066"/>
      <c r="D62" s="4067"/>
      <c r="E62" s="2048"/>
      <c r="F62" s="2061"/>
      <c r="G62" s="2061"/>
      <c r="H62" s="2062"/>
      <c r="I62" s="2097">
        <v>0</v>
      </c>
      <c r="J62" s="2062"/>
      <c r="K62" s="2063">
        <v>0</v>
      </c>
    </row>
    <row r="63" spans="1:11" ht="18" customHeight="1" x14ac:dyDescent="0.2">
      <c r="A63" s="2053"/>
      <c r="B63" s="2048"/>
      <c r="C63" s="2048"/>
      <c r="D63" s="2048"/>
      <c r="E63" s="2048"/>
      <c r="F63" s="2048"/>
      <c r="G63" s="2048"/>
      <c r="H63" s="2048"/>
      <c r="I63" s="2093"/>
      <c r="J63" s="2048"/>
      <c r="K63" s="2048"/>
    </row>
    <row r="64" spans="1:11" ht="18" customHeight="1" x14ac:dyDescent="0.2">
      <c r="A64" s="2053" t="s">
        <v>144</v>
      </c>
      <c r="B64" s="2050" t="s">
        <v>145</v>
      </c>
      <c r="C64" s="2048"/>
      <c r="D64" s="2048"/>
      <c r="E64" s="2050" t="s">
        <v>7</v>
      </c>
      <c r="F64" s="2065">
        <v>0</v>
      </c>
      <c r="G64" s="2065">
        <v>0</v>
      </c>
      <c r="H64" s="2063">
        <v>18528604.177500002</v>
      </c>
      <c r="I64" s="2063">
        <v>0</v>
      </c>
      <c r="J64" s="2063">
        <v>0</v>
      </c>
      <c r="K64" s="2063">
        <v>18528604.177500002</v>
      </c>
    </row>
    <row r="65" spans="1:11" ht="18" customHeight="1" x14ac:dyDescent="0.2">
      <c r="A65" s="2048"/>
      <c r="B65" s="2048"/>
      <c r="C65" s="2048"/>
      <c r="D65" s="2048"/>
      <c r="E65" s="2048"/>
      <c r="F65" s="2095"/>
      <c r="G65" s="2095"/>
      <c r="H65" s="2095"/>
      <c r="I65" s="2095"/>
      <c r="J65" s="2095"/>
      <c r="K65" s="2095"/>
    </row>
    <row r="66" spans="1:11" ht="42.75" customHeight="1" x14ac:dyDescent="0.2">
      <c r="A66" s="2048"/>
      <c r="B66" s="2048"/>
      <c r="C66" s="2048"/>
      <c r="D66" s="2048"/>
      <c r="E66" s="2048"/>
      <c r="F66" s="2104" t="s">
        <v>9</v>
      </c>
      <c r="G66" s="2104" t="s">
        <v>37</v>
      </c>
      <c r="H66" s="2104" t="s">
        <v>29</v>
      </c>
      <c r="I66" s="2104" t="s">
        <v>30</v>
      </c>
      <c r="J66" s="2104" t="s">
        <v>33</v>
      </c>
      <c r="K66" s="2104" t="s">
        <v>34</v>
      </c>
    </row>
    <row r="67" spans="1:11" ht="18" customHeight="1" x14ac:dyDescent="0.2">
      <c r="A67" s="2054" t="s">
        <v>102</v>
      </c>
      <c r="B67" s="2050" t="s">
        <v>12</v>
      </c>
      <c r="C67" s="2048"/>
      <c r="D67" s="2048"/>
      <c r="E67" s="2048"/>
      <c r="F67" s="2105"/>
      <c r="G67" s="2105"/>
      <c r="H67" s="2105"/>
      <c r="I67" s="2106"/>
      <c r="J67" s="2105"/>
      <c r="K67" s="2107"/>
    </row>
    <row r="68" spans="1:11" ht="18" customHeight="1" x14ac:dyDescent="0.2">
      <c r="A68" s="2053" t="s">
        <v>103</v>
      </c>
      <c r="B68" s="2048" t="s">
        <v>52</v>
      </c>
      <c r="C68" s="2048"/>
      <c r="D68" s="2048"/>
      <c r="E68" s="2048"/>
      <c r="F68" s="2098"/>
      <c r="G68" s="2098"/>
      <c r="H68" s="2098"/>
      <c r="I68" s="2097">
        <v>0</v>
      </c>
      <c r="J68" s="2098"/>
      <c r="K68" s="2063">
        <v>0</v>
      </c>
    </row>
    <row r="69" spans="1:11" ht="18" customHeight="1" x14ac:dyDescent="0.2">
      <c r="A69" s="2053" t="s">
        <v>104</v>
      </c>
      <c r="B69" s="2049" t="s">
        <v>53</v>
      </c>
      <c r="C69" s="2048"/>
      <c r="D69" s="2048"/>
      <c r="E69" s="2048"/>
      <c r="F69" s="2098"/>
      <c r="G69" s="2098"/>
      <c r="H69" s="2098"/>
      <c r="I69" s="2097">
        <v>0</v>
      </c>
      <c r="J69" s="2098"/>
      <c r="K69" s="2063">
        <v>0</v>
      </c>
    </row>
    <row r="70" spans="1:11" ht="18" customHeight="1" x14ac:dyDescent="0.2">
      <c r="A70" s="2053" t="s">
        <v>178</v>
      </c>
      <c r="B70" s="2073"/>
      <c r="C70" s="2074"/>
      <c r="D70" s="2075"/>
      <c r="E70" s="2050"/>
      <c r="F70" s="2082"/>
      <c r="G70" s="2082"/>
      <c r="H70" s="2083"/>
      <c r="I70" s="2097">
        <v>0</v>
      </c>
      <c r="J70" s="2083"/>
      <c r="K70" s="2063">
        <v>0</v>
      </c>
    </row>
    <row r="71" spans="1:11" ht="18" customHeight="1" x14ac:dyDescent="0.2">
      <c r="A71" s="2053" t="s">
        <v>179</v>
      </c>
      <c r="B71" s="2073"/>
      <c r="C71" s="2074"/>
      <c r="D71" s="2075"/>
      <c r="E71" s="2050"/>
      <c r="F71" s="2082"/>
      <c r="G71" s="2082"/>
      <c r="H71" s="2083"/>
      <c r="I71" s="2097">
        <v>0</v>
      </c>
      <c r="J71" s="2083"/>
      <c r="K71" s="2063">
        <v>0</v>
      </c>
    </row>
    <row r="72" spans="1:11" ht="18" customHeight="1" x14ac:dyDescent="0.2">
      <c r="A72" s="2053" t="s">
        <v>180</v>
      </c>
      <c r="B72" s="2079"/>
      <c r="C72" s="2080"/>
      <c r="D72" s="2081"/>
      <c r="E72" s="2050"/>
      <c r="F72" s="2061"/>
      <c r="G72" s="2061"/>
      <c r="H72" s="2062"/>
      <c r="I72" s="2097">
        <v>0</v>
      </c>
      <c r="J72" s="2062"/>
      <c r="K72" s="2063">
        <v>0</v>
      </c>
    </row>
    <row r="73" spans="1:11" ht="18" customHeight="1" x14ac:dyDescent="0.2">
      <c r="A73" s="2053"/>
      <c r="B73" s="2049"/>
      <c r="C73" s="2048"/>
      <c r="D73" s="2048"/>
      <c r="E73" s="2050"/>
      <c r="F73" s="2108"/>
      <c r="G73" s="2108"/>
      <c r="H73" s="2109"/>
      <c r="I73" s="2106"/>
      <c r="J73" s="2109"/>
      <c r="K73" s="2107"/>
    </row>
    <row r="74" spans="1:11" ht="18" customHeight="1" x14ac:dyDescent="0.2">
      <c r="A74" s="2054" t="s">
        <v>146</v>
      </c>
      <c r="B74" s="2050" t="s">
        <v>147</v>
      </c>
      <c r="C74" s="2048"/>
      <c r="D74" s="2048"/>
      <c r="E74" s="2050" t="s">
        <v>7</v>
      </c>
      <c r="F74" s="2068">
        <v>0</v>
      </c>
      <c r="G74" s="2068">
        <v>0</v>
      </c>
      <c r="H74" s="2068">
        <v>0</v>
      </c>
      <c r="I74" s="2100">
        <v>0</v>
      </c>
      <c r="J74" s="2068">
        <v>0</v>
      </c>
      <c r="K74" s="2064">
        <v>0</v>
      </c>
    </row>
    <row r="75" spans="1:11" ht="42.75" customHeight="1" x14ac:dyDescent="0.2">
      <c r="A75" s="2048"/>
      <c r="B75" s="2048"/>
      <c r="C75" s="2048"/>
      <c r="D75" s="2048"/>
      <c r="E75" s="2048"/>
      <c r="F75" s="2056" t="s">
        <v>9</v>
      </c>
      <c r="G75" s="2056" t="s">
        <v>37</v>
      </c>
      <c r="H75" s="2056" t="s">
        <v>29</v>
      </c>
      <c r="I75" s="2056" t="s">
        <v>30</v>
      </c>
      <c r="J75" s="2056" t="s">
        <v>33</v>
      </c>
      <c r="K75" s="2056" t="s">
        <v>34</v>
      </c>
    </row>
    <row r="76" spans="1:11" ht="18" customHeight="1" x14ac:dyDescent="0.2">
      <c r="A76" s="2054" t="s">
        <v>105</v>
      </c>
      <c r="B76" s="2050" t="s">
        <v>106</v>
      </c>
      <c r="C76" s="2048"/>
      <c r="D76" s="2048"/>
      <c r="E76" s="2048"/>
      <c r="F76" s="2048"/>
      <c r="G76" s="2048"/>
      <c r="H76" s="2048"/>
      <c r="I76" s="2048"/>
      <c r="J76" s="2048"/>
      <c r="K76" s="2048"/>
    </row>
    <row r="77" spans="1:11" ht="18" customHeight="1" x14ac:dyDescent="0.2">
      <c r="A77" s="2053" t="s">
        <v>107</v>
      </c>
      <c r="B77" s="2049" t="s">
        <v>54</v>
      </c>
      <c r="C77" s="2048"/>
      <c r="D77" s="2048"/>
      <c r="E77" s="2048"/>
      <c r="F77" s="2061"/>
      <c r="G77" s="2061"/>
      <c r="H77" s="2062">
        <v>34000</v>
      </c>
      <c r="I77" s="2097">
        <v>0</v>
      </c>
      <c r="J77" s="2062"/>
      <c r="K77" s="2063">
        <v>34000</v>
      </c>
    </row>
    <row r="78" spans="1:11" ht="18" customHeight="1" x14ac:dyDescent="0.2">
      <c r="A78" s="2053" t="s">
        <v>108</v>
      </c>
      <c r="B78" s="2049" t="s">
        <v>55</v>
      </c>
      <c r="C78" s="2048"/>
      <c r="D78" s="2048"/>
      <c r="E78" s="2048"/>
      <c r="F78" s="2061"/>
      <c r="G78" s="2061"/>
      <c r="H78" s="2062"/>
      <c r="I78" s="2097">
        <v>0</v>
      </c>
      <c r="J78" s="2062"/>
      <c r="K78" s="2063">
        <v>0</v>
      </c>
    </row>
    <row r="79" spans="1:11" ht="18" customHeight="1" x14ac:dyDescent="0.2">
      <c r="A79" s="2053" t="s">
        <v>109</v>
      </c>
      <c r="B79" s="2049" t="s">
        <v>13</v>
      </c>
      <c r="C79" s="2048"/>
      <c r="D79" s="2048"/>
      <c r="E79" s="2048"/>
      <c r="F79" s="2061">
        <v>0</v>
      </c>
      <c r="G79" s="2061"/>
      <c r="H79" s="2062">
        <v>61827.360000000001</v>
      </c>
      <c r="I79" s="2097">
        <v>0</v>
      </c>
      <c r="J79" s="2062"/>
      <c r="K79" s="2063">
        <v>61827.360000000001</v>
      </c>
    </row>
    <row r="80" spans="1:11" ht="18" customHeight="1" x14ac:dyDescent="0.2">
      <c r="A80" s="2053" t="s">
        <v>110</v>
      </c>
      <c r="B80" s="2049" t="s">
        <v>56</v>
      </c>
      <c r="C80" s="2048"/>
      <c r="D80" s="2048"/>
      <c r="E80" s="2048"/>
      <c r="F80" s="2061"/>
      <c r="G80" s="2061"/>
      <c r="H80" s="2062"/>
      <c r="I80" s="2097">
        <v>0</v>
      </c>
      <c r="J80" s="2062"/>
      <c r="K80" s="2063">
        <v>0</v>
      </c>
    </row>
    <row r="81" spans="1:11" ht="18" customHeight="1" x14ac:dyDescent="0.2">
      <c r="A81" s="2053"/>
      <c r="B81" s="2048"/>
      <c r="C81" s="2048"/>
      <c r="D81" s="2048"/>
      <c r="E81" s="2048"/>
      <c r="F81" s="2048"/>
      <c r="G81" s="2048"/>
      <c r="H81" s="2048"/>
      <c r="I81" s="2048"/>
      <c r="J81" s="2048"/>
      <c r="K81" s="2087"/>
    </row>
    <row r="82" spans="1:11" ht="18" customHeight="1" x14ac:dyDescent="0.2">
      <c r="A82" s="2053" t="s">
        <v>148</v>
      </c>
      <c r="B82" s="2050" t="s">
        <v>149</v>
      </c>
      <c r="C82" s="2048"/>
      <c r="D82" s="2048"/>
      <c r="E82" s="2050" t="s">
        <v>7</v>
      </c>
      <c r="F82" s="2068">
        <v>0</v>
      </c>
      <c r="G82" s="2068">
        <v>0</v>
      </c>
      <c r="H82" s="2064">
        <v>95827.36</v>
      </c>
      <c r="I82" s="2064">
        <v>0</v>
      </c>
      <c r="J82" s="2064">
        <v>0</v>
      </c>
      <c r="K82" s="2064">
        <v>95827.36</v>
      </c>
    </row>
    <row r="83" spans="1:11" ht="18" customHeight="1" thickBot="1" x14ac:dyDescent="0.25">
      <c r="A83" s="2053"/>
      <c r="B83" s="2048"/>
      <c r="C83" s="2048"/>
      <c r="D83" s="2048"/>
      <c r="E83" s="2048"/>
      <c r="F83" s="2071"/>
      <c r="G83" s="2071"/>
      <c r="H83" s="2071"/>
      <c r="I83" s="2071"/>
      <c r="J83" s="2071"/>
      <c r="K83" s="2071"/>
    </row>
    <row r="84" spans="1:11" ht="42.75" customHeight="1" x14ac:dyDescent="0.2">
      <c r="A84" s="2048"/>
      <c r="B84" s="2048"/>
      <c r="C84" s="2048"/>
      <c r="D84" s="2048"/>
      <c r="E84" s="2048"/>
      <c r="F84" s="2056" t="s">
        <v>9</v>
      </c>
      <c r="G84" s="2056" t="s">
        <v>37</v>
      </c>
      <c r="H84" s="2056" t="s">
        <v>29</v>
      </c>
      <c r="I84" s="2056" t="s">
        <v>30</v>
      </c>
      <c r="J84" s="2056" t="s">
        <v>33</v>
      </c>
      <c r="K84" s="2056" t="s">
        <v>34</v>
      </c>
    </row>
    <row r="85" spans="1:11" ht="18" customHeight="1" x14ac:dyDescent="0.2">
      <c r="A85" s="2054" t="s">
        <v>111</v>
      </c>
      <c r="B85" s="2050" t="s">
        <v>57</v>
      </c>
      <c r="C85" s="2048"/>
      <c r="D85" s="2048"/>
      <c r="E85" s="2048"/>
      <c r="F85" s="2048"/>
      <c r="G85" s="2048"/>
      <c r="H85" s="2048"/>
      <c r="I85" s="2048"/>
      <c r="J85" s="2048"/>
      <c r="K85" s="2048"/>
    </row>
    <row r="86" spans="1:11" ht="18" customHeight="1" x14ac:dyDescent="0.2">
      <c r="A86" s="2053" t="s">
        <v>112</v>
      </c>
      <c r="B86" s="2049" t="s">
        <v>113</v>
      </c>
      <c r="C86" s="2048"/>
      <c r="D86" s="2048"/>
      <c r="E86" s="2048"/>
      <c r="F86" s="2061"/>
      <c r="G86" s="2061"/>
      <c r="H86" s="2062"/>
      <c r="I86" s="2097">
        <v>0</v>
      </c>
      <c r="J86" s="2062"/>
      <c r="K86" s="2063">
        <v>0</v>
      </c>
    </row>
    <row r="87" spans="1:11" ht="18" customHeight="1" x14ac:dyDescent="0.2">
      <c r="A87" s="2053" t="s">
        <v>114</v>
      </c>
      <c r="B87" s="2049" t="s">
        <v>14</v>
      </c>
      <c r="C87" s="2048"/>
      <c r="D87" s="2048"/>
      <c r="E87" s="2048"/>
      <c r="F87" s="2061"/>
      <c r="G87" s="2061"/>
      <c r="H87" s="2062"/>
      <c r="I87" s="2097">
        <v>0</v>
      </c>
      <c r="J87" s="2062"/>
      <c r="K87" s="2063">
        <v>0</v>
      </c>
    </row>
    <row r="88" spans="1:11" ht="18" customHeight="1" x14ac:dyDescent="0.2">
      <c r="A88" s="2053" t="s">
        <v>115</v>
      </c>
      <c r="B88" s="2049" t="s">
        <v>116</v>
      </c>
      <c r="C88" s="2048"/>
      <c r="D88" s="2048"/>
      <c r="E88" s="2048"/>
      <c r="F88" s="2061">
        <v>50</v>
      </c>
      <c r="G88" s="2061">
        <v>3151</v>
      </c>
      <c r="H88" s="2062">
        <v>8655</v>
      </c>
      <c r="I88" s="2097">
        <v>4334.7350420961748</v>
      </c>
      <c r="J88" s="2062"/>
      <c r="K88" s="2063">
        <v>12989.735042096174</v>
      </c>
    </row>
    <row r="89" spans="1:11" ht="18" customHeight="1" x14ac:dyDescent="0.2">
      <c r="A89" s="2053" t="s">
        <v>117</v>
      </c>
      <c r="B89" s="2049" t="s">
        <v>58</v>
      </c>
      <c r="C89" s="2048"/>
      <c r="D89" s="2048"/>
      <c r="E89" s="2048"/>
      <c r="F89" s="2061">
        <v>15.5</v>
      </c>
      <c r="G89" s="2061">
        <v>252</v>
      </c>
      <c r="H89" s="2062">
        <v>678.125</v>
      </c>
      <c r="I89" s="2097">
        <v>339.62937035487795</v>
      </c>
      <c r="J89" s="2062"/>
      <c r="K89" s="2063">
        <v>1017.7543703548779</v>
      </c>
    </row>
    <row r="90" spans="1:11" ht="18" customHeight="1" x14ac:dyDescent="0.2">
      <c r="A90" s="2053" t="s">
        <v>118</v>
      </c>
      <c r="B90" s="3861" t="s">
        <v>59</v>
      </c>
      <c r="C90" s="3862"/>
      <c r="D90" s="2048"/>
      <c r="E90" s="2048"/>
      <c r="F90" s="2061"/>
      <c r="G90" s="2061"/>
      <c r="H90" s="2062"/>
      <c r="I90" s="2097">
        <v>0</v>
      </c>
      <c r="J90" s="2062"/>
      <c r="K90" s="2063">
        <v>0</v>
      </c>
    </row>
    <row r="91" spans="1:11" ht="18" customHeight="1" x14ac:dyDescent="0.2">
      <c r="A91" s="2053" t="s">
        <v>119</v>
      </c>
      <c r="B91" s="2049" t="s">
        <v>60</v>
      </c>
      <c r="C91" s="2048"/>
      <c r="D91" s="2048"/>
      <c r="E91" s="2048"/>
      <c r="F91" s="2061"/>
      <c r="G91" s="2061"/>
      <c r="H91" s="2062"/>
      <c r="I91" s="2097">
        <v>0</v>
      </c>
      <c r="J91" s="2062"/>
      <c r="K91" s="2063">
        <v>0</v>
      </c>
    </row>
    <row r="92" spans="1:11" ht="18" customHeight="1" x14ac:dyDescent="0.2">
      <c r="A92" s="2053" t="s">
        <v>120</v>
      </c>
      <c r="B92" s="2049" t="s">
        <v>121</v>
      </c>
      <c r="C92" s="2048"/>
      <c r="D92" s="2048"/>
      <c r="E92" s="2048"/>
      <c r="F92" s="2085"/>
      <c r="G92" s="2085"/>
      <c r="H92" s="2086"/>
      <c r="I92" s="2097">
        <v>0</v>
      </c>
      <c r="J92" s="2086"/>
      <c r="K92" s="2063">
        <v>0</v>
      </c>
    </row>
    <row r="93" spans="1:11" ht="18" customHeight="1" x14ac:dyDescent="0.2">
      <c r="A93" s="2053" t="s">
        <v>122</v>
      </c>
      <c r="B93" s="2049" t="s">
        <v>123</v>
      </c>
      <c r="C93" s="2048"/>
      <c r="D93" s="2048"/>
      <c r="E93" s="2048"/>
      <c r="F93" s="2061">
        <v>936</v>
      </c>
      <c r="G93" s="2061"/>
      <c r="H93" s="2062">
        <v>39273</v>
      </c>
      <c r="I93" s="2097">
        <v>19669.329787203129</v>
      </c>
      <c r="J93" s="2062"/>
      <c r="K93" s="2063">
        <v>58942.329787203125</v>
      </c>
    </row>
    <row r="94" spans="1:11" ht="18" customHeight="1" x14ac:dyDescent="0.2">
      <c r="A94" s="2053" t="s">
        <v>124</v>
      </c>
      <c r="B94" s="4065"/>
      <c r="C94" s="4066"/>
      <c r="D94" s="4067"/>
      <c r="E94" s="2048"/>
      <c r="F94" s="2061"/>
      <c r="G94" s="2061"/>
      <c r="H94" s="2062"/>
      <c r="I94" s="2097">
        <v>0</v>
      </c>
      <c r="J94" s="2062"/>
      <c r="K94" s="2063">
        <v>0</v>
      </c>
    </row>
    <row r="95" spans="1:11" ht="18" customHeight="1" x14ac:dyDescent="0.2">
      <c r="A95" s="2053" t="s">
        <v>125</v>
      </c>
      <c r="B95" s="4065"/>
      <c r="C95" s="4066"/>
      <c r="D95" s="4067"/>
      <c r="E95" s="2048"/>
      <c r="F95" s="2061"/>
      <c r="G95" s="2061"/>
      <c r="H95" s="2062"/>
      <c r="I95" s="2097">
        <v>0</v>
      </c>
      <c r="J95" s="2062"/>
      <c r="K95" s="2063">
        <v>0</v>
      </c>
    </row>
    <row r="96" spans="1:11" ht="18" customHeight="1" x14ac:dyDescent="0.2">
      <c r="A96" s="2053" t="s">
        <v>126</v>
      </c>
      <c r="B96" s="4065"/>
      <c r="C96" s="4066"/>
      <c r="D96" s="4067"/>
      <c r="E96" s="2048"/>
      <c r="F96" s="2061"/>
      <c r="G96" s="2061"/>
      <c r="H96" s="2062"/>
      <c r="I96" s="2097">
        <v>0</v>
      </c>
      <c r="J96" s="2062"/>
      <c r="K96" s="2063">
        <v>0</v>
      </c>
    </row>
    <row r="97" spans="1:11" ht="18" customHeight="1" x14ac:dyDescent="0.2">
      <c r="A97" s="2053"/>
      <c r="B97" s="2049"/>
      <c r="C97" s="2048"/>
      <c r="D97" s="2048"/>
      <c r="E97" s="2048"/>
      <c r="F97" s="2048"/>
      <c r="G97" s="2048"/>
      <c r="H97" s="2048"/>
      <c r="I97" s="2048"/>
      <c r="J97" s="2048"/>
      <c r="K97" s="2048"/>
    </row>
    <row r="98" spans="1:11" ht="18" customHeight="1" x14ac:dyDescent="0.2">
      <c r="A98" s="2054" t="s">
        <v>150</v>
      </c>
      <c r="B98" s="2050" t="s">
        <v>151</v>
      </c>
      <c r="C98" s="2048"/>
      <c r="D98" s="2048"/>
      <c r="E98" s="2050" t="s">
        <v>7</v>
      </c>
      <c r="F98" s="2065">
        <v>1001.5</v>
      </c>
      <c r="G98" s="2065">
        <v>3403</v>
      </c>
      <c r="H98" s="2065">
        <v>48606.125</v>
      </c>
      <c r="I98" s="2065">
        <v>24343.694199654183</v>
      </c>
      <c r="J98" s="2065">
        <v>0</v>
      </c>
      <c r="K98" s="2065">
        <v>72949.819199654172</v>
      </c>
    </row>
    <row r="99" spans="1:11" ht="18" customHeight="1" thickBot="1" x14ac:dyDescent="0.25">
      <c r="A99" s="2048"/>
      <c r="B99" s="2050"/>
      <c r="C99" s="2048"/>
      <c r="D99" s="2048"/>
      <c r="E99" s="2048"/>
      <c r="F99" s="2071"/>
      <c r="G99" s="2071"/>
      <c r="H99" s="2071"/>
      <c r="I99" s="2071"/>
      <c r="J99" s="2071"/>
      <c r="K99" s="2071"/>
    </row>
    <row r="100" spans="1:11" ht="42.75" customHeight="1" x14ac:dyDescent="0.2">
      <c r="A100" s="2048"/>
      <c r="B100" s="2048"/>
      <c r="C100" s="2048"/>
      <c r="D100" s="2048"/>
      <c r="E100" s="2048"/>
      <c r="F100" s="2056" t="s">
        <v>9</v>
      </c>
      <c r="G100" s="2056" t="s">
        <v>37</v>
      </c>
      <c r="H100" s="2056" t="s">
        <v>29</v>
      </c>
      <c r="I100" s="2056" t="s">
        <v>30</v>
      </c>
      <c r="J100" s="2056" t="s">
        <v>33</v>
      </c>
      <c r="K100" s="2056" t="s">
        <v>34</v>
      </c>
    </row>
    <row r="101" spans="1:11" ht="18" customHeight="1" x14ac:dyDescent="0.2">
      <c r="A101" s="2054" t="s">
        <v>130</v>
      </c>
      <c r="B101" s="2050" t="s">
        <v>63</v>
      </c>
      <c r="C101" s="2048"/>
      <c r="D101" s="2048"/>
      <c r="E101" s="2048"/>
      <c r="F101" s="2048"/>
      <c r="G101" s="2048"/>
      <c r="H101" s="2048"/>
      <c r="I101" s="2048"/>
      <c r="J101" s="2048"/>
      <c r="K101" s="2048"/>
    </row>
    <row r="102" spans="1:11" ht="18" customHeight="1" x14ac:dyDescent="0.2">
      <c r="A102" s="2053" t="s">
        <v>131</v>
      </c>
      <c r="B102" s="2049" t="s">
        <v>152</v>
      </c>
      <c r="C102" s="2048"/>
      <c r="D102" s="2048"/>
      <c r="E102" s="2048"/>
      <c r="F102" s="2061">
        <v>208</v>
      </c>
      <c r="G102" s="2061"/>
      <c r="H102" s="2062">
        <v>15966.599999999999</v>
      </c>
      <c r="I102" s="2097">
        <v>7996.647085283973</v>
      </c>
      <c r="J102" s="2062"/>
      <c r="K102" s="2063">
        <v>23963.247085283972</v>
      </c>
    </row>
    <row r="103" spans="1:11" ht="18" customHeight="1" x14ac:dyDescent="0.2">
      <c r="A103" s="2053" t="s">
        <v>132</v>
      </c>
      <c r="B103" s="3861" t="s">
        <v>62</v>
      </c>
      <c r="C103" s="3861"/>
      <c r="D103" s="2048"/>
      <c r="E103" s="2048"/>
      <c r="F103" s="2061">
        <v>208</v>
      </c>
      <c r="G103" s="2061"/>
      <c r="H103" s="2062">
        <v>15966.599999999999</v>
      </c>
      <c r="I103" s="2097">
        <v>7996.647085283973</v>
      </c>
      <c r="J103" s="2062"/>
      <c r="K103" s="2063">
        <v>23963.247085283972</v>
      </c>
    </row>
    <row r="104" spans="1:11" ht="18" customHeight="1" x14ac:dyDescent="0.2">
      <c r="A104" s="2053" t="s">
        <v>128</v>
      </c>
      <c r="B104" s="4065"/>
      <c r="C104" s="4066"/>
      <c r="D104" s="4067"/>
      <c r="E104" s="2048"/>
      <c r="F104" s="2061"/>
      <c r="G104" s="2061"/>
      <c r="H104" s="2062"/>
      <c r="I104" s="2097">
        <v>0</v>
      </c>
      <c r="J104" s="2062"/>
      <c r="K104" s="2063">
        <v>0</v>
      </c>
    </row>
    <row r="105" spans="1:11" ht="18" customHeight="1" x14ac:dyDescent="0.2">
      <c r="A105" s="2053" t="s">
        <v>127</v>
      </c>
      <c r="B105" s="4065"/>
      <c r="C105" s="4066"/>
      <c r="D105" s="4067"/>
      <c r="E105" s="2048"/>
      <c r="F105" s="2061"/>
      <c r="G105" s="2061"/>
      <c r="H105" s="2062"/>
      <c r="I105" s="2097">
        <v>0</v>
      </c>
      <c r="J105" s="2062"/>
      <c r="K105" s="2063">
        <v>0</v>
      </c>
    </row>
    <row r="106" spans="1:11" ht="18" customHeight="1" x14ac:dyDescent="0.2">
      <c r="A106" s="2053" t="s">
        <v>129</v>
      </c>
      <c r="B106" s="4065"/>
      <c r="C106" s="4066"/>
      <c r="D106" s="4067"/>
      <c r="E106" s="2048"/>
      <c r="F106" s="2061"/>
      <c r="G106" s="2061"/>
      <c r="H106" s="2062"/>
      <c r="I106" s="2097">
        <v>0</v>
      </c>
      <c r="J106" s="2062"/>
      <c r="K106" s="2063">
        <v>0</v>
      </c>
    </row>
    <row r="107" spans="1:11" ht="18" customHeight="1" x14ac:dyDescent="0.2">
      <c r="A107" s="2048"/>
      <c r="B107" s="2050"/>
      <c r="C107" s="2048"/>
      <c r="D107" s="2048"/>
      <c r="E107" s="2048"/>
      <c r="F107" s="2048"/>
      <c r="G107" s="2048"/>
      <c r="H107" s="2048"/>
      <c r="I107" s="2048"/>
      <c r="J107" s="2048"/>
      <c r="K107" s="2048"/>
    </row>
    <row r="108" spans="1:11" s="38" customFormat="1" ht="18" customHeight="1" x14ac:dyDescent="0.2">
      <c r="A108" s="2054" t="s">
        <v>153</v>
      </c>
      <c r="B108" s="2110" t="s">
        <v>154</v>
      </c>
      <c r="C108" s="2048"/>
      <c r="D108" s="2048"/>
      <c r="E108" s="2050" t="s">
        <v>7</v>
      </c>
      <c r="F108" s="2065">
        <v>416</v>
      </c>
      <c r="G108" s="2065">
        <v>0</v>
      </c>
      <c r="H108" s="2063">
        <v>31933.199999999997</v>
      </c>
      <c r="I108" s="2063">
        <v>15993.294170567946</v>
      </c>
      <c r="J108" s="2063">
        <v>0</v>
      </c>
      <c r="K108" s="2063">
        <v>47926.494170567945</v>
      </c>
    </row>
    <row r="109" spans="1:11" s="38" customFormat="1" ht="18" customHeight="1" thickBot="1" x14ac:dyDescent="0.25">
      <c r="A109" s="2058"/>
      <c r="B109" s="2059"/>
      <c r="C109" s="2060"/>
      <c r="D109" s="2060"/>
      <c r="E109" s="2060"/>
      <c r="F109" s="2071"/>
      <c r="G109" s="2071"/>
      <c r="H109" s="2071"/>
      <c r="I109" s="2071"/>
      <c r="J109" s="2071"/>
      <c r="K109" s="2071"/>
    </row>
    <row r="110" spans="1:11" s="38" customFormat="1" ht="18" customHeight="1" x14ac:dyDescent="0.2">
      <c r="A110" s="2054" t="s">
        <v>156</v>
      </c>
      <c r="B110" s="2050" t="s">
        <v>39</v>
      </c>
      <c r="C110" s="2048"/>
      <c r="D110" s="2048"/>
      <c r="E110" s="2048"/>
      <c r="F110" s="2048"/>
      <c r="G110" s="2048"/>
      <c r="H110" s="2048"/>
      <c r="I110" s="2048"/>
      <c r="J110" s="2048"/>
      <c r="K110" s="2048"/>
    </row>
    <row r="111" spans="1:11" ht="18" customHeight="1" x14ac:dyDescent="0.2">
      <c r="A111" s="2054" t="s">
        <v>155</v>
      </c>
      <c r="B111" s="2050" t="s">
        <v>164</v>
      </c>
      <c r="C111" s="2048"/>
      <c r="D111" s="2048"/>
      <c r="E111" s="2050" t="s">
        <v>7</v>
      </c>
      <c r="F111" s="2062">
        <v>9787000</v>
      </c>
      <c r="G111" s="2048"/>
      <c r="H111" s="2048"/>
      <c r="I111" s="2048"/>
      <c r="J111" s="2048"/>
      <c r="K111" s="2048"/>
    </row>
    <row r="112" spans="1:11" ht="18" customHeight="1" x14ac:dyDescent="0.2">
      <c r="A112" s="2048"/>
      <c r="B112" s="2050"/>
      <c r="C112" s="2048"/>
      <c r="D112" s="2048"/>
      <c r="E112" s="2050"/>
      <c r="F112" s="2069"/>
      <c r="G112" s="2048"/>
      <c r="H112" s="2048"/>
      <c r="I112" s="2048"/>
      <c r="J112" s="2048"/>
      <c r="K112" s="2048"/>
    </row>
    <row r="113" spans="1:11" ht="18" customHeight="1" x14ac:dyDescent="0.2">
      <c r="A113" s="2054"/>
      <c r="B113" s="2050" t="s">
        <v>15</v>
      </c>
      <c r="C113" s="2048"/>
      <c r="D113" s="2048"/>
      <c r="E113" s="2048"/>
      <c r="F113" s="2048"/>
      <c r="G113" s="1969"/>
      <c r="H113" s="1969"/>
      <c r="I113" s="1969"/>
      <c r="J113" s="1969"/>
      <c r="K113" s="1969"/>
    </row>
    <row r="114" spans="1:11" ht="18" customHeight="1" x14ac:dyDescent="0.2">
      <c r="A114" s="2053" t="s">
        <v>171</v>
      </c>
      <c r="B114" s="2049" t="s">
        <v>35</v>
      </c>
      <c r="C114" s="2048"/>
      <c r="D114" s="2048"/>
      <c r="E114" s="2048"/>
      <c r="F114" s="2072">
        <v>0.50083593785051128</v>
      </c>
      <c r="G114" s="1969"/>
      <c r="H114" s="1969"/>
      <c r="I114" s="1969"/>
      <c r="J114" s="1969"/>
      <c r="K114" s="1969"/>
    </row>
    <row r="115" spans="1:11" ht="18" customHeight="1" x14ac:dyDescent="0.2">
      <c r="A115" s="2053"/>
      <c r="B115" s="2050"/>
      <c r="C115" s="2048"/>
      <c r="D115" s="2048"/>
      <c r="E115" s="2048"/>
      <c r="F115" s="2048"/>
      <c r="G115" s="1969"/>
      <c r="H115" s="1969"/>
      <c r="I115" s="1969"/>
      <c r="J115" s="1969"/>
      <c r="K115" s="1969"/>
    </row>
    <row r="116" spans="1:11" ht="18" customHeight="1" x14ac:dyDescent="0.2">
      <c r="A116" s="2053" t="s">
        <v>170</v>
      </c>
      <c r="B116" s="2050" t="s">
        <v>16</v>
      </c>
      <c r="C116" s="2048"/>
      <c r="D116" s="2048"/>
      <c r="E116" s="2048"/>
      <c r="F116" s="2048"/>
      <c r="G116" s="1969"/>
      <c r="H116" s="1969"/>
      <c r="I116" s="1969"/>
      <c r="J116" s="1969"/>
      <c r="K116" s="1969"/>
    </row>
    <row r="117" spans="1:11" ht="18" customHeight="1" x14ac:dyDescent="0.2">
      <c r="A117" s="2053" t="s">
        <v>172</v>
      </c>
      <c r="B117" s="2049" t="s">
        <v>17</v>
      </c>
      <c r="C117" s="2048"/>
      <c r="D117" s="2048"/>
      <c r="E117" s="2048"/>
      <c r="F117" s="2062">
        <v>192160180.30000001</v>
      </c>
      <c r="G117" s="1969"/>
      <c r="H117" s="1969"/>
      <c r="I117" s="1969"/>
      <c r="J117" s="1969"/>
      <c r="K117" s="1969"/>
    </row>
    <row r="118" spans="1:11" ht="18" customHeight="1" x14ac:dyDescent="0.2">
      <c r="A118" s="2053" t="s">
        <v>173</v>
      </c>
      <c r="B118" s="2048" t="s">
        <v>18</v>
      </c>
      <c r="C118" s="2048"/>
      <c r="D118" s="2048"/>
      <c r="E118" s="2048"/>
      <c r="F118" s="2062">
        <v>826819.7</v>
      </c>
      <c r="G118" s="1969"/>
      <c r="H118" s="1969"/>
      <c r="I118" s="1969"/>
      <c r="J118" s="1969"/>
      <c r="K118" s="1969"/>
    </row>
    <row r="119" spans="1:11" ht="18" customHeight="1" x14ac:dyDescent="0.2">
      <c r="A119" s="2053" t="s">
        <v>174</v>
      </c>
      <c r="B119" s="2050" t="s">
        <v>19</v>
      </c>
      <c r="C119" s="2048"/>
      <c r="D119" s="2048"/>
      <c r="E119" s="2048"/>
      <c r="F119" s="2064">
        <v>192987000</v>
      </c>
      <c r="G119" s="1969"/>
      <c r="H119" s="1969"/>
      <c r="I119" s="1969"/>
      <c r="J119" s="1969"/>
      <c r="K119" s="1969"/>
    </row>
    <row r="120" spans="1:11" ht="18" customHeight="1" x14ac:dyDescent="0.2">
      <c r="A120" s="2053"/>
      <c r="B120" s="2050"/>
      <c r="C120" s="2048"/>
      <c r="D120" s="2048"/>
      <c r="E120" s="2048"/>
      <c r="F120" s="2048"/>
      <c r="G120" s="1969"/>
      <c r="H120" s="1969"/>
      <c r="I120" s="1969"/>
      <c r="J120" s="1969"/>
      <c r="K120" s="1969"/>
    </row>
    <row r="121" spans="1:11" ht="18" customHeight="1" x14ac:dyDescent="0.2">
      <c r="A121" s="2053" t="s">
        <v>167</v>
      </c>
      <c r="B121" s="2050" t="s">
        <v>36</v>
      </c>
      <c r="C121" s="2048"/>
      <c r="D121" s="2048"/>
      <c r="E121" s="2048"/>
      <c r="F121" s="2062">
        <v>191264500</v>
      </c>
      <c r="G121" s="1969"/>
      <c r="H121" s="1969"/>
      <c r="I121" s="1969"/>
      <c r="J121" s="1969"/>
      <c r="K121" s="1969"/>
    </row>
    <row r="122" spans="1:11" ht="18" customHeight="1" x14ac:dyDescent="0.2">
      <c r="A122" s="2053"/>
      <c r="B122" s="2048"/>
      <c r="C122" s="2048"/>
      <c r="D122" s="2048"/>
      <c r="E122" s="2048"/>
      <c r="F122" s="2048"/>
      <c r="G122" s="1969"/>
      <c r="H122" s="1969"/>
      <c r="I122" s="1969"/>
      <c r="J122" s="1969"/>
      <c r="K122" s="1969"/>
    </row>
    <row r="123" spans="1:11" ht="18" customHeight="1" x14ac:dyDescent="0.2">
      <c r="A123" s="2053" t="s">
        <v>175</v>
      </c>
      <c r="B123" s="2050" t="s">
        <v>20</v>
      </c>
      <c r="C123" s="2048"/>
      <c r="D123" s="2048"/>
      <c r="E123" s="2048"/>
      <c r="F123" s="2062">
        <v>1722500</v>
      </c>
      <c r="G123" s="1969"/>
      <c r="H123" s="1969"/>
      <c r="I123" s="1969"/>
      <c r="J123" s="1969"/>
      <c r="K123" s="1969"/>
    </row>
    <row r="124" spans="1:11" ht="18" customHeight="1" x14ac:dyDescent="0.2">
      <c r="A124" s="2053"/>
      <c r="B124" s="2048"/>
      <c r="C124" s="2048"/>
      <c r="D124" s="2048"/>
      <c r="E124" s="2048"/>
      <c r="F124" s="2048"/>
      <c r="G124" s="1969"/>
      <c r="H124" s="1969"/>
      <c r="I124" s="1969"/>
      <c r="J124" s="1969"/>
      <c r="K124" s="1969"/>
    </row>
    <row r="125" spans="1:11" ht="18" customHeight="1" x14ac:dyDescent="0.2">
      <c r="A125" s="2053" t="s">
        <v>176</v>
      </c>
      <c r="B125" s="2050" t="s">
        <v>21</v>
      </c>
      <c r="C125" s="2048"/>
      <c r="D125" s="2048"/>
      <c r="E125" s="2048"/>
      <c r="F125" s="2062">
        <v>-544000</v>
      </c>
      <c r="G125" s="1969"/>
      <c r="H125" s="1969"/>
      <c r="I125" s="1969"/>
      <c r="J125" s="1969"/>
      <c r="K125" s="1969"/>
    </row>
    <row r="126" spans="1:11" ht="18" customHeight="1" x14ac:dyDescent="0.2">
      <c r="A126" s="2053"/>
      <c r="B126" s="2048"/>
      <c r="C126" s="2048"/>
      <c r="D126" s="2048"/>
      <c r="E126" s="2048"/>
      <c r="F126" s="2048"/>
      <c r="G126" s="1969"/>
      <c r="H126" s="1969"/>
      <c r="I126" s="1969"/>
      <c r="J126" s="1969"/>
      <c r="K126" s="1969"/>
    </row>
    <row r="127" spans="1:11" ht="18" customHeight="1" x14ac:dyDescent="0.2">
      <c r="A127" s="2053" t="s">
        <v>177</v>
      </c>
      <c r="B127" s="2050" t="s">
        <v>22</v>
      </c>
      <c r="C127" s="2048"/>
      <c r="D127" s="2048"/>
      <c r="E127" s="2048"/>
      <c r="F127" s="2062">
        <v>1178500</v>
      </c>
      <c r="G127" s="1969"/>
      <c r="H127" s="1969"/>
      <c r="I127" s="1969"/>
      <c r="J127" s="1969"/>
      <c r="K127" s="1969"/>
    </row>
    <row r="128" spans="1:11" ht="18" customHeight="1" x14ac:dyDescent="0.2">
      <c r="A128" s="2053"/>
      <c r="B128" s="2048"/>
      <c r="C128" s="2048"/>
      <c r="D128" s="2048"/>
      <c r="E128" s="2048"/>
      <c r="F128" s="2048"/>
      <c r="G128" s="1969"/>
      <c r="H128" s="1969"/>
      <c r="I128" s="1969"/>
      <c r="J128" s="1969"/>
      <c r="K128" s="1969"/>
    </row>
    <row r="129" spans="1:11" ht="42.75" customHeight="1" x14ac:dyDescent="0.2">
      <c r="A129" s="2048"/>
      <c r="B129" s="2048"/>
      <c r="C129" s="2048"/>
      <c r="D129" s="2048"/>
      <c r="E129" s="2048"/>
      <c r="F129" s="2056" t="s">
        <v>9</v>
      </c>
      <c r="G129" s="2056" t="s">
        <v>37</v>
      </c>
      <c r="H129" s="2056" t="s">
        <v>29</v>
      </c>
      <c r="I129" s="2056" t="s">
        <v>30</v>
      </c>
      <c r="J129" s="2056" t="s">
        <v>33</v>
      </c>
      <c r="K129" s="2056" t="s">
        <v>34</v>
      </c>
    </row>
    <row r="130" spans="1:11" ht="18" customHeight="1" x14ac:dyDescent="0.2">
      <c r="A130" s="2054" t="s">
        <v>157</v>
      </c>
      <c r="B130" s="2050" t="s">
        <v>23</v>
      </c>
      <c r="C130" s="2048"/>
      <c r="D130" s="2048"/>
      <c r="E130" s="2048"/>
      <c r="F130" s="2048"/>
      <c r="G130" s="2048"/>
      <c r="H130" s="2048"/>
      <c r="I130" s="2048"/>
      <c r="J130" s="2048"/>
      <c r="K130" s="2048"/>
    </row>
    <row r="131" spans="1:11" ht="18" customHeight="1" x14ac:dyDescent="0.2">
      <c r="A131" s="2053" t="s">
        <v>158</v>
      </c>
      <c r="B131" s="2048" t="s">
        <v>24</v>
      </c>
      <c r="C131" s="2048"/>
      <c r="D131" s="2048"/>
      <c r="E131" s="2048"/>
      <c r="F131" s="2061"/>
      <c r="G131" s="2061"/>
      <c r="H131" s="2062"/>
      <c r="I131" s="2097">
        <v>0</v>
      </c>
      <c r="J131" s="2062"/>
      <c r="K131" s="2063">
        <v>0</v>
      </c>
    </row>
    <row r="132" spans="1:11" ht="18" customHeight="1" x14ac:dyDescent="0.2">
      <c r="A132" s="2053" t="s">
        <v>159</v>
      </c>
      <c r="B132" s="2048" t="s">
        <v>25</v>
      </c>
      <c r="C132" s="2048"/>
      <c r="D132" s="2048"/>
      <c r="E132" s="2048"/>
      <c r="F132" s="2061"/>
      <c r="G132" s="2061"/>
      <c r="H132" s="2062"/>
      <c r="I132" s="2097">
        <v>0</v>
      </c>
      <c r="J132" s="2062"/>
      <c r="K132" s="2063">
        <v>0</v>
      </c>
    </row>
    <row r="133" spans="1:11" ht="18" customHeight="1" x14ac:dyDescent="0.2">
      <c r="A133" s="2053" t="s">
        <v>160</v>
      </c>
      <c r="B133" s="4062"/>
      <c r="C133" s="4063"/>
      <c r="D133" s="4064"/>
      <c r="E133" s="2048"/>
      <c r="F133" s="2061"/>
      <c r="G133" s="2061"/>
      <c r="H133" s="2062"/>
      <c r="I133" s="2097">
        <v>0</v>
      </c>
      <c r="J133" s="2062"/>
      <c r="K133" s="2063">
        <v>0</v>
      </c>
    </row>
    <row r="134" spans="1:11" ht="18" customHeight="1" x14ac:dyDescent="0.2">
      <c r="A134" s="2053" t="s">
        <v>161</v>
      </c>
      <c r="B134" s="4062"/>
      <c r="C134" s="4063"/>
      <c r="D134" s="4064"/>
      <c r="E134" s="2048"/>
      <c r="F134" s="2061"/>
      <c r="G134" s="2061"/>
      <c r="H134" s="2062"/>
      <c r="I134" s="2097">
        <v>0</v>
      </c>
      <c r="J134" s="2062"/>
      <c r="K134" s="2063">
        <v>0</v>
      </c>
    </row>
    <row r="135" spans="1:11" ht="18" customHeight="1" x14ac:dyDescent="0.2">
      <c r="A135" s="2053" t="s">
        <v>162</v>
      </c>
      <c r="B135" s="4062"/>
      <c r="C135" s="4063"/>
      <c r="D135" s="4064"/>
      <c r="E135" s="2048"/>
      <c r="F135" s="2061"/>
      <c r="G135" s="2061"/>
      <c r="H135" s="2062"/>
      <c r="I135" s="2097">
        <v>0</v>
      </c>
      <c r="J135" s="2062"/>
      <c r="K135" s="2063">
        <v>0</v>
      </c>
    </row>
    <row r="136" spans="1:11" ht="18" customHeight="1" x14ac:dyDescent="0.2">
      <c r="A136" s="2054"/>
      <c r="B136" s="2048"/>
      <c r="C136" s="2048"/>
      <c r="D136" s="2048"/>
      <c r="E136" s="2048"/>
      <c r="F136" s="2048"/>
      <c r="G136" s="2048"/>
      <c r="H136" s="2048"/>
      <c r="I136" s="2048"/>
      <c r="J136" s="2048"/>
      <c r="K136" s="2048"/>
    </row>
    <row r="137" spans="1:11" ht="18" customHeight="1" x14ac:dyDescent="0.2">
      <c r="A137" s="2054" t="s">
        <v>163</v>
      </c>
      <c r="B137" s="2050" t="s">
        <v>27</v>
      </c>
      <c r="C137" s="2048"/>
      <c r="D137" s="2048"/>
      <c r="E137" s="2048"/>
      <c r="F137" s="2065">
        <v>0</v>
      </c>
      <c r="G137" s="2065">
        <v>0</v>
      </c>
      <c r="H137" s="2063">
        <v>0</v>
      </c>
      <c r="I137" s="2063">
        <v>0</v>
      </c>
      <c r="J137" s="2063">
        <v>0</v>
      </c>
      <c r="K137" s="2063">
        <v>0</v>
      </c>
    </row>
    <row r="138" spans="1:11" ht="18" customHeight="1" x14ac:dyDescent="0.2">
      <c r="A138" s="2048"/>
      <c r="B138" s="2048"/>
      <c r="C138" s="2048"/>
      <c r="D138" s="2048"/>
      <c r="E138" s="2048"/>
      <c r="F138" s="2048"/>
      <c r="G138" s="2048"/>
      <c r="H138" s="2048"/>
      <c r="I138" s="2048"/>
      <c r="J138" s="2048"/>
      <c r="K138" s="2048"/>
    </row>
    <row r="139" spans="1:11" ht="42.75" customHeight="1" x14ac:dyDescent="0.2">
      <c r="A139" s="2048"/>
      <c r="B139" s="2048"/>
      <c r="C139" s="2048"/>
      <c r="D139" s="2048"/>
      <c r="E139" s="2048"/>
      <c r="F139" s="2056" t="s">
        <v>9</v>
      </c>
      <c r="G139" s="2056" t="s">
        <v>37</v>
      </c>
      <c r="H139" s="2056" t="s">
        <v>29</v>
      </c>
      <c r="I139" s="2056" t="s">
        <v>30</v>
      </c>
      <c r="J139" s="2056" t="s">
        <v>33</v>
      </c>
      <c r="K139" s="2056" t="s">
        <v>34</v>
      </c>
    </row>
    <row r="140" spans="1:11" ht="18" customHeight="1" x14ac:dyDescent="0.2">
      <c r="A140" s="2054" t="s">
        <v>166</v>
      </c>
      <c r="B140" s="2050" t="s">
        <v>26</v>
      </c>
      <c r="C140" s="2048"/>
      <c r="D140" s="2048"/>
      <c r="E140" s="2048"/>
      <c r="F140" s="2048"/>
      <c r="G140" s="2048"/>
      <c r="H140" s="2048"/>
      <c r="I140" s="2048"/>
      <c r="J140" s="2048"/>
      <c r="K140" s="2048"/>
    </row>
    <row r="141" spans="1:11" ht="18" customHeight="1" x14ac:dyDescent="0.2">
      <c r="A141" s="2053" t="s">
        <v>137</v>
      </c>
      <c r="B141" s="2050" t="s">
        <v>64</v>
      </c>
      <c r="C141" s="2048"/>
      <c r="D141" s="2048"/>
      <c r="E141" s="2048"/>
      <c r="F141" s="2088">
        <v>18498</v>
      </c>
      <c r="G141" s="2088">
        <v>17685</v>
      </c>
      <c r="H141" s="2088">
        <v>799250.04897250002</v>
      </c>
      <c r="I141" s="2088">
        <v>400293.14785420906</v>
      </c>
      <c r="J141" s="2088">
        <v>0</v>
      </c>
      <c r="K141" s="2088">
        <v>1199543.196826709</v>
      </c>
    </row>
    <row r="142" spans="1:11" ht="18" customHeight="1" x14ac:dyDescent="0.2">
      <c r="A142" s="2053" t="s">
        <v>142</v>
      </c>
      <c r="B142" s="2050" t="s">
        <v>65</v>
      </c>
      <c r="C142" s="2048"/>
      <c r="D142" s="2048"/>
      <c r="E142" s="2048"/>
      <c r="F142" s="2088">
        <v>142059.87036799997</v>
      </c>
      <c r="G142" s="2088">
        <v>350</v>
      </c>
      <c r="H142" s="2088">
        <v>5995990.8568123225</v>
      </c>
      <c r="I142" s="2088">
        <v>0</v>
      </c>
      <c r="J142" s="2088">
        <v>0</v>
      </c>
      <c r="K142" s="2088">
        <v>5995990.8568123225</v>
      </c>
    </row>
    <row r="143" spans="1:11" ht="18" customHeight="1" x14ac:dyDescent="0.2">
      <c r="A143" s="2053" t="s">
        <v>144</v>
      </c>
      <c r="B143" s="2050" t="s">
        <v>66</v>
      </c>
      <c r="C143" s="2048"/>
      <c r="D143" s="2048"/>
      <c r="E143" s="2048"/>
      <c r="F143" s="2088">
        <v>0</v>
      </c>
      <c r="G143" s="2088">
        <v>0</v>
      </c>
      <c r="H143" s="2088">
        <v>18528604.177500002</v>
      </c>
      <c r="I143" s="2088">
        <v>0</v>
      </c>
      <c r="J143" s="2088">
        <v>0</v>
      </c>
      <c r="K143" s="2088">
        <v>18528604.177500002</v>
      </c>
    </row>
    <row r="144" spans="1:11" ht="18" customHeight="1" x14ac:dyDescent="0.2">
      <c r="A144" s="2053" t="s">
        <v>146</v>
      </c>
      <c r="B144" s="2050" t="s">
        <v>67</v>
      </c>
      <c r="C144" s="2048"/>
      <c r="D144" s="2048"/>
      <c r="E144" s="2048"/>
      <c r="F144" s="2088">
        <v>0</v>
      </c>
      <c r="G144" s="2088">
        <v>0</v>
      </c>
      <c r="H144" s="2088">
        <v>0</v>
      </c>
      <c r="I144" s="2088">
        <v>0</v>
      </c>
      <c r="J144" s="2088">
        <v>0</v>
      </c>
      <c r="K144" s="2088">
        <v>0</v>
      </c>
    </row>
    <row r="145" spans="1:11" ht="18" customHeight="1" x14ac:dyDescent="0.2">
      <c r="A145" s="2053" t="s">
        <v>148</v>
      </c>
      <c r="B145" s="2050" t="s">
        <v>68</v>
      </c>
      <c r="C145" s="2048"/>
      <c r="D145" s="2048"/>
      <c r="E145" s="2048"/>
      <c r="F145" s="2088">
        <v>0</v>
      </c>
      <c r="G145" s="2088">
        <v>0</v>
      </c>
      <c r="H145" s="2088">
        <v>95827.36</v>
      </c>
      <c r="I145" s="2088">
        <v>0</v>
      </c>
      <c r="J145" s="2088">
        <v>0</v>
      </c>
      <c r="K145" s="2088">
        <v>95827.36</v>
      </c>
    </row>
    <row r="146" spans="1:11" ht="18" customHeight="1" x14ac:dyDescent="0.2">
      <c r="A146" s="2053" t="s">
        <v>150</v>
      </c>
      <c r="B146" s="2050" t="s">
        <v>69</v>
      </c>
      <c r="C146" s="2048"/>
      <c r="D146" s="2048"/>
      <c r="E146" s="2048"/>
      <c r="F146" s="2088">
        <v>1001.5</v>
      </c>
      <c r="G146" s="2088">
        <v>3403</v>
      </c>
      <c r="H146" s="2088">
        <v>48606.125</v>
      </c>
      <c r="I146" s="2088">
        <v>24343.694199654183</v>
      </c>
      <c r="J146" s="2088">
        <v>0</v>
      </c>
      <c r="K146" s="2088">
        <v>72949.819199654172</v>
      </c>
    </row>
    <row r="147" spans="1:11" ht="18" customHeight="1" x14ac:dyDescent="0.2">
      <c r="A147" s="2053" t="s">
        <v>153</v>
      </c>
      <c r="B147" s="2050" t="s">
        <v>61</v>
      </c>
      <c r="C147" s="2048"/>
      <c r="D147" s="2048"/>
      <c r="E147" s="2048"/>
      <c r="F147" s="2065">
        <v>416</v>
      </c>
      <c r="G147" s="2065">
        <v>0</v>
      </c>
      <c r="H147" s="2065">
        <v>31933.199999999997</v>
      </c>
      <c r="I147" s="2065">
        <v>15993.294170567946</v>
      </c>
      <c r="J147" s="2065">
        <v>0</v>
      </c>
      <c r="K147" s="2065">
        <v>47926.494170567945</v>
      </c>
    </row>
    <row r="148" spans="1:11" ht="18" customHeight="1" x14ac:dyDescent="0.2">
      <c r="A148" s="2053" t="s">
        <v>155</v>
      </c>
      <c r="B148" s="2050" t="s">
        <v>70</v>
      </c>
      <c r="C148" s="2048"/>
      <c r="D148" s="2048"/>
      <c r="E148" s="2048"/>
      <c r="F148" s="2089" t="s">
        <v>73</v>
      </c>
      <c r="G148" s="2089" t="s">
        <v>73</v>
      </c>
      <c r="H148" s="2090" t="s">
        <v>73</v>
      </c>
      <c r="I148" s="2090" t="s">
        <v>73</v>
      </c>
      <c r="J148" s="2090" t="s">
        <v>73</v>
      </c>
      <c r="K148" s="2084">
        <v>9787000</v>
      </c>
    </row>
    <row r="149" spans="1:11" ht="18" customHeight="1" x14ac:dyDescent="0.2">
      <c r="A149" s="2053" t="s">
        <v>163</v>
      </c>
      <c r="B149" s="2050" t="s">
        <v>71</v>
      </c>
      <c r="C149" s="2048"/>
      <c r="D149" s="2048"/>
      <c r="E149" s="2048"/>
      <c r="F149" s="2065">
        <v>0</v>
      </c>
      <c r="G149" s="2065">
        <v>0</v>
      </c>
      <c r="H149" s="2065">
        <v>0</v>
      </c>
      <c r="I149" s="2065">
        <v>0</v>
      </c>
      <c r="J149" s="2065">
        <v>0</v>
      </c>
      <c r="K149" s="2065">
        <v>0</v>
      </c>
    </row>
    <row r="150" spans="1:11" ht="18" customHeight="1" x14ac:dyDescent="0.2">
      <c r="A150" s="2053" t="s">
        <v>185</v>
      </c>
      <c r="B150" s="2050" t="s">
        <v>186</v>
      </c>
      <c r="C150" s="2048"/>
      <c r="D150" s="2048"/>
      <c r="E150" s="2048"/>
      <c r="F150" s="2089" t="s">
        <v>73</v>
      </c>
      <c r="G150" s="2089" t="s">
        <v>73</v>
      </c>
      <c r="H150" s="2065">
        <v>5191637</v>
      </c>
      <c r="I150" s="2065">
        <v>0</v>
      </c>
      <c r="J150" s="2065">
        <v>4439499</v>
      </c>
      <c r="K150" s="2065">
        <v>752138</v>
      </c>
    </row>
    <row r="151" spans="1:11" ht="18" customHeight="1" x14ac:dyDescent="0.2">
      <c r="A151" s="2048"/>
      <c r="B151" s="2050"/>
      <c r="C151" s="2048"/>
      <c r="D151" s="2048"/>
      <c r="E151" s="2048"/>
      <c r="F151" s="2095"/>
      <c r="G151" s="2095"/>
      <c r="H151" s="2095"/>
      <c r="I151" s="2095"/>
      <c r="J151" s="2095"/>
      <c r="K151" s="2095"/>
    </row>
    <row r="152" spans="1:11" ht="18" customHeight="1" x14ac:dyDescent="0.2">
      <c r="A152" s="2054" t="s">
        <v>165</v>
      </c>
      <c r="B152" s="2050" t="s">
        <v>26</v>
      </c>
      <c r="C152" s="2048"/>
      <c r="D152" s="2048"/>
      <c r="E152" s="2048"/>
      <c r="F152" s="2096">
        <v>161975.37036799997</v>
      </c>
      <c r="G152" s="2096">
        <v>21438</v>
      </c>
      <c r="H152" s="2096">
        <v>30691848.768284824</v>
      </c>
      <c r="I152" s="2096">
        <v>440630.13622443116</v>
      </c>
      <c r="J152" s="2096">
        <v>4439499</v>
      </c>
      <c r="K152" s="2096">
        <v>36479979.904509299</v>
      </c>
    </row>
    <row r="153" spans="1:11" ht="18" customHeight="1" x14ac:dyDescent="0.2">
      <c r="A153" s="1970"/>
      <c r="B153" s="1969"/>
      <c r="C153" s="1969"/>
      <c r="D153" s="1969"/>
      <c r="E153" s="1969"/>
      <c r="F153" s="1969"/>
      <c r="G153" s="1969"/>
      <c r="H153" s="1969"/>
      <c r="I153" s="1969"/>
      <c r="J153" s="1969"/>
      <c r="K153" s="1969"/>
    </row>
    <row r="154" spans="1:11" ht="18" customHeight="1" x14ac:dyDescent="0.2">
      <c r="A154" s="2054" t="s">
        <v>168</v>
      </c>
      <c r="B154" s="2050" t="s">
        <v>28</v>
      </c>
      <c r="C154" s="2048"/>
      <c r="D154" s="2048"/>
      <c r="E154" s="2048"/>
      <c r="F154" s="2111">
        <v>0.19073053234922979</v>
      </c>
      <c r="G154" s="2048"/>
      <c r="H154" s="2048"/>
      <c r="I154" s="2048"/>
      <c r="J154" s="2048"/>
      <c r="K154" s="2048"/>
    </row>
    <row r="155" spans="1:11" ht="18" customHeight="1" x14ac:dyDescent="0.2">
      <c r="A155" s="2054" t="s">
        <v>169</v>
      </c>
      <c r="B155" s="2050" t="s">
        <v>72</v>
      </c>
      <c r="C155" s="2048"/>
      <c r="D155" s="2048"/>
      <c r="E155" s="2048"/>
      <c r="F155" s="2111">
        <v>30.954586257538619</v>
      </c>
      <c r="G155" s="2050"/>
      <c r="H155" s="2048"/>
      <c r="I155" s="2048"/>
      <c r="J155" s="2048"/>
      <c r="K155" s="2048"/>
    </row>
    <row r="156" spans="1:11" ht="18" customHeight="1" x14ac:dyDescent="0.2">
      <c r="A156" s="2048"/>
      <c r="B156" s="2048"/>
      <c r="C156" s="2048"/>
      <c r="D156" s="2048"/>
      <c r="E156" s="2048"/>
      <c r="F156" s="2048"/>
      <c r="G156" s="2050"/>
      <c r="H156" s="2048"/>
      <c r="I156" s="2048"/>
      <c r="J156" s="2048"/>
      <c r="K156" s="2048"/>
    </row>
  </sheetData>
  <mergeCells count="34">
    <mergeCell ref="B103:C103"/>
    <mergeCell ref="D2:H2"/>
    <mergeCell ref="B134:D134"/>
    <mergeCell ref="B135:D135"/>
    <mergeCell ref="B133:D133"/>
    <mergeCell ref="B104:D104"/>
    <mergeCell ref="B105:D105"/>
    <mergeCell ref="B106:D106"/>
    <mergeCell ref="B96:D96"/>
    <mergeCell ref="B95:D95"/>
    <mergeCell ref="B57:D57"/>
    <mergeCell ref="B94:D94"/>
    <mergeCell ref="B52:C52"/>
    <mergeCell ref="B90:C90"/>
    <mergeCell ref="B53:D53"/>
    <mergeCell ref="B55:D55"/>
    <mergeCell ref="B56:D56"/>
    <mergeCell ref="B59:D59"/>
    <mergeCell ref="B62:D62"/>
    <mergeCell ref="B45:D45"/>
    <mergeCell ref="B46:D46"/>
    <mergeCell ref="B47:D47"/>
    <mergeCell ref="B34:D34"/>
    <mergeCell ref="C11:G11"/>
    <mergeCell ref="B41:C41"/>
    <mergeCell ref="B44:D44"/>
    <mergeCell ref="B13:H13"/>
    <mergeCell ref="B30:D30"/>
    <mergeCell ref="B31:D31"/>
    <mergeCell ref="C5:G5"/>
    <mergeCell ref="C6:G6"/>
    <mergeCell ref="C7:G7"/>
    <mergeCell ref="C9:G9"/>
    <mergeCell ref="C10:G10"/>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156"/>
  <sheetViews>
    <sheetView zoomScale="70" zoomScaleNormal="70" zoomScaleSheetLayoutView="70" workbookViewId="0">
      <selection activeCell="H1" sqref="H1:H1048576"/>
    </sheetView>
  </sheetViews>
  <sheetFormatPr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256" width="9.28515625" style="33"/>
    <col min="257" max="257" width="8.28515625" style="33" customWidth="1"/>
    <col min="258" max="258" width="55.42578125" style="33" bestFit="1" customWidth="1"/>
    <col min="259" max="259" width="9.5703125" style="33" customWidth="1"/>
    <col min="260" max="260" width="9.28515625" style="33"/>
    <col min="261" max="261" width="12.42578125" style="33" customWidth="1"/>
    <col min="262" max="262" width="18.5703125" style="33" customWidth="1"/>
    <col min="263" max="263" width="23.5703125" style="33" customWidth="1"/>
    <col min="264" max="264" width="17.28515625" style="33" customWidth="1"/>
    <col min="265" max="265" width="21.28515625" style="33" customWidth="1"/>
    <col min="266" max="266" width="19.7109375" style="33" customWidth="1"/>
    <col min="267" max="267" width="17.5703125" style="33" customWidth="1"/>
    <col min="268" max="512" width="9.28515625" style="33"/>
    <col min="513" max="513" width="8.28515625" style="33" customWidth="1"/>
    <col min="514" max="514" width="55.42578125" style="33" bestFit="1" customWidth="1"/>
    <col min="515" max="515" width="9.5703125" style="33" customWidth="1"/>
    <col min="516" max="516" width="9.28515625" style="33"/>
    <col min="517" max="517" width="12.42578125" style="33" customWidth="1"/>
    <col min="518" max="518" width="18.5703125" style="33" customWidth="1"/>
    <col min="519" max="519" width="23.5703125" style="33" customWidth="1"/>
    <col min="520" max="520" width="17.28515625" style="33" customWidth="1"/>
    <col min="521" max="521" width="21.28515625" style="33" customWidth="1"/>
    <col min="522" max="522" width="19.7109375" style="33" customWidth="1"/>
    <col min="523" max="523" width="17.5703125" style="33" customWidth="1"/>
    <col min="524" max="768" width="9.28515625" style="33"/>
    <col min="769" max="769" width="8.28515625" style="33" customWidth="1"/>
    <col min="770" max="770" width="55.42578125" style="33" bestFit="1" customWidth="1"/>
    <col min="771" max="771" width="9.5703125" style="33" customWidth="1"/>
    <col min="772" max="772" width="9.28515625" style="33"/>
    <col min="773" max="773" width="12.42578125" style="33" customWidth="1"/>
    <col min="774" max="774" width="18.5703125" style="33" customWidth="1"/>
    <col min="775" max="775" width="23.5703125" style="33" customWidth="1"/>
    <col min="776" max="776" width="17.28515625" style="33" customWidth="1"/>
    <col min="777" max="777" width="21.28515625" style="33" customWidth="1"/>
    <col min="778" max="778" width="19.7109375" style="33" customWidth="1"/>
    <col min="779" max="779" width="17.5703125" style="33" customWidth="1"/>
    <col min="780" max="1024" width="9.28515625" style="33"/>
    <col min="1025" max="1025" width="8.28515625" style="33" customWidth="1"/>
    <col min="1026" max="1026" width="55.42578125" style="33" bestFit="1" customWidth="1"/>
    <col min="1027" max="1027" width="9.5703125" style="33" customWidth="1"/>
    <col min="1028" max="1028" width="9.28515625" style="33"/>
    <col min="1029" max="1029" width="12.42578125" style="33" customWidth="1"/>
    <col min="1030" max="1030" width="18.5703125" style="33" customWidth="1"/>
    <col min="1031" max="1031" width="23.5703125" style="33" customWidth="1"/>
    <col min="1032" max="1032" width="17.28515625" style="33" customWidth="1"/>
    <col min="1033" max="1033" width="21.28515625" style="33" customWidth="1"/>
    <col min="1034" max="1034" width="19.7109375" style="33" customWidth="1"/>
    <col min="1035" max="1035" width="17.5703125" style="33" customWidth="1"/>
    <col min="1036" max="1280" width="9.28515625" style="33"/>
    <col min="1281" max="1281" width="8.28515625" style="33" customWidth="1"/>
    <col min="1282" max="1282" width="55.42578125" style="33" bestFit="1" customWidth="1"/>
    <col min="1283" max="1283" width="9.5703125" style="33" customWidth="1"/>
    <col min="1284" max="1284" width="9.28515625" style="33"/>
    <col min="1285" max="1285" width="12.42578125" style="33" customWidth="1"/>
    <col min="1286" max="1286" width="18.5703125" style="33" customWidth="1"/>
    <col min="1287" max="1287" width="23.5703125" style="33" customWidth="1"/>
    <col min="1288" max="1288" width="17.28515625" style="33" customWidth="1"/>
    <col min="1289" max="1289" width="21.28515625" style="33" customWidth="1"/>
    <col min="1290" max="1290" width="19.7109375" style="33" customWidth="1"/>
    <col min="1291" max="1291" width="17.5703125" style="33" customWidth="1"/>
    <col min="1292" max="1536" width="9.28515625" style="33"/>
    <col min="1537" max="1537" width="8.28515625" style="33" customWidth="1"/>
    <col min="1538" max="1538" width="55.42578125" style="33" bestFit="1" customWidth="1"/>
    <col min="1539" max="1539" width="9.5703125" style="33" customWidth="1"/>
    <col min="1540" max="1540" width="9.28515625" style="33"/>
    <col min="1541" max="1541" width="12.42578125" style="33" customWidth="1"/>
    <col min="1542" max="1542" width="18.5703125" style="33" customWidth="1"/>
    <col min="1543" max="1543" width="23.5703125" style="33" customWidth="1"/>
    <col min="1544" max="1544" width="17.28515625" style="33" customWidth="1"/>
    <col min="1545" max="1545" width="21.28515625" style="33" customWidth="1"/>
    <col min="1546" max="1546" width="19.7109375" style="33" customWidth="1"/>
    <col min="1547" max="1547" width="17.5703125" style="33" customWidth="1"/>
    <col min="1548" max="1792" width="9.28515625" style="33"/>
    <col min="1793" max="1793" width="8.28515625" style="33" customWidth="1"/>
    <col min="1794" max="1794" width="55.42578125" style="33" bestFit="1" customWidth="1"/>
    <col min="1795" max="1795" width="9.5703125" style="33" customWidth="1"/>
    <col min="1796" max="1796" width="9.28515625" style="33"/>
    <col min="1797" max="1797" width="12.42578125" style="33" customWidth="1"/>
    <col min="1798" max="1798" width="18.5703125" style="33" customWidth="1"/>
    <col min="1799" max="1799" width="23.5703125" style="33" customWidth="1"/>
    <col min="1800" max="1800" width="17.28515625" style="33" customWidth="1"/>
    <col min="1801" max="1801" width="21.28515625" style="33" customWidth="1"/>
    <col min="1802" max="1802" width="19.7109375" style="33" customWidth="1"/>
    <col min="1803" max="1803" width="17.5703125" style="33" customWidth="1"/>
    <col min="1804" max="2048" width="9.28515625" style="33"/>
    <col min="2049" max="2049" width="8.28515625" style="33" customWidth="1"/>
    <col min="2050" max="2050" width="55.42578125" style="33" bestFit="1" customWidth="1"/>
    <col min="2051" max="2051" width="9.5703125" style="33" customWidth="1"/>
    <col min="2052" max="2052" width="9.28515625" style="33"/>
    <col min="2053" max="2053" width="12.42578125" style="33" customWidth="1"/>
    <col min="2054" max="2054" width="18.5703125" style="33" customWidth="1"/>
    <col min="2055" max="2055" width="23.5703125" style="33" customWidth="1"/>
    <col min="2056" max="2056" width="17.28515625" style="33" customWidth="1"/>
    <col min="2057" max="2057" width="21.28515625" style="33" customWidth="1"/>
    <col min="2058" max="2058" width="19.7109375" style="33" customWidth="1"/>
    <col min="2059" max="2059" width="17.5703125" style="33" customWidth="1"/>
    <col min="2060" max="2304" width="9.28515625" style="33"/>
    <col min="2305" max="2305" width="8.28515625" style="33" customWidth="1"/>
    <col min="2306" max="2306" width="55.42578125" style="33" bestFit="1" customWidth="1"/>
    <col min="2307" max="2307" width="9.5703125" style="33" customWidth="1"/>
    <col min="2308" max="2308" width="9.28515625" style="33"/>
    <col min="2309" max="2309" width="12.42578125" style="33" customWidth="1"/>
    <col min="2310" max="2310" width="18.5703125" style="33" customWidth="1"/>
    <col min="2311" max="2311" width="23.5703125" style="33" customWidth="1"/>
    <col min="2312" max="2312" width="17.28515625" style="33" customWidth="1"/>
    <col min="2313" max="2313" width="21.28515625" style="33" customWidth="1"/>
    <col min="2314" max="2314" width="19.7109375" style="33" customWidth="1"/>
    <col min="2315" max="2315" width="17.5703125" style="33" customWidth="1"/>
    <col min="2316" max="2560" width="9.28515625" style="33"/>
    <col min="2561" max="2561" width="8.28515625" style="33" customWidth="1"/>
    <col min="2562" max="2562" width="55.42578125" style="33" bestFit="1" customWidth="1"/>
    <col min="2563" max="2563" width="9.5703125" style="33" customWidth="1"/>
    <col min="2564" max="2564" width="9.28515625" style="33"/>
    <col min="2565" max="2565" width="12.42578125" style="33" customWidth="1"/>
    <col min="2566" max="2566" width="18.5703125" style="33" customWidth="1"/>
    <col min="2567" max="2567" width="23.5703125" style="33" customWidth="1"/>
    <col min="2568" max="2568" width="17.28515625" style="33" customWidth="1"/>
    <col min="2569" max="2569" width="21.28515625" style="33" customWidth="1"/>
    <col min="2570" max="2570" width="19.7109375" style="33" customWidth="1"/>
    <col min="2571" max="2571" width="17.5703125" style="33" customWidth="1"/>
    <col min="2572" max="2816" width="9.28515625" style="33"/>
    <col min="2817" max="2817" width="8.28515625" style="33" customWidth="1"/>
    <col min="2818" max="2818" width="55.42578125" style="33" bestFit="1" customWidth="1"/>
    <col min="2819" max="2819" width="9.5703125" style="33" customWidth="1"/>
    <col min="2820" max="2820" width="9.28515625" style="33"/>
    <col min="2821" max="2821" width="12.42578125" style="33" customWidth="1"/>
    <col min="2822" max="2822" width="18.5703125" style="33" customWidth="1"/>
    <col min="2823" max="2823" width="23.5703125" style="33" customWidth="1"/>
    <col min="2824" max="2824" width="17.28515625" style="33" customWidth="1"/>
    <col min="2825" max="2825" width="21.28515625" style="33" customWidth="1"/>
    <col min="2826" max="2826" width="19.7109375" style="33" customWidth="1"/>
    <col min="2827" max="2827" width="17.5703125" style="33" customWidth="1"/>
    <col min="2828" max="3072" width="9.28515625" style="33"/>
    <col min="3073" max="3073" width="8.28515625" style="33" customWidth="1"/>
    <col min="3074" max="3074" width="55.42578125" style="33" bestFit="1" customWidth="1"/>
    <col min="3075" max="3075" width="9.5703125" style="33" customWidth="1"/>
    <col min="3076" max="3076" width="9.28515625" style="33"/>
    <col min="3077" max="3077" width="12.42578125" style="33" customWidth="1"/>
    <col min="3078" max="3078" width="18.5703125" style="33" customWidth="1"/>
    <col min="3079" max="3079" width="23.5703125" style="33" customWidth="1"/>
    <col min="3080" max="3080" width="17.28515625" style="33" customWidth="1"/>
    <col min="3081" max="3081" width="21.28515625" style="33" customWidth="1"/>
    <col min="3082" max="3082" width="19.7109375" style="33" customWidth="1"/>
    <col min="3083" max="3083" width="17.5703125" style="33" customWidth="1"/>
    <col min="3084" max="3328" width="9.28515625" style="33"/>
    <col min="3329" max="3329" width="8.28515625" style="33" customWidth="1"/>
    <col min="3330" max="3330" width="55.42578125" style="33" bestFit="1" customWidth="1"/>
    <col min="3331" max="3331" width="9.5703125" style="33" customWidth="1"/>
    <col min="3332" max="3332" width="9.28515625" style="33"/>
    <col min="3333" max="3333" width="12.42578125" style="33" customWidth="1"/>
    <col min="3334" max="3334" width="18.5703125" style="33" customWidth="1"/>
    <col min="3335" max="3335" width="23.5703125" style="33" customWidth="1"/>
    <col min="3336" max="3336" width="17.28515625" style="33" customWidth="1"/>
    <col min="3337" max="3337" width="21.28515625" style="33" customWidth="1"/>
    <col min="3338" max="3338" width="19.7109375" style="33" customWidth="1"/>
    <col min="3339" max="3339" width="17.5703125" style="33" customWidth="1"/>
    <col min="3340" max="3584" width="9.28515625" style="33"/>
    <col min="3585" max="3585" width="8.28515625" style="33" customWidth="1"/>
    <col min="3586" max="3586" width="55.42578125" style="33" bestFit="1" customWidth="1"/>
    <col min="3587" max="3587" width="9.5703125" style="33" customWidth="1"/>
    <col min="3588" max="3588" width="9.28515625" style="33"/>
    <col min="3589" max="3589" width="12.42578125" style="33" customWidth="1"/>
    <col min="3590" max="3590" width="18.5703125" style="33" customWidth="1"/>
    <col min="3591" max="3591" width="23.5703125" style="33" customWidth="1"/>
    <col min="3592" max="3592" width="17.28515625" style="33" customWidth="1"/>
    <col min="3593" max="3593" width="21.28515625" style="33" customWidth="1"/>
    <col min="3594" max="3594" width="19.7109375" style="33" customWidth="1"/>
    <col min="3595" max="3595" width="17.5703125" style="33" customWidth="1"/>
    <col min="3596" max="3840" width="9.28515625" style="33"/>
    <col min="3841" max="3841" width="8.28515625" style="33" customWidth="1"/>
    <col min="3842" max="3842" width="55.42578125" style="33" bestFit="1" customWidth="1"/>
    <col min="3843" max="3843" width="9.5703125" style="33" customWidth="1"/>
    <col min="3844" max="3844" width="9.28515625" style="33"/>
    <col min="3845" max="3845" width="12.42578125" style="33" customWidth="1"/>
    <col min="3846" max="3846" width="18.5703125" style="33" customWidth="1"/>
    <col min="3847" max="3847" width="23.5703125" style="33" customWidth="1"/>
    <col min="3848" max="3848" width="17.28515625" style="33" customWidth="1"/>
    <col min="3849" max="3849" width="21.28515625" style="33" customWidth="1"/>
    <col min="3850" max="3850" width="19.7109375" style="33" customWidth="1"/>
    <col min="3851" max="3851" width="17.5703125" style="33" customWidth="1"/>
    <col min="3852" max="4096" width="9.28515625" style="33"/>
    <col min="4097" max="4097" width="8.28515625" style="33" customWidth="1"/>
    <col min="4098" max="4098" width="55.42578125" style="33" bestFit="1" customWidth="1"/>
    <col min="4099" max="4099" width="9.5703125" style="33" customWidth="1"/>
    <col min="4100" max="4100" width="9.28515625" style="33"/>
    <col min="4101" max="4101" width="12.42578125" style="33" customWidth="1"/>
    <col min="4102" max="4102" width="18.5703125" style="33" customWidth="1"/>
    <col min="4103" max="4103" width="23.5703125" style="33" customWidth="1"/>
    <col min="4104" max="4104" width="17.28515625" style="33" customWidth="1"/>
    <col min="4105" max="4105" width="21.28515625" style="33" customWidth="1"/>
    <col min="4106" max="4106" width="19.7109375" style="33" customWidth="1"/>
    <col min="4107" max="4107" width="17.5703125" style="33" customWidth="1"/>
    <col min="4108" max="4352" width="9.28515625" style="33"/>
    <col min="4353" max="4353" width="8.28515625" style="33" customWidth="1"/>
    <col min="4354" max="4354" width="55.42578125" style="33" bestFit="1" customWidth="1"/>
    <col min="4355" max="4355" width="9.5703125" style="33" customWidth="1"/>
    <col min="4356" max="4356" width="9.28515625" style="33"/>
    <col min="4357" max="4357" width="12.42578125" style="33" customWidth="1"/>
    <col min="4358" max="4358" width="18.5703125" style="33" customWidth="1"/>
    <col min="4359" max="4359" width="23.5703125" style="33" customWidth="1"/>
    <col min="4360" max="4360" width="17.28515625" style="33" customWidth="1"/>
    <col min="4361" max="4361" width="21.28515625" style="33" customWidth="1"/>
    <col min="4362" max="4362" width="19.7109375" style="33" customWidth="1"/>
    <col min="4363" max="4363" width="17.5703125" style="33" customWidth="1"/>
    <col min="4364" max="4608" width="9.28515625" style="33"/>
    <col min="4609" max="4609" width="8.28515625" style="33" customWidth="1"/>
    <col min="4610" max="4610" width="55.42578125" style="33" bestFit="1" customWidth="1"/>
    <col min="4611" max="4611" width="9.5703125" style="33" customWidth="1"/>
    <col min="4612" max="4612" width="9.28515625" style="33"/>
    <col min="4613" max="4613" width="12.42578125" style="33" customWidth="1"/>
    <col min="4614" max="4614" width="18.5703125" style="33" customWidth="1"/>
    <col min="4615" max="4615" width="23.5703125" style="33" customWidth="1"/>
    <col min="4616" max="4616" width="17.28515625" style="33" customWidth="1"/>
    <col min="4617" max="4617" width="21.28515625" style="33" customWidth="1"/>
    <col min="4618" max="4618" width="19.7109375" style="33" customWidth="1"/>
    <col min="4619" max="4619" width="17.5703125" style="33" customWidth="1"/>
    <col min="4620" max="4864" width="9.28515625" style="33"/>
    <col min="4865" max="4865" width="8.28515625" style="33" customWidth="1"/>
    <col min="4866" max="4866" width="55.42578125" style="33" bestFit="1" customWidth="1"/>
    <col min="4867" max="4867" width="9.5703125" style="33" customWidth="1"/>
    <col min="4868" max="4868" width="9.28515625" style="33"/>
    <col min="4869" max="4869" width="12.42578125" style="33" customWidth="1"/>
    <col min="4870" max="4870" width="18.5703125" style="33" customWidth="1"/>
    <col min="4871" max="4871" width="23.5703125" style="33" customWidth="1"/>
    <col min="4872" max="4872" width="17.28515625" style="33" customWidth="1"/>
    <col min="4873" max="4873" width="21.28515625" style="33" customWidth="1"/>
    <col min="4874" max="4874" width="19.7109375" style="33" customWidth="1"/>
    <col min="4875" max="4875" width="17.5703125" style="33" customWidth="1"/>
    <col min="4876" max="5120" width="9.28515625" style="33"/>
    <col min="5121" max="5121" width="8.28515625" style="33" customWidth="1"/>
    <col min="5122" max="5122" width="55.42578125" style="33" bestFit="1" customWidth="1"/>
    <col min="5123" max="5123" width="9.5703125" style="33" customWidth="1"/>
    <col min="5124" max="5124" width="9.28515625" style="33"/>
    <col min="5125" max="5125" width="12.42578125" style="33" customWidth="1"/>
    <col min="5126" max="5126" width="18.5703125" style="33" customWidth="1"/>
    <col min="5127" max="5127" width="23.5703125" style="33" customWidth="1"/>
    <col min="5128" max="5128" width="17.28515625" style="33" customWidth="1"/>
    <col min="5129" max="5129" width="21.28515625" style="33" customWidth="1"/>
    <col min="5130" max="5130" width="19.7109375" style="33" customWidth="1"/>
    <col min="5131" max="5131" width="17.5703125" style="33" customWidth="1"/>
    <col min="5132" max="5376" width="9.28515625" style="33"/>
    <col min="5377" max="5377" width="8.28515625" style="33" customWidth="1"/>
    <col min="5378" max="5378" width="55.42578125" style="33" bestFit="1" customWidth="1"/>
    <col min="5379" max="5379" width="9.5703125" style="33" customWidth="1"/>
    <col min="5380" max="5380" width="9.28515625" style="33"/>
    <col min="5381" max="5381" width="12.42578125" style="33" customWidth="1"/>
    <col min="5382" max="5382" width="18.5703125" style="33" customWidth="1"/>
    <col min="5383" max="5383" width="23.5703125" style="33" customWidth="1"/>
    <col min="5384" max="5384" width="17.28515625" style="33" customWidth="1"/>
    <col min="5385" max="5385" width="21.28515625" style="33" customWidth="1"/>
    <col min="5386" max="5386" width="19.7109375" style="33" customWidth="1"/>
    <col min="5387" max="5387" width="17.5703125" style="33" customWidth="1"/>
    <col min="5388" max="5632" width="9.28515625" style="33"/>
    <col min="5633" max="5633" width="8.28515625" style="33" customWidth="1"/>
    <col min="5634" max="5634" width="55.42578125" style="33" bestFit="1" customWidth="1"/>
    <col min="5635" max="5635" width="9.5703125" style="33" customWidth="1"/>
    <col min="5636" max="5636" width="9.28515625" style="33"/>
    <col min="5637" max="5637" width="12.42578125" style="33" customWidth="1"/>
    <col min="5638" max="5638" width="18.5703125" style="33" customWidth="1"/>
    <col min="5639" max="5639" width="23.5703125" style="33" customWidth="1"/>
    <col min="5640" max="5640" width="17.28515625" style="33" customWidth="1"/>
    <col min="5641" max="5641" width="21.28515625" style="33" customWidth="1"/>
    <col min="5642" max="5642" width="19.7109375" style="33" customWidth="1"/>
    <col min="5643" max="5643" width="17.5703125" style="33" customWidth="1"/>
    <col min="5644" max="5888" width="9.28515625" style="33"/>
    <col min="5889" max="5889" width="8.28515625" style="33" customWidth="1"/>
    <col min="5890" max="5890" width="55.42578125" style="33" bestFit="1" customWidth="1"/>
    <col min="5891" max="5891" width="9.5703125" style="33" customWidth="1"/>
    <col min="5892" max="5892" width="9.28515625" style="33"/>
    <col min="5893" max="5893" width="12.42578125" style="33" customWidth="1"/>
    <col min="5894" max="5894" width="18.5703125" style="33" customWidth="1"/>
    <col min="5895" max="5895" width="23.5703125" style="33" customWidth="1"/>
    <col min="5896" max="5896" width="17.28515625" style="33" customWidth="1"/>
    <col min="5897" max="5897" width="21.28515625" style="33" customWidth="1"/>
    <col min="5898" max="5898" width="19.7109375" style="33" customWidth="1"/>
    <col min="5899" max="5899" width="17.5703125" style="33" customWidth="1"/>
    <col min="5900" max="6144" width="9.28515625" style="33"/>
    <col min="6145" max="6145" width="8.28515625" style="33" customWidth="1"/>
    <col min="6146" max="6146" width="55.42578125" style="33" bestFit="1" customWidth="1"/>
    <col min="6147" max="6147" width="9.5703125" style="33" customWidth="1"/>
    <col min="6148" max="6148" width="9.28515625" style="33"/>
    <col min="6149" max="6149" width="12.42578125" style="33" customWidth="1"/>
    <col min="6150" max="6150" width="18.5703125" style="33" customWidth="1"/>
    <col min="6151" max="6151" width="23.5703125" style="33" customWidth="1"/>
    <col min="6152" max="6152" width="17.28515625" style="33" customWidth="1"/>
    <col min="6153" max="6153" width="21.28515625" style="33" customWidth="1"/>
    <col min="6154" max="6154" width="19.7109375" style="33" customWidth="1"/>
    <col min="6155" max="6155" width="17.5703125" style="33" customWidth="1"/>
    <col min="6156" max="6400" width="9.28515625" style="33"/>
    <col min="6401" max="6401" width="8.28515625" style="33" customWidth="1"/>
    <col min="6402" max="6402" width="55.42578125" style="33" bestFit="1" customWidth="1"/>
    <col min="6403" max="6403" width="9.5703125" style="33" customWidth="1"/>
    <col min="6404" max="6404" width="9.28515625" style="33"/>
    <col min="6405" max="6405" width="12.42578125" style="33" customWidth="1"/>
    <col min="6406" max="6406" width="18.5703125" style="33" customWidth="1"/>
    <col min="6407" max="6407" width="23.5703125" style="33" customWidth="1"/>
    <col min="6408" max="6408" width="17.28515625" style="33" customWidth="1"/>
    <col min="6409" max="6409" width="21.28515625" style="33" customWidth="1"/>
    <col min="6410" max="6410" width="19.7109375" style="33" customWidth="1"/>
    <col min="6411" max="6411" width="17.5703125" style="33" customWidth="1"/>
    <col min="6412" max="6656" width="9.28515625" style="33"/>
    <col min="6657" max="6657" width="8.28515625" style="33" customWidth="1"/>
    <col min="6658" max="6658" width="55.42578125" style="33" bestFit="1" customWidth="1"/>
    <col min="6659" max="6659" width="9.5703125" style="33" customWidth="1"/>
    <col min="6660" max="6660" width="9.28515625" style="33"/>
    <col min="6661" max="6661" width="12.42578125" style="33" customWidth="1"/>
    <col min="6662" max="6662" width="18.5703125" style="33" customWidth="1"/>
    <col min="6663" max="6663" width="23.5703125" style="33" customWidth="1"/>
    <col min="6664" max="6664" width="17.28515625" style="33" customWidth="1"/>
    <col min="6665" max="6665" width="21.28515625" style="33" customWidth="1"/>
    <col min="6666" max="6666" width="19.7109375" style="33" customWidth="1"/>
    <col min="6667" max="6667" width="17.5703125" style="33" customWidth="1"/>
    <col min="6668" max="6912" width="9.28515625" style="33"/>
    <col min="6913" max="6913" width="8.28515625" style="33" customWidth="1"/>
    <col min="6914" max="6914" width="55.42578125" style="33" bestFit="1" customWidth="1"/>
    <col min="6915" max="6915" width="9.5703125" style="33" customWidth="1"/>
    <col min="6916" max="6916" width="9.28515625" style="33"/>
    <col min="6917" max="6917" width="12.42578125" style="33" customWidth="1"/>
    <col min="6918" max="6918" width="18.5703125" style="33" customWidth="1"/>
    <col min="6919" max="6919" width="23.5703125" style="33" customWidth="1"/>
    <col min="6920" max="6920" width="17.28515625" style="33" customWidth="1"/>
    <col min="6921" max="6921" width="21.28515625" style="33" customWidth="1"/>
    <col min="6922" max="6922" width="19.7109375" style="33" customWidth="1"/>
    <col min="6923" max="6923" width="17.5703125" style="33" customWidth="1"/>
    <col min="6924" max="7168" width="9.28515625" style="33"/>
    <col min="7169" max="7169" width="8.28515625" style="33" customWidth="1"/>
    <col min="7170" max="7170" width="55.42578125" style="33" bestFit="1" customWidth="1"/>
    <col min="7171" max="7171" width="9.5703125" style="33" customWidth="1"/>
    <col min="7172" max="7172" width="9.28515625" style="33"/>
    <col min="7173" max="7173" width="12.42578125" style="33" customWidth="1"/>
    <col min="7174" max="7174" width="18.5703125" style="33" customWidth="1"/>
    <col min="7175" max="7175" width="23.5703125" style="33" customWidth="1"/>
    <col min="7176" max="7176" width="17.28515625" style="33" customWidth="1"/>
    <col min="7177" max="7177" width="21.28515625" style="33" customWidth="1"/>
    <col min="7178" max="7178" width="19.7109375" style="33" customWidth="1"/>
    <col min="7179" max="7179" width="17.5703125" style="33" customWidth="1"/>
    <col min="7180" max="7424" width="9.28515625" style="33"/>
    <col min="7425" max="7425" width="8.28515625" style="33" customWidth="1"/>
    <col min="7426" max="7426" width="55.42578125" style="33" bestFit="1" customWidth="1"/>
    <col min="7427" max="7427" width="9.5703125" style="33" customWidth="1"/>
    <col min="7428" max="7428" width="9.28515625" style="33"/>
    <col min="7429" max="7429" width="12.42578125" style="33" customWidth="1"/>
    <col min="7430" max="7430" width="18.5703125" style="33" customWidth="1"/>
    <col min="7431" max="7431" width="23.5703125" style="33" customWidth="1"/>
    <col min="7432" max="7432" width="17.28515625" style="33" customWidth="1"/>
    <col min="7433" max="7433" width="21.28515625" style="33" customWidth="1"/>
    <col min="7434" max="7434" width="19.7109375" style="33" customWidth="1"/>
    <col min="7435" max="7435" width="17.5703125" style="33" customWidth="1"/>
    <col min="7436" max="7680" width="9.28515625" style="33"/>
    <col min="7681" max="7681" width="8.28515625" style="33" customWidth="1"/>
    <col min="7682" max="7682" width="55.42578125" style="33" bestFit="1" customWidth="1"/>
    <col min="7683" max="7683" width="9.5703125" style="33" customWidth="1"/>
    <col min="7684" max="7684" width="9.28515625" style="33"/>
    <col min="7685" max="7685" width="12.42578125" style="33" customWidth="1"/>
    <col min="7686" max="7686" width="18.5703125" style="33" customWidth="1"/>
    <col min="7687" max="7687" width="23.5703125" style="33" customWidth="1"/>
    <col min="7688" max="7688" width="17.28515625" style="33" customWidth="1"/>
    <col min="7689" max="7689" width="21.28515625" style="33" customWidth="1"/>
    <col min="7690" max="7690" width="19.7109375" style="33" customWidth="1"/>
    <col min="7691" max="7691" width="17.5703125" style="33" customWidth="1"/>
    <col min="7692" max="7936" width="9.28515625" style="33"/>
    <col min="7937" max="7937" width="8.28515625" style="33" customWidth="1"/>
    <col min="7938" max="7938" width="55.42578125" style="33" bestFit="1" customWidth="1"/>
    <col min="7939" max="7939" width="9.5703125" style="33" customWidth="1"/>
    <col min="7940" max="7940" width="9.28515625" style="33"/>
    <col min="7941" max="7941" width="12.42578125" style="33" customWidth="1"/>
    <col min="7942" max="7942" width="18.5703125" style="33" customWidth="1"/>
    <col min="7943" max="7943" width="23.5703125" style="33" customWidth="1"/>
    <col min="7944" max="7944" width="17.28515625" style="33" customWidth="1"/>
    <col min="7945" max="7945" width="21.28515625" style="33" customWidth="1"/>
    <col min="7946" max="7946" width="19.7109375" style="33" customWidth="1"/>
    <col min="7947" max="7947" width="17.5703125" style="33" customWidth="1"/>
    <col min="7948" max="8192" width="9.28515625" style="33"/>
    <col min="8193" max="8193" width="8.28515625" style="33" customWidth="1"/>
    <col min="8194" max="8194" width="55.42578125" style="33" bestFit="1" customWidth="1"/>
    <col min="8195" max="8195" width="9.5703125" style="33" customWidth="1"/>
    <col min="8196" max="8196" width="9.28515625" style="33"/>
    <col min="8197" max="8197" width="12.42578125" style="33" customWidth="1"/>
    <col min="8198" max="8198" width="18.5703125" style="33" customWidth="1"/>
    <col min="8199" max="8199" width="23.5703125" style="33" customWidth="1"/>
    <col min="8200" max="8200" width="17.28515625" style="33" customWidth="1"/>
    <col min="8201" max="8201" width="21.28515625" style="33" customWidth="1"/>
    <col min="8202" max="8202" width="19.7109375" style="33" customWidth="1"/>
    <col min="8203" max="8203" width="17.5703125" style="33" customWidth="1"/>
    <col min="8204" max="8448" width="9.28515625" style="33"/>
    <col min="8449" max="8449" width="8.28515625" style="33" customWidth="1"/>
    <col min="8450" max="8450" width="55.42578125" style="33" bestFit="1" customWidth="1"/>
    <col min="8451" max="8451" width="9.5703125" style="33" customWidth="1"/>
    <col min="8452" max="8452" width="9.28515625" style="33"/>
    <col min="8453" max="8453" width="12.42578125" style="33" customWidth="1"/>
    <col min="8454" max="8454" width="18.5703125" style="33" customWidth="1"/>
    <col min="8455" max="8455" width="23.5703125" style="33" customWidth="1"/>
    <col min="8456" max="8456" width="17.28515625" style="33" customWidth="1"/>
    <col min="8457" max="8457" width="21.28515625" style="33" customWidth="1"/>
    <col min="8458" max="8458" width="19.7109375" style="33" customWidth="1"/>
    <col min="8459" max="8459" width="17.5703125" style="33" customWidth="1"/>
    <col min="8460" max="8704" width="9.28515625" style="33"/>
    <col min="8705" max="8705" width="8.28515625" style="33" customWidth="1"/>
    <col min="8706" max="8706" width="55.42578125" style="33" bestFit="1" customWidth="1"/>
    <col min="8707" max="8707" width="9.5703125" style="33" customWidth="1"/>
    <col min="8708" max="8708" width="9.28515625" style="33"/>
    <col min="8709" max="8709" width="12.42578125" style="33" customWidth="1"/>
    <col min="8710" max="8710" width="18.5703125" style="33" customWidth="1"/>
    <col min="8711" max="8711" width="23.5703125" style="33" customWidth="1"/>
    <col min="8712" max="8712" width="17.28515625" style="33" customWidth="1"/>
    <col min="8713" max="8713" width="21.28515625" style="33" customWidth="1"/>
    <col min="8714" max="8714" width="19.7109375" style="33" customWidth="1"/>
    <col min="8715" max="8715" width="17.5703125" style="33" customWidth="1"/>
    <col min="8716" max="8960" width="9.28515625" style="33"/>
    <col min="8961" max="8961" width="8.28515625" style="33" customWidth="1"/>
    <col min="8962" max="8962" width="55.42578125" style="33" bestFit="1" customWidth="1"/>
    <col min="8963" max="8963" width="9.5703125" style="33" customWidth="1"/>
    <col min="8964" max="8964" width="9.28515625" style="33"/>
    <col min="8965" max="8965" width="12.42578125" style="33" customWidth="1"/>
    <col min="8966" max="8966" width="18.5703125" style="33" customWidth="1"/>
    <col min="8967" max="8967" width="23.5703125" style="33" customWidth="1"/>
    <col min="8968" max="8968" width="17.28515625" style="33" customWidth="1"/>
    <col min="8969" max="8969" width="21.28515625" style="33" customWidth="1"/>
    <col min="8970" max="8970" width="19.7109375" style="33" customWidth="1"/>
    <col min="8971" max="8971" width="17.5703125" style="33" customWidth="1"/>
    <col min="8972" max="9216" width="9.28515625" style="33"/>
    <col min="9217" max="9217" width="8.28515625" style="33" customWidth="1"/>
    <col min="9218" max="9218" width="55.42578125" style="33" bestFit="1" customWidth="1"/>
    <col min="9219" max="9219" width="9.5703125" style="33" customWidth="1"/>
    <col min="9220" max="9220" width="9.28515625" style="33"/>
    <col min="9221" max="9221" width="12.42578125" style="33" customWidth="1"/>
    <col min="9222" max="9222" width="18.5703125" style="33" customWidth="1"/>
    <col min="9223" max="9223" width="23.5703125" style="33" customWidth="1"/>
    <col min="9224" max="9224" width="17.28515625" style="33" customWidth="1"/>
    <col min="9225" max="9225" width="21.28515625" style="33" customWidth="1"/>
    <col min="9226" max="9226" width="19.7109375" style="33" customWidth="1"/>
    <col min="9227" max="9227" width="17.5703125" style="33" customWidth="1"/>
    <col min="9228" max="9472" width="9.28515625" style="33"/>
    <col min="9473" max="9473" width="8.28515625" style="33" customWidth="1"/>
    <col min="9474" max="9474" width="55.42578125" style="33" bestFit="1" customWidth="1"/>
    <col min="9475" max="9475" width="9.5703125" style="33" customWidth="1"/>
    <col min="9476" max="9476" width="9.28515625" style="33"/>
    <col min="9477" max="9477" width="12.42578125" style="33" customWidth="1"/>
    <col min="9478" max="9478" width="18.5703125" style="33" customWidth="1"/>
    <col min="9479" max="9479" width="23.5703125" style="33" customWidth="1"/>
    <col min="9480" max="9480" width="17.28515625" style="33" customWidth="1"/>
    <col min="9481" max="9481" width="21.28515625" style="33" customWidth="1"/>
    <col min="9482" max="9482" width="19.7109375" style="33" customWidth="1"/>
    <col min="9483" max="9483" width="17.5703125" style="33" customWidth="1"/>
    <col min="9484" max="9728" width="9.28515625" style="33"/>
    <col min="9729" max="9729" width="8.28515625" style="33" customWidth="1"/>
    <col min="9730" max="9730" width="55.42578125" style="33" bestFit="1" customWidth="1"/>
    <col min="9731" max="9731" width="9.5703125" style="33" customWidth="1"/>
    <col min="9732" max="9732" width="9.28515625" style="33"/>
    <col min="9733" max="9733" width="12.42578125" style="33" customWidth="1"/>
    <col min="9734" max="9734" width="18.5703125" style="33" customWidth="1"/>
    <col min="9735" max="9735" width="23.5703125" style="33" customWidth="1"/>
    <col min="9736" max="9736" width="17.28515625" style="33" customWidth="1"/>
    <col min="9737" max="9737" width="21.28515625" style="33" customWidth="1"/>
    <col min="9738" max="9738" width="19.7109375" style="33" customWidth="1"/>
    <col min="9739" max="9739" width="17.5703125" style="33" customWidth="1"/>
    <col min="9740" max="9984" width="9.28515625" style="33"/>
    <col min="9985" max="9985" width="8.28515625" style="33" customWidth="1"/>
    <col min="9986" max="9986" width="55.42578125" style="33" bestFit="1" customWidth="1"/>
    <col min="9987" max="9987" width="9.5703125" style="33" customWidth="1"/>
    <col min="9988" max="9988" width="9.28515625" style="33"/>
    <col min="9989" max="9989" width="12.42578125" style="33" customWidth="1"/>
    <col min="9990" max="9990" width="18.5703125" style="33" customWidth="1"/>
    <col min="9991" max="9991" width="23.5703125" style="33" customWidth="1"/>
    <col min="9992" max="9992" width="17.28515625" style="33" customWidth="1"/>
    <col min="9993" max="9993" width="21.28515625" style="33" customWidth="1"/>
    <col min="9994" max="9994" width="19.7109375" style="33" customWidth="1"/>
    <col min="9995" max="9995" width="17.5703125" style="33" customWidth="1"/>
    <col min="9996" max="10240" width="9.28515625" style="33"/>
    <col min="10241" max="10241" width="8.28515625" style="33" customWidth="1"/>
    <col min="10242" max="10242" width="55.42578125" style="33" bestFit="1" customWidth="1"/>
    <col min="10243" max="10243" width="9.5703125" style="33" customWidth="1"/>
    <col min="10244" max="10244" width="9.28515625" style="33"/>
    <col min="10245" max="10245" width="12.42578125" style="33" customWidth="1"/>
    <col min="10246" max="10246" width="18.5703125" style="33" customWidth="1"/>
    <col min="10247" max="10247" width="23.5703125" style="33" customWidth="1"/>
    <col min="10248" max="10248" width="17.28515625" style="33" customWidth="1"/>
    <col min="10249" max="10249" width="21.28515625" style="33" customWidth="1"/>
    <col min="10250" max="10250" width="19.7109375" style="33" customWidth="1"/>
    <col min="10251" max="10251" width="17.5703125" style="33" customWidth="1"/>
    <col min="10252" max="10496" width="9.28515625" style="33"/>
    <col min="10497" max="10497" width="8.28515625" style="33" customWidth="1"/>
    <col min="10498" max="10498" width="55.42578125" style="33" bestFit="1" customWidth="1"/>
    <col min="10499" max="10499" width="9.5703125" style="33" customWidth="1"/>
    <col min="10500" max="10500" width="9.28515625" style="33"/>
    <col min="10501" max="10501" width="12.42578125" style="33" customWidth="1"/>
    <col min="10502" max="10502" width="18.5703125" style="33" customWidth="1"/>
    <col min="10503" max="10503" width="23.5703125" style="33" customWidth="1"/>
    <col min="10504" max="10504" width="17.28515625" style="33" customWidth="1"/>
    <col min="10505" max="10505" width="21.28515625" style="33" customWidth="1"/>
    <col min="10506" max="10506" width="19.7109375" style="33" customWidth="1"/>
    <col min="10507" max="10507" width="17.5703125" style="33" customWidth="1"/>
    <col min="10508" max="10752" width="9.28515625" style="33"/>
    <col min="10753" max="10753" width="8.28515625" style="33" customWidth="1"/>
    <col min="10754" max="10754" width="55.42578125" style="33" bestFit="1" customWidth="1"/>
    <col min="10755" max="10755" width="9.5703125" style="33" customWidth="1"/>
    <col min="10756" max="10756" width="9.28515625" style="33"/>
    <col min="10757" max="10757" width="12.42578125" style="33" customWidth="1"/>
    <col min="10758" max="10758" width="18.5703125" style="33" customWidth="1"/>
    <col min="10759" max="10759" width="23.5703125" style="33" customWidth="1"/>
    <col min="10760" max="10760" width="17.28515625" style="33" customWidth="1"/>
    <col min="10761" max="10761" width="21.28515625" style="33" customWidth="1"/>
    <col min="10762" max="10762" width="19.7109375" style="33" customWidth="1"/>
    <col min="10763" max="10763" width="17.5703125" style="33" customWidth="1"/>
    <col min="10764" max="11008" width="9.28515625" style="33"/>
    <col min="11009" max="11009" width="8.28515625" style="33" customWidth="1"/>
    <col min="11010" max="11010" width="55.42578125" style="33" bestFit="1" customWidth="1"/>
    <col min="11011" max="11011" width="9.5703125" style="33" customWidth="1"/>
    <col min="11012" max="11012" width="9.28515625" style="33"/>
    <col min="11013" max="11013" width="12.42578125" style="33" customWidth="1"/>
    <col min="11014" max="11014" width="18.5703125" style="33" customWidth="1"/>
    <col min="11015" max="11015" width="23.5703125" style="33" customWidth="1"/>
    <col min="11016" max="11016" width="17.28515625" style="33" customWidth="1"/>
    <col min="11017" max="11017" width="21.28515625" style="33" customWidth="1"/>
    <col min="11018" max="11018" width="19.7109375" style="33" customWidth="1"/>
    <col min="11019" max="11019" width="17.5703125" style="33" customWidth="1"/>
    <col min="11020" max="11264" width="9.28515625" style="33"/>
    <col min="11265" max="11265" width="8.28515625" style="33" customWidth="1"/>
    <col min="11266" max="11266" width="55.42578125" style="33" bestFit="1" customWidth="1"/>
    <col min="11267" max="11267" width="9.5703125" style="33" customWidth="1"/>
    <col min="11268" max="11268" width="9.28515625" style="33"/>
    <col min="11269" max="11269" width="12.42578125" style="33" customWidth="1"/>
    <col min="11270" max="11270" width="18.5703125" style="33" customWidth="1"/>
    <col min="11271" max="11271" width="23.5703125" style="33" customWidth="1"/>
    <col min="11272" max="11272" width="17.28515625" style="33" customWidth="1"/>
    <col min="11273" max="11273" width="21.28515625" style="33" customWidth="1"/>
    <col min="11274" max="11274" width="19.7109375" style="33" customWidth="1"/>
    <col min="11275" max="11275" width="17.5703125" style="33" customWidth="1"/>
    <col min="11276" max="11520" width="9.28515625" style="33"/>
    <col min="11521" max="11521" width="8.28515625" style="33" customWidth="1"/>
    <col min="11522" max="11522" width="55.42578125" style="33" bestFit="1" customWidth="1"/>
    <col min="11523" max="11523" width="9.5703125" style="33" customWidth="1"/>
    <col min="11524" max="11524" width="9.28515625" style="33"/>
    <col min="11525" max="11525" width="12.42578125" style="33" customWidth="1"/>
    <col min="11526" max="11526" width="18.5703125" style="33" customWidth="1"/>
    <col min="11527" max="11527" width="23.5703125" style="33" customWidth="1"/>
    <col min="11528" max="11528" width="17.28515625" style="33" customWidth="1"/>
    <col min="11529" max="11529" width="21.28515625" style="33" customWidth="1"/>
    <col min="11530" max="11530" width="19.7109375" style="33" customWidth="1"/>
    <col min="11531" max="11531" width="17.5703125" style="33" customWidth="1"/>
    <col min="11532" max="11776" width="9.28515625" style="33"/>
    <col min="11777" max="11777" width="8.28515625" style="33" customWidth="1"/>
    <col min="11778" max="11778" width="55.42578125" style="33" bestFit="1" customWidth="1"/>
    <col min="11779" max="11779" width="9.5703125" style="33" customWidth="1"/>
    <col min="11780" max="11780" width="9.28515625" style="33"/>
    <col min="11781" max="11781" width="12.42578125" style="33" customWidth="1"/>
    <col min="11782" max="11782" width="18.5703125" style="33" customWidth="1"/>
    <col min="11783" max="11783" width="23.5703125" style="33" customWidth="1"/>
    <col min="11784" max="11784" width="17.28515625" style="33" customWidth="1"/>
    <col min="11785" max="11785" width="21.28515625" style="33" customWidth="1"/>
    <col min="11786" max="11786" width="19.7109375" style="33" customWidth="1"/>
    <col min="11787" max="11787" width="17.5703125" style="33" customWidth="1"/>
    <col min="11788" max="12032" width="9.28515625" style="33"/>
    <col min="12033" max="12033" width="8.28515625" style="33" customWidth="1"/>
    <col min="12034" max="12034" width="55.42578125" style="33" bestFit="1" customWidth="1"/>
    <col min="12035" max="12035" width="9.5703125" style="33" customWidth="1"/>
    <col min="12036" max="12036" width="9.28515625" style="33"/>
    <col min="12037" max="12037" width="12.42578125" style="33" customWidth="1"/>
    <col min="12038" max="12038" width="18.5703125" style="33" customWidth="1"/>
    <col min="12039" max="12039" width="23.5703125" style="33" customWidth="1"/>
    <col min="12040" max="12040" width="17.28515625" style="33" customWidth="1"/>
    <col min="12041" max="12041" width="21.28515625" style="33" customWidth="1"/>
    <col min="12042" max="12042" width="19.7109375" style="33" customWidth="1"/>
    <col min="12043" max="12043" width="17.5703125" style="33" customWidth="1"/>
    <col min="12044" max="12288" width="9.28515625" style="33"/>
    <col min="12289" max="12289" width="8.28515625" style="33" customWidth="1"/>
    <col min="12290" max="12290" width="55.42578125" style="33" bestFit="1" customWidth="1"/>
    <col min="12291" max="12291" width="9.5703125" style="33" customWidth="1"/>
    <col min="12292" max="12292" width="9.28515625" style="33"/>
    <col min="12293" max="12293" width="12.42578125" style="33" customWidth="1"/>
    <col min="12294" max="12294" width="18.5703125" style="33" customWidth="1"/>
    <col min="12295" max="12295" width="23.5703125" style="33" customWidth="1"/>
    <col min="12296" max="12296" width="17.28515625" style="33" customWidth="1"/>
    <col min="12297" max="12297" width="21.28515625" style="33" customWidth="1"/>
    <col min="12298" max="12298" width="19.7109375" style="33" customWidth="1"/>
    <col min="12299" max="12299" width="17.5703125" style="33" customWidth="1"/>
    <col min="12300" max="12544" width="9.28515625" style="33"/>
    <col min="12545" max="12545" width="8.28515625" style="33" customWidth="1"/>
    <col min="12546" max="12546" width="55.42578125" style="33" bestFit="1" customWidth="1"/>
    <col min="12547" max="12547" width="9.5703125" style="33" customWidth="1"/>
    <col min="12548" max="12548" width="9.28515625" style="33"/>
    <col min="12549" max="12549" width="12.42578125" style="33" customWidth="1"/>
    <col min="12550" max="12550" width="18.5703125" style="33" customWidth="1"/>
    <col min="12551" max="12551" width="23.5703125" style="33" customWidth="1"/>
    <col min="12552" max="12552" width="17.28515625" style="33" customWidth="1"/>
    <col min="12553" max="12553" width="21.28515625" style="33" customWidth="1"/>
    <col min="12554" max="12554" width="19.7109375" style="33" customWidth="1"/>
    <col min="12555" max="12555" width="17.5703125" style="33" customWidth="1"/>
    <col min="12556" max="12800" width="9.28515625" style="33"/>
    <col min="12801" max="12801" width="8.28515625" style="33" customWidth="1"/>
    <col min="12802" max="12802" width="55.42578125" style="33" bestFit="1" customWidth="1"/>
    <col min="12803" max="12803" width="9.5703125" style="33" customWidth="1"/>
    <col min="12804" max="12804" width="9.28515625" style="33"/>
    <col min="12805" max="12805" width="12.42578125" style="33" customWidth="1"/>
    <col min="12806" max="12806" width="18.5703125" style="33" customWidth="1"/>
    <col min="12807" max="12807" width="23.5703125" style="33" customWidth="1"/>
    <col min="12808" max="12808" width="17.28515625" style="33" customWidth="1"/>
    <col min="12809" max="12809" width="21.28515625" style="33" customWidth="1"/>
    <col min="12810" max="12810" width="19.7109375" style="33" customWidth="1"/>
    <col min="12811" max="12811" width="17.5703125" style="33" customWidth="1"/>
    <col min="12812" max="13056" width="9.28515625" style="33"/>
    <col min="13057" max="13057" width="8.28515625" style="33" customWidth="1"/>
    <col min="13058" max="13058" width="55.42578125" style="33" bestFit="1" customWidth="1"/>
    <col min="13059" max="13059" width="9.5703125" style="33" customWidth="1"/>
    <col min="13060" max="13060" width="9.28515625" style="33"/>
    <col min="13061" max="13061" width="12.42578125" style="33" customWidth="1"/>
    <col min="13062" max="13062" width="18.5703125" style="33" customWidth="1"/>
    <col min="13063" max="13063" width="23.5703125" style="33" customWidth="1"/>
    <col min="13064" max="13064" width="17.28515625" style="33" customWidth="1"/>
    <col min="13065" max="13065" width="21.28515625" style="33" customWidth="1"/>
    <col min="13066" max="13066" width="19.7109375" style="33" customWidth="1"/>
    <col min="13067" max="13067" width="17.5703125" style="33" customWidth="1"/>
    <col min="13068" max="13312" width="9.28515625" style="33"/>
    <col min="13313" max="13313" width="8.28515625" style="33" customWidth="1"/>
    <col min="13314" max="13314" width="55.42578125" style="33" bestFit="1" customWidth="1"/>
    <col min="13315" max="13315" width="9.5703125" style="33" customWidth="1"/>
    <col min="13316" max="13316" width="9.28515625" style="33"/>
    <col min="13317" max="13317" width="12.42578125" style="33" customWidth="1"/>
    <col min="13318" max="13318" width="18.5703125" style="33" customWidth="1"/>
    <col min="13319" max="13319" width="23.5703125" style="33" customWidth="1"/>
    <col min="13320" max="13320" width="17.28515625" style="33" customWidth="1"/>
    <col min="13321" max="13321" width="21.28515625" style="33" customWidth="1"/>
    <col min="13322" max="13322" width="19.7109375" style="33" customWidth="1"/>
    <col min="13323" max="13323" width="17.5703125" style="33" customWidth="1"/>
    <col min="13324" max="13568" width="9.28515625" style="33"/>
    <col min="13569" max="13569" width="8.28515625" style="33" customWidth="1"/>
    <col min="13570" max="13570" width="55.42578125" style="33" bestFit="1" customWidth="1"/>
    <col min="13571" max="13571" width="9.5703125" style="33" customWidth="1"/>
    <col min="13572" max="13572" width="9.28515625" style="33"/>
    <col min="13573" max="13573" width="12.42578125" style="33" customWidth="1"/>
    <col min="13574" max="13574" width="18.5703125" style="33" customWidth="1"/>
    <col min="13575" max="13575" width="23.5703125" style="33" customWidth="1"/>
    <col min="13576" max="13576" width="17.28515625" style="33" customWidth="1"/>
    <col min="13577" max="13577" width="21.28515625" style="33" customWidth="1"/>
    <col min="13578" max="13578" width="19.7109375" style="33" customWidth="1"/>
    <col min="13579" max="13579" width="17.5703125" style="33" customWidth="1"/>
    <col min="13580" max="13824" width="9.28515625" style="33"/>
    <col min="13825" max="13825" width="8.28515625" style="33" customWidth="1"/>
    <col min="13826" max="13826" width="55.42578125" style="33" bestFit="1" customWidth="1"/>
    <col min="13827" max="13827" width="9.5703125" style="33" customWidth="1"/>
    <col min="13828" max="13828" width="9.28515625" style="33"/>
    <col min="13829" max="13829" width="12.42578125" style="33" customWidth="1"/>
    <col min="13830" max="13830" width="18.5703125" style="33" customWidth="1"/>
    <col min="13831" max="13831" width="23.5703125" style="33" customWidth="1"/>
    <col min="13832" max="13832" width="17.28515625" style="33" customWidth="1"/>
    <col min="13833" max="13833" width="21.28515625" style="33" customWidth="1"/>
    <col min="13834" max="13834" width="19.7109375" style="33" customWidth="1"/>
    <col min="13835" max="13835" width="17.5703125" style="33" customWidth="1"/>
    <col min="13836" max="14080" width="9.28515625" style="33"/>
    <col min="14081" max="14081" width="8.28515625" style="33" customWidth="1"/>
    <col min="14082" max="14082" width="55.42578125" style="33" bestFit="1" customWidth="1"/>
    <col min="14083" max="14083" width="9.5703125" style="33" customWidth="1"/>
    <col min="14084" max="14084" width="9.28515625" style="33"/>
    <col min="14085" max="14085" width="12.42578125" style="33" customWidth="1"/>
    <col min="14086" max="14086" width="18.5703125" style="33" customWidth="1"/>
    <col min="14087" max="14087" width="23.5703125" style="33" customWidth="1"/>
    <col min="14088" max="14088" width="17.28515625" style="33" customWidth="1"/>
    <col min="14089" max="14089" width="21.28515625" style="33" customWidth="1"/>
    <col min="14090" max="14090" width="19.7109375" style="33" customWidth="1"/>
    <col min="14091" max="14091" width="17.5703125" style="33" customWidth="1"/>
    <col min="14092" max="14336" width="9.28515625" style="33"/>
    <col min="14337" max="14337" width="8.28515625" style="33" customWidth="1"/>
    <col min="14338" max="14338" width="55.42578125" style="33" bestFit="1" customWidth="1"/>
    <col min="14339" max="14339" width="9.5703125" style="33" customWidth="1"/>
    <col min="14340" max="14340" width="9.28515625" style="33"/>
    <col min="14341" max="14341" width="12.42578125" style="33" customWidth="1"/>
    <col min="14342" max="14342" width="18.5703125" style="33" customWidth="1"/>
    <col min="14343" max="14343" width="23.5703125" style="33" customWidth="1"/>
    <col min="14344" max="14344" width="17.28515625" style="33" customWidth="1"/>
    <col min="14345" max="14345" width="21.28515625" style="33" customWidth="1"/>
    <col min="14346" max="14346" width="19.7109375" style="33" customWidth="1"/>
    <col min="14347" max="14347" width="17.5703125" style="33" customWidth="1"/>
    <col min="14348" max="14592" width="9.28515625" style="33"/>
    <col min="14593" max="14593" width="8.28515625" style="33" customWidth="1"/>
    <col min="14594" max="14594" width="55.42578125" style="33" bestFit="1" customWidth="1"/>
    <col min="14595" max="14595" width="9.5703125" style="33" customWidth="1"/>
    <col min="14596" max="14596" width="9.28515625" style="33"/>
    <col min="14597" max="14597" width="12.42578125" style="33" customWidth="1"/>
    <col min="14598" max="14598" width="18.5703125" style="33" customWidth="1"/>
    <col min="14599" max="14599" width="23.5703125" style="33" customWidth="1"/>
    <col min="14600" max="14600" width="17.28515625" style="33" customWidth="1"/>
    <col min="14601" max="14601" width="21.28515625" style="33" customWidth="1"/>
    <col min="14602" max="14602" width="19.7109375" style="33" customWidth="1"/>
    <col min="14603" max="14603" width="17.5703125" style="33" customWidth="1"/>
    <col min="14604" max="14848" width="9.28515625" style="33"/>
    <col min="14849" max="14849" width="8.28515625" style="33" customWidth="1"/>
    <col min="14850" max="14850" width="55.42578125" style="33" bestFit="1" customWidth="1"/>
    <col min="14851" max="14851" width="9.5703125" style="33" customWidth="1"/>
    <col min="14852" max="14852" width="9.28515625" style="33"/>
    <col min="14853" max="14853" width="12.42578125" style="33" customWidth="1"/>
    <col min="14854" max="14854" width="18.5703125" style="33" customWidth="1"/>
    <col min="14855" max="14855" width="23.5703125" style="33" customWidth="1"/>
    <col min="14856" max="14856" width="17.28515625" style="33" customWidth="1"/>
    <col min="14857" max="14857" width="21.28515625" style="33" customWidth="1"/>
    <col min="14858" max="14858" width="19.7109375" style="33" customWidth="1"/>
    <col min="14859" max="14859" width="17.5703125" style="33" customWidth="1"/>
    <col min="14860" max="15104" width="9.28515625" style="33"/>
    <col min="15105" max="15105" width="8.28515625" style="33" customWidth="1"/>
    <col min="15106" max="15106" width="55.42578125" style="33" bestFit="1" customWidth="1"/>
    <col min="15107" max="15107" width="9.5703125" style="33" customWidth="1"/>
    <col min="15108" max="15108" width="9.28515625" style="33"/>
    <col min="15109" max="15109" width="12.42578125" style="33" customWidth="1"/>
    <col min="15110" max="15110" width="18.5703125" style="33" customWidth="1"/>
    <col min="15111" max="15111" width="23.5703125" style="33" customWidth="1"/>
    <col min="15112" max="15112" width="17.28515625" style="33" customWidth="1"/>
    <col min="15113" max="15113" width="21.28515625" style="33" customWidth="1"/>
    <col min="15114" max="15114" width="19.7109375" style="33" customWidth="1"/>
    <col min="15115" max="15115" width="17.5703125" style="33" customWidth="1"/>
    <col min="15116" max="15360" width="9.28515625" style="33"/>
    <col min="15361" max="15361" width="8.28515625" style="33" customWidth="1"/>
    <col min="15362" max="15362" width="55.42578125" style="33" bestFit="1" customWidth="1"/>
    <col min="15363" max="15363" width="9.5703125" style="33" customWidth="1"/>
    <col min="15364" max="15364" width="9.28515625" style="33"/>
    <col min="15365" max="15365" width="12.42578125" style="33" customWidth="1"/>
    <col min="15366" max="15366" width="18.5703125" style="33" customWidth="1"/>
    <col min="15367" max="15367" width="23.5703125" style="33" customWidth="1"/>
    <col min="15368" max="15368" width="17.28515625" style="33" customWidth="1"/>
    <col min="15369" max="15369" width="21.28515625" style="33" customWidth="1"/>
    <col min="15370" max="15370" width="19.7109375" style="33" customWidth="1"/>
    <col min="15371" max="15371" width="17.5703125" style="33" customWidth="1"/>
    <col min="15372" max="15616" width="9.28515625" style="33"/>
    <col min="15617" max="15617" width="8.28515625" style="33" customWidth="1"/>
    <col min="15618" max="15618" width="55.42578125" style="33" bestFit="1" customWidth="1"/>
    <col min="15619" max="15619" width="9.5703125" style="33" customWidth="1"/>
    <col min="15620" max="15620" width="9.28515625" style="33"/>
    <col min="15621" max="15621" width="12.42578125" style="33" customWidth="1"/>
    <col min="15622" max="15622" width="18.5703125" style="33" customWidth="1"/>
    <col min="15623" max="15623" width="23.5703125" style="33" customWidth="1"/>
    <col min="15624" max="15624" width="17.28515625" style="33" customWidth="1"/>
    <col min="15625" max="15625" width="21.28515625" style="33" customWidth="1"/>
    <col min="15626" max="15626" width="19.7109375" style="33" customWidth="1"/>
    <col min="15627" max="15627" width="17.5703125" style="33" customWidth="1"/>
    <col min="15628" max="15872" width="9.28515625" style="33"/>
    <col min="15873" max="15873" width="8.28515625" style="33" customWidth="1"/>
    <col min="15874" max="15874" width="55.42578125" style="33" bestFit="1" customWidth="1"/>
    <col min="15875" max="15875" width="9.5703125" style="33" customWidth="1"/>
    <col min="15876" max="15876" width="9.28515625" style="33"/>
    <col min="15877" max="15877" width="12.42578125" style="33" customWidth="1"/>
    <col min="15878" max="15878" width="18.5703125" style="33" customWidth="1"/>
    <col min="15879" max="15879" width="23.5703125" style="33" customWidth="1"/>
    <col min="15880" max="15880" width="17.28515625" style="33" customWidth="1"/>
    <col min="15881" max="15881" width="21.28515625" style="33" customWidth="1"/>
    <col min="15882" max="15882" width="19.7109375" style="33" customWidth="1"/>
    <col min="15883" max="15883" width="17.5703125" style="33" customWidth="1"/>
    <col min="15884" max="16128" width="9.28515625" style="33"/>
    <col min="16129" max="16129" width="8.28515625" style="33" customWidth="1"/>
    <col min="16130" max="16130" width="55.42578125" style="33" bestFit="1" customWidth="1"/>
    <col min="16131" max="16131" width="9.5703125" style="33" customWidth="1"/>
    <col min="16132" max="16132" width="9.28515625" style="33"/>
    <col min="16133" max="16133" width="12.42578125" style="33" customWidth="1"/>
    <col min="16134" max="16134" width="18.5703125" style="33" customWidth="1"/>
    <col min="16135" max="16135" width="23.5703125" style="33" customWidth="1"/>
    <col min="16136" max="16136" width="17.28515625" style="33" customWidth="1"/>
    <col min="16137" max="16137" width="21.28515625" style="33" customWidth="1"/>
    <col min="16138" max="16138" width="19.7109375" style="33" customWidth="1"/>
    <col min="16139" max="16139" width="17.5703125" style="33" customWidth="1"/>
    <col min="16140" max="16384" width="9.28515625" style="33"/>
  </cols>
  <sheetData>
    <row r="1" spans="1:11" ht="18" customHeight="1" x14ac:dyDescent="0.2">
      <c r="A1" s="2113"/>
      <c r="B1" s="2113"/>
      <c r="C1" s="2117"/>
      <c r="D1" s="2116"/>
      <c r="E1" s="2117"/>
      <c r="F1" s="2117"/>
      <c r="G1" s="2117"/>
      <c r="H1" s="2117"/>
      <c r="I1" s="2117"/>
      <c r="J1" s="2117"/>
      <c r="K1" s="2117"/>
    </row>
    <row r="2" spans="1:11" ht="18" customHeight="1" x14ac:dyDescent="0.25">
      <c r="A2" s="2113"/>
      <c r="B2" s="2113"/>
      <c r="C2" s="2113"/>
      <c r="D2" s="3857" t="s">
        <v>686</v>
      </c>
      <c r="E2" s="3858"/>
      <c r="F2" s="3858"/>
      <c r="G2" s="3858"/>
      <c r="H2" s="3858"/>
      <c r="I2" s="2113"/>
      <c r="J2" s="2113"/>
      <c r="K2" s="2113"/>
    </row>
    <row r="3" spans="1:11" ht="18" customHeight="1" x14ac:dyDescent="0.2">
      <c r="A3" s="2113"/>
      <c r="B3" s="2115" t="s">
        <v>0</v>
      </c>
      <c r="C3" s="2113"/>
      <c r="D3" s="2113"/>
      <c r="E3" s="2113"/>
      <c r="F3" s="2113"/>
      <c r="G3" s="2113"/>
      <c r="H3" s="2113"/>
      <c r="I3" s="2113"/>
      <c r="J3" s="2113"/>
      <c r="K3" s="2113"/>
    </row>
    <row r="4" spans="1:11" ht="18" customHeight="1" x14ac:dyDescent="0.2">
      <c r="A4" s="1970"/>
      <c r="B4" s="1969"/>
      <c r="C4" s="1969"/>
      <c r="D4" s="1969"/>
      <c r="E4" s="1969"/>
      <c r="F4" s="1969"/>
      <c r="G4" s="1969"/>
      <c r="H4" s="1969"/>
      <c r="I4" s="1969"/>
      <c r="J4" s="1969"/>
      <c r="K4" s="1969"/>
    </row>
    <row r="5" spans="1:11" ht="18" customHeight="1" x14ac:dyDescent="0.2">
      <c r="A5" s="2113"/>
      <c r="B5" s="2118" t="s">
        <v>40</v>
      </c>
      <c r="C5" s="4068" t="s">
        <v>340</v>
      </c>
      <c r="D5" s="4070"/>
      <c r="E5" s="4070"/>
      <c r="F5" s="4070"/>
      <c r="G5" s="4071"/>
      <c r="H5" s="2113"/>
      <c r="I5" s="2113"/>
      <c r="J5" s="2113"/>
      <c r="K5" s="2113"/>
    </row>
    <row r="6" spans="1:11" ht="18" customHeight="1" x14ac:dyDescent="0.2">
      <c r="A6" s="2113"/>
      <c r="B6" s="2118" t="s">
        <v>3</v>
      </c>
      <c r="C6" s="4072">
        <v>39</v>
      </c>
      <c r="D6" s="4073"/>
      <c r="E6" s="4073"/>
      <c r="F6" s="4073"/>
      <c r="G6" s="4074"/>
      <c r="H6" s="2113"/>
      <c r="I6" s="2113"/>
      <c r="J6" s="2113"/>
      <c r="K6" s="2113"/>
    </row>
    <row r="7" spans="1:11" ht="18" customHeight="1" x14ac:dyDescent="0.2">
      <c r="A7" s="2113"/>
      <c r="B7" s="2118" t="s">
        <v>4</v>
      </c>
      <c r="C7" s="4075">
        <v>1329</v>
      </c>
      <c r="D7" s="4076"/>
      <c r="E7" s="4076"/>
      <c r="F7" s="4076"/>
      <c r="G7" s="4077"/>
      <c r="H7" s="2113"/>
      <c r="I7" s="2113"/>
      <c r="J7" s="2113"/>
      <c r="K7" s="2113"/>
    </row>
    <row r="8" spans="1:11" ht="18" customHeight="1" x14ac:dyDescent="0.2">
      <c r="A8" s="1970"/>
      <c r="B8" s="1969"/>
      <c r="C8" s="1969"/>
      <c r="D8" s="1969"/>
      <c r="E8" s="1969"/>
      <c r="F8" s="1969"/>
      <c r="G8" s="1969"/>
      <c r="H8" s="1969"/>
      <c r="I8" s="1969"/>
      <c r="J8" s="1969"/>
      <c r="K8" s="1969"/>
    </row>
    <row r="9" spans="1:11" ht="18" customHeight="1" x14ac:dyDescent="0.2">
      <c r="A9" s="2113"/>
      <c r="B9" s="2118" t="s">
        <v>1</v>
      </c>
      <c r="C9" s="4068" t="s">
        <v>341</v>
      </c>
      <c r="D9" s="4070"/>
      <c r="E9" s="4070"/>
      <c r="F9" s="4070"/>
      <c r="G9" s="4071"/>
      <c r="H9" s="2113"/>
      <c r="I9" s="2113"/>
      <c r="J9" s="2113"/>
      <c r="K9" s="2113"/>
    </row>
    <row r="10" spans="1:11" ht="18" customHeight="1" x14ac:dyDescent="0.2">
      <c r="A10" s="2113"/>
      <c r="B10" s="2118" t="s">
        <v>2</v>
      </c>
      <c r="C10" s="4078" t="s">
        <v>781</v>
      </c>
      <c r="D10" s="4079"/>
      <c r="E10" s="4079"/>
      <c r="F10" s="4079"/>
      <c r="G10" s="4080"/>
      <c r="H10" s="2113"/>
      <c r="I10" s="2113"/>
      <c r="J10" s="2113"/>
      <c r="K10" s="2113"/>
    </row>
    <row r="11" spans="1:11" ht="18" customHeight="1" x14ac:dyDescent="0.2">
      <c r="A11" s="2113"/>
      <c r="B11" s="2118" t="s">
        <v>32</v>
      </c>
      <c r="C11" s="4068" t="s">
        <v>342</v>
      </c>
      <c r="D11" s="4069"/>
      <c r="E11" s="4069"/>
      <c r="F11" s="4069"/>
      <c r="G11" s="4069"/>
      <c r="H11" s="2113"/>
      <c r="I11" s="2113"/>
      <c r="J11" s="2113"/>
      <c r="K11" s="2113"/>
    </row>
    <row r="12" spans="1:11" ht="18" customHeight="1" x14ac:dyDescent="0.2">
      <c r="A12" s="2113"/>
      <c r="B12" s="2118"/>
      <c r="C12" s="2118"/>
      <c r="D12" s="2118"/>
      <c r="E12" s="2118"/>
      <c r="F12" s="2118"/>
      <c r="G12" s="2118"/>
      <c r="H12" s="2113"/>
      <c r="I12" s="2113"/>
      <c r="J12" s="2113"/>
      <c r="K12" s="2113"/>
    </row>
    <row r="13" spans="1:11" ht="24.6" customHeight="1" x14ac:dyDescent="0.2">
      <c r="A13" s="2113"/>
      <c r="B13" s="3863"/>
      <c r="C13" s="3864"/>
      <c r="D13" s="3864"/>
      <c r="E13" s="3864"/>
      <c r="F13" s="3864"/>
      <c r="G13" s="3864"/>
      <c r="H13" s="3865"/>
      <c r="I13" s="2117"/>
      <c r="J13" s="2113"/>
      <c r="K13" s="2113"/>
    </row>
    <row r="14" spans="1:11" ht="18" customHeight="1" x14ac:dyDescent="0.2">
      <c r="A14" s="2113"/>
      <c r="B14" s="2120"/>
      <c r="C14" s="2113"/>
      <c r="D14" s="2113"/>
      <c r="E14" s="2113"/>
      <c r="F14" s="2113"/>
      <c r="G14" s="2113"/>
      <c r="H14" s="2113"/>
      <c r="I14" s="2113"/>
      <c r="J14" s="2113"/>
      <c r="K14" s="2113"/>
    </row>
    <row r="15" spans="1:11" ht="18" customHeight="1" x14ac:dyDescent="0.2">
      <c r="A15" s="2113"/>
      <c r="B15" s="2120"/>
      <c r="C15" s="2113"/>
      <c r="D15" s="2113"/>
      <c r="E15" s="2113"/>
      <c r="F15" s="2113"/>
      <c r="G15" s="2113"/>
      <c r="H15" s="2113"/>
      <c r="I15" s="2113"/>
      <c r="J15" s="2113"/>
      <c r="K15" s="2113"/>
    </row>
    <row r="16" spans="1:11" ht="45" customHeight="1" x14ac:dyDescent="0.2">
      <c r="A16" s="2116" t="s">
        <v>181</v>
      </c>
      <c r="B16" s="2117"/>
      <c r="C16" s="2117"/>
      <c r="D16" s="2117"/>
      <c r="E16" s="2117"/>
      <c r="F16" s="2121" t="s">
        <v>9</v>
      </c>
      <c r="G16" s="2121" t="s">
        <v>37</v>
      </c>
      <c r="H16" s="2121" t="s">
        <v>29</v>
      </c>
      <c r="I16" s="2121" t="s">
        <v>30</v>
      </c>
      <c r="J16" s="2121" t="s">
        <v>33</v>
      </c>
      <c r="K16" s="2121" t="s">
        <v>34</v>
      </c>
    </row>
    <row r="17" spans="1:11" ht="18" customHeight="1" x14ac:dyDescent="0.2">
      <c r="A17" s="2119" t="s">
        <v>184</v>
      </c>
      <c r="B17" s="2115" t="s">
        <v>182</v>
      </c>
      <c r="C17" s="2113"/>
      <c r="D17" s="2113"/>
      <c r="E17" s="2113"/>
      <c r="F17" s="2113"/>
      <c r="G17" s="2113"/>
      <c r="H17" s="2113"/>
      <c r="I17" s="2113"/>
      <c r="J17" s="2113"/>
      <c r="K17" s="2113"/>
    </row>
    <row r="18" spans="1:11" ht="18" customHeight="1" x14ac:dyDescent="0.2">
      <c r="A18" s="2118" t="s">
        <v>185</v>
      </c>
      <c r="B18" s="2114" t="s">
        <v>183</v>
      </c>
      <c r="C18" s="2113"/>
      <c r="D18" s="2113"/>
      <c r="E18" s="2113"/>
      <c r="F18" s="2126" t="s">
        <v>73</v>
      </c>
      <c r="G18" s="2126" t="s">
        <v>73</v>
      </c>
      <c r="H18" s="2127">
        <v>3567678</v>
      </c>
      <c r="I18" s="2162">
        <v>0</v>
      </c>
      <c r="J18" s="2127">
        <v>3050811</v>
      </c>
      <c r="K18" s="2128">
        <v>516867</v>
      </c>
    </row>
    <row r="19" spans="1:11" ht="45" customHeight="1" x14ac:dyDescent="0.2">
      <c r="A19" s="2116" t="s">
        <v>8</v>
      </c>
      <c r="B19" s="2117"/>
      <c r="C19" s="2117"/>
      <c r="D19" s="2117"/>
      <c r="E19" s="2117"/>
      <c r="F19" s="2121" t="s">
        <v>9</v>
      </c>
      <c r="G19" s="2121" t="s">
        <v>37</v>
      </c>
      <c r="H19" s="2121" t="s">
        <v>29</v>
      </c>
      <c r="I19" s="2121" t="s">
        <v>30</v>
      </c>
      <c r="J19" s="2121" t="s">
        <v>33</v>
      </c>
      <c r="K19" s="2121" t="s">
        <v>34</v>
      </c>
    </row>
    <row r="20" spans="1:11" ht="18" customHeight="1" x14ac:dyDescent="0.2">
      <c r="A20" s="2119" t="s">
        <v>74</v>
      </c>
      <c r="B20" s="2115" t="s">
        <v>41</v>
      </c>
      <c r="C20" s="2113"/>
      <c r="D20" s="2113"/>
      <c r="E20" s="2113"/>
      <c r="F20" s="2113"/>
      <c r="G20" s="2113"/>
      <c r="H20" s="2113"/>
      <c r="I20" s="2113"/>
      <c r="J20" s="2113"/>
      <c r="K20" s="2113"/>
    </row>
    <row r="21" spans="1:11" ht="18" customHeight="1" x14ac:dyDescent="0.2">
      <c r="A21" s="2118" t="s">
        <v>75</v>
      </c>
      <c r="B21" s="2114" t="s">
        <v>42</v>
      </c>
      <c r="C21" s="2113"/>
      <c r="D21" s="2113"/>
      <c r="E21" s="2113"/>
      <c r="F21" s="2126">
        <v>1738</v>
      </c>
      <c r="G21" s="2126">
        <v>5894</v>
      </c>
      <c r="H21" s="2127">
        <v>318909</v>
      </c>
      <c r="I21" s="2162">
        <v>271582.9044</v>
      </c>
      <c r="J21" s="2127">
        <v>12148</v>
      </c>
      <c r="K21" s="2128">
        <v>578343.9044</v>
      </c>
    </row>
    <row r="22" spans="1:11" ht="18" customHeight="1" x14ac:dyDescent="0.2">
      <c r="A22" s="2118" t="s">
        <v>76</v>
      </c>
      <c r="B22" s="2113" t="s">
        <v>6</v>
      </c>
      <c r="C22" s="2113"/>
      <c r="D22" s="2113"/>
      <c r="E22" s="2113"/>
      <c r="F22" s="2126">
        <v>201</v>
      </c>
      <c r="G22" s="2126">
        <v>1091</v>
      </c>
      <c r="H22" s="2127">
        <v>8690</v>
      </c>
      <c r="I22" s="2162">
        <v>7400.4040000000005</v>
      </c>
      <c r="J22" s="2127">
        <v>0</v>
      </c>
      <c r="K22" s="2128">
        <v>16090.404</v>
      </c>
    </row>
    <row r="23" spans="1:11" ht="18" customHeight="1" x14ac:dyDescent="0.2">
      <c r="A23" s="2118" t="s">
        <v>77</v>
      </c>
      <c r="B23" s="2113" t="s">
        <v>43</v>
      </c>
      <c r="C23" s="2113"/>
      <c r="D23" s="2113"/>
      <c r="E23" s="2113"/>
      <c r="F23" s="2126"/>
      <c r="G23" s="2126"/>
      <c r="H23" s="2127"/>
      <c r="I23" s="2162">
        <v>0</v>
      </c>
      <c r="J23" s="2127"/>
      <c r="K23" s="2128">
        <v>0</v>
      </c>
    </row>
    <row r="24" spans="1:11" ht="18" customHeight="1" x14ac:dyDescent="0.2">
      <c r="A24" s="2118" t="s">
        <v>78</v>
      </c>
      <c r="B24" s="2113" t="s">
        <v>44</v>
      </c>
      <c r="C24" s="2113"/>
      <c r="D24" s="2113"/>
      <c r="E24" s="2113"/>
      <c r="F24" s="2126">
        <v>70</v>
      </c>
      <c r="G24" s="2126">
        <v>330</v>
      </c>
      <c r="H24" s="2127">
        <v>3034</v>
      </c>
      <c r="I24" s="2162">
        <v>2583.7544000000003</v>
      </c>
      <c r="J24" s="2127">
        <v>0</v>
      </c>
      <c r="K24" s="2128">
        <v>5617.7543999999998</v>
      </c>
    </row>
    <row r="25" spans="1:11" ht="18" customHeight="1" x14ac:dyDescent="0.2">
      <c r="A25" s="2118" t="s">
        <v>79</v>
      </c>
      <c r="B25" s="2113" t="s">
        <v>5</v>
      </c>
      <c r="C25" s="2113"/>
      <c r="D25" s="2113"/>
      <c r="E25" s="2113"/>
      <c r="F25" s="2126">
        <v>167</v>
      </c>
      <c r="G25" s="2126">
        <v>835</v>
      </c>
      <c r="H25" s="2127">
        <v>6440</v>
      </c>
      <c r="I25" s="2162">
        <v>5484.3040000000001</v>
      </c>
      <c r="J25" s="2127">
        <v>0</v>
      </c>
      <c r="K25" s="2128">
        <v>11924.304</v>
      </c>
    </row>
    <row r="26" spans="1:11" ht="18" customHeight="1" x14ac:dyDescent="0.2">
      <c r="A26" s="2118" t="s">
        <v>80</v>
      </c>
      <c r="B26" s="2113" t="s">
        <v>45</v>
      </c>
      <c r="C26" s="2113"/>
      <c r="D26" s="2113"/>
      <c r="E26" s="2113"/>
      <c r="F26" s="2126"/>
      <c r="G26" s="2126"/>
      <c r="H26" s="2127"/>
      <c r="I26" s="2162">
        <v>0</v>
      </c>
      <c r="J26" s="2127"/>
      <c r="K26" s="2128">
        <v>0</v>
      </c>
    </row>
    <row r="27" spans="1:11" ht="18" customHeight="1" x14ac:dyDescent="0.2">
      <c r="A27" s="2118" t="s">
        <v>81</v>
      </c>
      <c r="B27" s="2113" t="s">
        <v>46</v>
      </c>
      <c r="C27" s="2113"/>
      <c r="D27" s="2113"/>
      <c r="E27" s="2113"/>
      <c r="F27" s="2126">
        <v>549</v>
      </c>
      <c r="G27" s="2126">
        <v>275</v>
      </c>
      <c r="H27" s="2127">
        <v>96461</v>
      </c>
      <c r="I27" s="2162">
        <v>82146.187600000005</v>
      </c>
      <c r="J27" s="2127">
        <v>0</v>
      </c>
      <c r="K27" s="2128">
        <v>178607.1876</v>
      </c>
    </row>
    <row r="28" spans="1:11" ht="18" customHeight="1" x14ac:dyDescent="0.2">
      <c r="A28" s="2118" t="s">
        <v>82</v>
      </c>
      <c r="B28" s="2113" t="s">
        <v>47</v>
      </c>
      <c r="C28" s="2113"/>
      <c r="D28" s="2113"/>
      <c r="E28" s="2113"/>
      <c r="F28" s="2126">
        <v>1080</v>
      </c>
      <c r="G28" s="2126">
        <v>0</v>
      </c>
      <c r="H28" s="2127">
        <v>191004</v>
      </c>
      <c r="I28" s="2162">
        <v>162659.00640000001</v>
      </c>
      <c r="J28" s="2127">
        <v>0</v>
      </c>
      <c r="K28" s="2128">
        <v>353663.00640000001</v>
      </c>
    </row>
    <row r="29" spans="1:11" ht="18" customHeight="1" x14ac:dyDescent="0.2">
      <c r="A29" s="2118" t="s">
        <v>83</v>
      </c>
      <c r="B29" s="2113" t="s">
        <v>48</v>
      </c>
      <c r="C29" s="2113"/>
      <c r="D29" s="2113"/>
      <c r="E29" s="2113"/>
      <c r="F29" s="2126">
        <v>885</v>
      </c>
      <c r="G29" s="2126">
        <v>4995</v>
      </c>
      <c r="H29" s="2127">
        <v>390733</v>
      </c>
      <c r="I29" s="2162">
        <v>332748.22279999999</v>
      </c>
      <c r="J29" s="2127">
        <v>0</v>
      </c>
      <c r="K29" s="2128">
        <v>723481.22279999999</v>
      </c>
    </row>
    <row r="30" spans="1:11" ht="18" customHeight="1" x14ac:dyDescent="0.2">
      <c r="A30" s="2118" t="s">
        <v>84</v>
      </c>
      <c r="B30" s="4062"/>
      <c r="C30" s="4063"/>
      <c r="D30" s="4064"/>
      <c r="E30" s="2113"/>
      <c r="F30" s="2126"/>
      <c r="G30" s="2126"/>
      <c r="H30" s="2127"/>
      <c r="I30" s="2162">
        <v>0</v>
      </c>
      <c r="J30" s="2127"/>
      <c r="K30" s="2128">
        <v>0</v>
      </c>
    </row>
    <row r="31" spans="1:11" ht="18" customHeight="1" x14ac:dyDescent="0.2">
      <c r="A31" s="2118" t="s">
        <v>133</v>
      </c>
      <c r="B31" s="4062"/>
      <c r="C31" s="4063"/>
      <c r="D31" s="4064"/>
      <c r="E31" s="2113"/>
      <c r="F31" s="2126"/>
      <c r="G31" s="2126"/>
      <c r="H31" s="2127"/>
      <c r="I31" s="2162">
        <v>0</v>
      </c>
      <c r="J31" s="2127"/>
      <c r="K31" s="2128">
        <v>0</v>
      </c>
    </row>
    <row r="32" spans="1:11" ht="18" customHeight="1" x14ac:dyDescent="0.2">
      <c r="A32" s="2118" t="s">
        <v>134</v>
      </c>
      <c r="B32" s="2141"/>
      <c r="C32" s="2142"/>
      <c r="D32" s="2143"/>
      <c r="E32" s="2113"/>
      <c r="F32" s="2126"/>
      <c r="G32" s="2164" t="s">
        <v>85</v>
      </c>
      <c r="H32" s="2127"/>
      <c r="I32" s="2162">
        <v>0</v>
      </c>
      <c r="J32" s="2127"/>
      <c r="K32" s="2128">
        <v>0</v>
      </c>
    </row>
    <row r="33" spans="1:11" ht="18" customHeight="1" x14ac:dyDescent="0.2">
      <c r="A33" s="2118" t="s">
        <v>135</v>
      </c>
      <c r="B33" s="2141"/>
      <c r="C33" s="2142"/>
      <c r="D33" s="2143"/>
      <c r="E33" s="2113"/>
      <c r="F33" s="2126"/>
      <c r="G33" s="2164" t="s">
        <v>85</v>
      </c>
      <c r="H33" s="2127"/>
      <c r="I33" s="2162">
        <v>0</v>
      </c>
      <c r="J33" s="2127"/>
      <c r="K33" s="2128">
        <v>0</v>
      </c>
    </row>
    <row r="34" spans="1:11" ht="18" customHeight="1" x14ac:dyDescent="0.2">
      <c r="A34" s="2118" t="s">
        <v>136</v>
      </c>
      <c r="B34" s="4062"/>
      <c r="C34" s="4063"/>
      <c r="D34" s="4064"/>
      <c r="E34" s="2113"/>
      <c r="F34" s="2126"/>
      <c r="G34" s="2164" t="s">
        <v>85</v>
      </c>
      <c r="H34" s="2127"/>
      <c r="I34" s="2162">
        <v>0</v>
      </c>
      <c r="J34" s="2127"/>
      <c r="K34" s="2128">
        <v>0</v>
      </c>
    </row>
    <row r="35" spans="1:11" ht="18" customHeight="1" x14ac:dyDescent="0.2">
      <c r="A35" s="2113"/>
      <c r="B35" s="2113"/>
      <c r="C35" s="2113"/>
      <c r="D35" s="2113"/>
      <c r="E35" s="2113"/>
      <c r="F35" s="2113"/>
      <c r="G35" s="2113"/>
      <c r="H35" s="2113"/>
      <c r="I35" s="2113"/>
      <c r="J35" s="2113"/>
      <c r="K35" s="2156"/>
    </row>
    <row r="36" spans="1:11" ht="18" customHeight="1" x14ac:dyDescent="0.2">
      <c r="A36" s="2119" t="s">
        <v>137</v>
      </c>
      <c r="B36" s="2115" t="s">
        <v>138</v>
      </c>
      <c r="C36" s="2113"/>
      <c r="D36" s="2113"/>
      <c r="E36" s="2115" t="s">
        <v>7</v>
      </c>
      <c r="F36" s="2130">
        <v>4690</v>
      </c>
      <c r="G36" s="2130">
        <v>13420</v>
      </c>
      <c r="H36" s="2130">
        <v>1015271</v>
      </c>
      <c r="I36" s="2128">
        <v>864604.78359999997</v>
      </c>
      <c r="J36" s="2128">
        <v>12148</v>
      </c>
      <c r="K36" s="2128">
        <v>1867727.7836000002</v>
      </c>
    </row>
    <row r="37" spans="1:11" ht="18" customHeight="1" thickBot="1" x14ac:dyDescent="0.25">
      <c r="A37" s="2113"/>
      <c r="B37" s="2115"/>
      <c r="C37" s="2113"/>
      <c r="D37" s="2113"/>
      <c r="E37" s="2113"/>
      <c r="F37" s="2131"/>
      <c r="G37" s="2131"/>
      <c r="H37" s="2132"/>
      <c r="I37" s="2132"/>
      <c r="J37" s="2132"/>
      <c r="K37" s="2157"/>
    </row>
    <row r="38" spans="1:11" ht="42.75" customHeight="1" x14ac:dyDescent="0.2">
      <c r="A38" s="2113"/>
      <c r="B38" s="2113"/>
      <c r="C38" s="2113"/>
      <c r="D38" s="2113"/>
      <c r="E38" s="2113"/>
      <c r="F38" s="2121" t="s">
        <v>9</v>
      </c>
      <c r="G38" s="2121" t="s">
        <v>37</v>
      </c>
      <c r="H38" s="2121" t="s">
        <v>29</v>
      </c>
      <c r="I38" s="2121" t="s">
        <v>30</v>
      </c>
      <c r="J38" s="2121" t="s">
        <v>33</v>
      </c>
      <c r="K38" s="2121" t="s">
        <v>34</v>
      </c>
    </row>
    <row r="39" spans="1:11" ht="18.75" customHeight="1" x14ac:dyDescent="0.2">
      <c r="A39" s="2119" t="s">
        <v>86</v>
      </c>
      <c r="B39" s="2115" t="s">
        <v>49</v>
      </c>
      <c r="C39" s="2113"/>
      <c r="D39" s="2113"/>
      <c r="E39" s="2113"/>
      <c r="F39" s="2113"/>
      <c r="G39" s="2113"/>
      <c r="H39" s="2113"/>
      <c r="I39" s="2113"/>
      <c r="J39" s="2113"/>
      <c r="K39" s="2113"/>
    </row>
    <row r="40" spans="1:11" ht="18" customHeight="1" x14ac:dyDescent="0.2">
      <c r="A40" s="2118" t="s">
        <v>87</v>
      </c>
      <c r="B40" s="2113" t="s">
        <v>31</v>
      </c>
      <c r="C40" s="2113"/>
      <c r="D40" s="2113"/>
      <c r="E40" s="2113"/>
      <c r="F40" s="2126">
        <v>10</v>
      </c>
      <c r="G40" s="2126">
        <v>250</v>
      </c>
      <c r="H40" s="2127">
        <v>41870</v>
      </c>
      <c r="I40" s="2162">
        <v>13650</v>
      </c>
      <c r="J40" s="2127">
        <v>0</v>
      </c>
      <c r="K40" s="2128">
        <v>55520</v>
      </c>
    </row>
    <row r="41" spans="1:11" ht="18" customHeight="1" x14ac:dyDescent="0.2">
      <c r="A41" s="2118" t="s">
        <v>88</v>
      </c>
      <c r="B41" s="3861" t="s">
        <v>50</v>
      </c>
      <c r="C41" s="3862"/>
      <c r="D41" s="2113"/>
      <c r="E41" s="2113"/>
      <c r="F41" s="2126"/>
      <c r="G41" s="2126"/>
      <c r="H41" s="2127"/>
      <c r="I41" s="2162"/>
      <c r="J41" s="2127"/>
      <c r="K41" s="2128">
        <v>0</v>
      </c>
    </row>
    <row r="42" spans="1:11" ht="18" customHeight="1" x14ac:dyDescent="0.2">
      <c r="A42" s="2118" t="s">
        <v>89</v>
      </c>
      <c r="B42" s="2114" t="s">
        <v>11</v>
      </c>
      <c r="C42" s="2113"/>
      <c r="D42" s="2113"/>
      <c r="E42" s="2113"/>
      <c r="F42" s="2126">
        <v>2392</v>
      </c>
      <c r="G42" s="2126">
        <v>94</v>
      </c>
      <c r="H42" s="2127">
        <v>91521</v>
      </c>
      <c r="I42" s="2162">
        <v>32374</v>
      </c>
      <c r="J42" s="2127">
        <v>0</v>
      </c>
      <c r="K42" s="2128">
        <v>123895</v>
      </c>
    </row>
    <row r="43" spans="1:11" ht="18" customHeight="1" x14ac:dyDescent="0.2">
      <c r="A43" s="2118" t="s">
        <v>90</v>
      </c>
      <c r="B43" s="2159" t="s">
        <v>10</v>
      </c>
      <c r="C43" s="2122"/>
      <c r="D43" s="2122"/>
      <c r="E43" s="2113"/>
      <c r="F43" s="2126"/>
      <c r="G43" s="2126"/>
      <c r="H43" s="2127"/>
      <c r="I43" s="2162"/>
      <c r="J43" s="2127"/>
      <c r="K43" s="2128">
        <v>0</v>
      </c>
    </row>
    <row r="44" spans="1:11" ht="18" customHeight="1" x14ac:dyDescent="0.2">
      <c r="A44" s="2118" t="s">
        <v>91</v>
      </c>
      <c r="B44" s="4062" t="s">
        <v>633</v>
      </c>
      <c r="C44" s="4063"/>
      <c r="D44" s="4064"/>
      <c r="E44" s="2113"/>
      <c r="F44" s="2166">
        <v>7798</v>
      </c>
      <c r="G44" s="2166">
        <v>130</v>
      </c>
      <c r="H44" s="2127">
        <v>375218</v>
      </c>
      <c r="I44" s="2167">
        <v>122321</v>
      </c>
      <c r="J44" s="2127">
        <v>0</v>
      </c>
      <c r="K44" s="2168">
        <v>497539</v>
      </c>
    </row>
    <row r="45" spans="1:11" ht="18" customHeight="1" x14ac:dyDescent="0.2">
      <c r="A45" s="2118" t="s">
        <v>139</v>
      </c>
      <c r="B45" s="4062"/>
      <c r="C45" s="4063"/>
      <c r="D45" s="4064"/>
      <c r="E45" s="2113"/>
      <c r="F45" s="2126"/>
      <c r="G45" s="2126"/>
      <c r="H45" s="2127"/>
      <c r="I45" s="2162">
        <v>0</v>
      </c>
      <c r="J45" s="2127"/>
      <c r="K45" s="2128">
        <v>0</v>
      </c>
    </row>
    <row r="46" spans="1:11" ht="18" customHeight="1" x14ac:dyDescent="0.2">
      <c r="A46" s="2118" t="s">
        <v>140</v>
      </c>
      <c r="B46" s="4062"/>
      <c r="C46" s="4063"/>
      <c r="D46" s="4064"/>
      <c r="E46" s="2113"/>
      <c r="F46" s="2126"/>
      <c r="G46" s="2126"/>
      <c r="H46" s="2127"/>
      <c r="I46" s="2162">
        <v>0</v>
      </c>
      <c r="J46" s="2127"/>
      <c r="K46" s="2128">
        <v>0</v>
      </c>
    </row>
    <row r="47" spans="1:11" ht="18" customHeight="1" x14ac:dyDescent="0.2">
      <c r="A47" s="2118" t="s">
        <v>141</v>
      </c>
      <c r="B47" s="4062"/>
      <c r="C47" s="4063"/>
      <c r="D47" s="4064"/>
      <c r="E47" s="2113"/>
      <c r="F47" s="2126"/>
      <c r="G47" s="2126"/>
      <c r="H47" s="2127"/>
      <c r="I47" s="2162">
        <v>0</v>
      </c>
      <c r="J47" s="2127"/>
      <c r="K47" s="2128">
        <v>0</v>
      </c>
    </row>
    <row r="48" spans="1:11" ht="18" customHeight="1" x14ac:dyDescent="0.2">
      <c r="A48" s="1970"/>
      <c r="B48" s="1969"/>
      <c r="C48" s="1969"/>
      <c r="D48" s="1969"/>
      <c r="E48" s="1969"/>
      <c r="F48" s="1969"/>
      <c r="G48" s="1969"/>
      <c r="H48" s="1969"/>
      <c r="I48" s="1969"/>
      <c r="J48" s="1969"/>
      <c r="K48" s="1969"/>
    </row>
    <row r="49" spans="1:11" ht="18" customHeight="1" x14ac:dyDescent="0.2">
      <c r="A49" s="2119" t="s">
        <v>142</v>
      </c>
      <c r="B49" s="2115" t="s">
        <v>143</v>
      </c>
      <c r="C49" s="2113"/>
      <c r="D49" s="2113"/>
      <c r="E49" s="2115" t="s">
        <v>7</v>
      </c>
      <c r="F49" s="2135">
        <v>10200</v>
      </c>
      <c r="G49" s="2135">
        <v>474</v>
      </c>
      <c r="H49" s="2128">
        <v>508609</v>
      </c>
      <c r="I49" s="2128">
        <v>168345</v>
      </c>
      <c r="J49" s="2128">
        <v>0</v>
      </c>
      <c r="K49" s="2128">
        <v>676954</v>
      </c>
    </row>
    <row r="50" spans="1:11" ht="18" customHeight="1" thickBot="1" x14ac:dyDescent="0.25">
      <c r="A50" s="2113"/>
      <c r="B50" s="2113"/>
      <c r="C50" s="2113"/>
      <c r="D50" s="2113"/>
      <c r="E50" s="2113"/>
      <c r="F50" s="2113"/>
      <c r="G50" s="2136"/>
      <c r="H50" s="2136"/>
      <c r="I50" s="2136"/>
      <c r="J50" s="2136"/>
      <c r="K50" s="2136"/>
    </row>
    <row r="51" spans="1:11" ht="42.75" customHeight="1" x14ac:dyDescent="0.2">
      <c r="A51" s="2113"/>
      <c r="B51" s="2113"/>
      <c r="C51" s="2113"/>
      <c r="D51" s="2113"/>
      <c r="E51" s="2113"/>
      <c r="F51" s="2121" t="s">
        <v>9</v>
      </c>
      <c r="G51" s="2121" t="s">
        <v>37</v>
      </c>
      <c r="H51" s="2121" t="s">
        <v>29</v>
      </c>
      <c r="I51" s="2121" t="s">
        <v>30</v>
      </c>
      <c r="J51" s="2121" t="s">
        <v>33</v>
      </c>
      <c r="K51" s="2121" t="s">
        <v>34</v>
      </c>
    </row>
    <row r="52" spans="1:11" ht="18" customHeight="1" x14ac:dyDescent="0.2">
      <c r="A52" s="2119" t="s">
        <v>92</v>
      </c>
      <c r="B52" s="4060" t="s">
        <v>38</v>
      </c>
      <c r="C52" s="4061"/>
      <c r="D52" s="2113"/>
      <c r="E52" s="2113"/>
      <c r="F52" s="2113"/>
      <c r="G52" s="2113"/>
      <c r="H52" s="2113"/>
      <c r="I52" s="2113"/>
      <c r="J52" s="2113"/>
      <c r="K52" s="2113"/>
    </row>
    <row r="53" spans="1:11" ht="18" customHeight="1" x14ac:dyDescent="0.2">
      <c r="A53" s="2118" t="s">
        <v>51</v>
      </c>
      <c r="B53" s="4062" t="s">
        <v>634</v>
      </c>
      <c r="C53" s="4063"/>
      <c r="D53" s="4064"/>
      <c r="E53" s="2113"/>
      <c r="F53" s="2126">
        <v>37856</v>
      </c>
      <c r="G53" s="2126">
        <v>27805</v>
      </c>
      <c r="H53" s="2127">
        <v>3058808</v>
      </c>
      <c r="I53" s="2162">
        <v>1521532</v>
      </c>
      <c r="J53" s="2127">
        <v>3014234</v>
      </c>
      <c r="K53" s="2128">
        <v>1566106</v>
      </c>
    </row>
    <row r="54" spans="1:11" ht="18" customHeight="1" x14ac:dyDescent="0.2">
      <c r="A54" s="2118" t="s">
        <v>93</v>
      </c>
      <c r="B54" s="4062" t="s">
        <v>635</v>
      </c>
      <c r="C54" s="4063"/>
      <c r="D54" s="4064"/>
      <c r="E54" s="2113"/>
      <c r="F54" s="2126">
        <v>10938</v>
      </c>
      <c r="G54" s="2126">
        <v>3117</v>
      </c>
      <c r="H54" s="2127">
        <v>768827</v>
      </c>
      <c r="I54" s="2162">
        <v>382435</v>
      </c>
      <c r="J54" s="2127">
        <v>284372</v>
      </c>
      <c r="K54" s="2128">
        <v>866890</v>
      </c>
    </row>
    <row r="55" spans="1:11" ht="18" customHeight="1" x14ac:dyDescent="0.2">
      <c r="A55" s="2118" t="s">
        <v>94</v>
      </c>
      <c r="B55" s="4062" t="s">
        <v>636</v>
      </c>
      <c r="C55" s="4063"/>
      <c r="D55" s="4064"/>
      <c r="E55" s="2113"/>
      <c r="F55" s="2126">
        <v>43520</v>
      </c>
      <c r="G55" s="2126">
        <v>298</v>
      </c>
      <c r="H55" s="2127">
        <v>2507064</v>
      </c>
      <c r="I55" s="2162">
        <v>1247078</v>
      </c>
      <c r="J55" s="2127">
        <v>1768891</v>
      </c>
      <c r="K55" s="2128">
        <v>1985251</v>
      </c>
    </row>
    <row r="56" spans="1:11" ht="18" customHeight="1" x14ac:dyDescent="0.2">
      <c r="A56" s="2118" t="s">
        <v>95</v>
      </c>
      <c r="B56" s="4062" t="s">
        <v>637</v>
      </c>
      <c r="C56" s="4063"/>
      <c r="D56" s="4064"/>
      <c r="E56" s="2113"/>
      <c r="F56" s="2126">
        <v>11273</v>
      </c>
      <c r="G56" s="2126">
        <v>0</v>
      </c>
      <c r="H56" s="2127">
        <v>995077</v>
      </c>
      <c r="I56" s="2162">
        <v>494977</v>
      </c>
      <c r="J56" s="2127">
        <v>269448</v>
      </c>
      <c r="K56" s="2128">
        <v>1220606</v>
      </c>
    </row>
    <row r="57" spans="1:11" ht="18" customHeight="1" x14ac:dyDescent="0.2">
      <c r="A57" s="2118" t="s">
        <v>96</v>
      </c>
      <c r="B57" s="4062" t="s">
        <v>638</v>
      </c>
      <c r="C57" s="4063"/>
      <c r="D57" s="4064"/>
      <c r="E57" s="2113"/>
      <c r="F57" s="2126">
        <v>0</v>
      </c>
      <c r="G57" s="2126">
        <v>0</v>
      </c>
      <c r="H57" s="2127">
        <v>1657014</v>
      </c>
      <c r="I57" s="2162">
        <v>824242</v>
      </c>
      <c r="J57" s="2127">
        <v>0</v>
      </c>
      <c r="K57" s="2128">
        <v>2481256</v>
      </c>
    </row>
    <row r="58" spans="1:11" ht="18" customHeight="1" x14ac:dyDescent="0.2">
      <c r="A58" s="2118" t="s">
        <v>97</v>
      </c>
      <c r="B58" s="4062" t="s">
        <v>639</v>
      </c>
      <c r="C58" s="4063"/>
      <c r="D58" s="4064"/>
      <c r="E58" s="2113"/>
      <c r="F58" s="2126">
        <v>0</v>
      </c>
      <c r="G58" s="2126">
        <v>0</v>
      </c>
      <c r="H58" s="2127">
        <v>-4166</v>
      </c>
      <c r="I58" s="2162">
        <v>-2072</v>
      </c>
      <c r="J58" s="2127">
        <v>0</v>
      </c>
      <c r="K58" s="2128">
        <v>-6238</v>
      </c>
    </row>
    <row r="59" spans="1:11" ht="18" customHeight="1" x14ac:dyDescent="0.2">
      <c r="A59" s="2118" t="s">
        <v>98</v>
      </c>
      <c r="B59" s="4062" t="s">
        <v>782</v>
      </c>
      <c r="C59" s="4063"/>
      <c r="D59" s="4064"/>
      <c r="E59" s="2113"/>
      <c r="F59" s="2126">
        <v>0</v>
      </c>
      <c r="G59" s="2126">
        <v>0</v>
      </c>
      <c r="H59" s="2127">
        <v>6000</v>
      </c>
      <c r="I59" s="2162">
        <v>2985</v>
      </c>
      <c r="J59" s="2127">
        <v>0</v>
      </c>
      <c r="K59" s="2128">
        <v>8985</v>
      </c>
    </row>
    <row r="60" spans="1:11" ht="18" customHeight="1" x14ac:dyDescent="0.2">
      <c r="A60" s="2118" t="s">
        <v>99</v>
      </c>
      <c r="B60" s="4062" t="s">
        <v>640</v>
      </c>
      <c r="C60" s="4063"/>
      <c r="D60" s="4064"/>
      <c r="E60" s="2113"/>
      <c r="F60" s="2126">
        <v>0</v>
      </c>
      <c r="G60" s="2126">
        <v>0</v>
      </c>
      <c r="H60" s="2127">
        <v>1090370</v>
      </c>
      <c r="I60" s="2162">
        <v>542379</v>
      </c>
      <c r="J60" s="2127">
        <v>415619</v>
      </c>
      <c r="K60" s="2128">
        <v>1217130</v>
      </c>
    </row>
    <row r="61" spans="1:11" ht="18" customHeight="1" x14ac:dyDescent="0.2">
      <c r="A61" s="2118" t="s">
        <v>100</v>
      </c>
      <c r="B61" s="4062"/>
      <c r="C61" s="4063"/>
      <c r="D61" s="4064"/>
      <c r="E61" s="2113"/>
      <c r="F61" s="2126"/>
      <c r="G61" s="2126"/>
      <c r="H61" s="2127"/>
      <c r="I61" s="2162">
        <v>0</v>
      </c>
      <c r="J61" s="2127"/>
      <c r="K61" s="2128">
        <v>0</v>
      </c>
    </row>
    <row r="62" spans="1:11" ht="18" customHeight="1" x14ac:dyDescent="0.2">
      <c r="A62" s="2118" t="s">
        <v>101</v>
      </c>
      <c r="B62" s="4062"/>
      <c r="C62" s="4063"/>
      <c r="D62" s="4064"/>
      <c r="E62" s="2113"/>
      <c r="F62" s="2126"/>
      <c r="G62" s="2126"/>
      <c r="H62" s="2127"/>
      <c r="I62" s="2162">
        <v>0</v>
      </c>
      <c r="J62" s="2127"/>
      <c r="K62" s="2128">
        <v>0</v>
      </c>
    </row>
    <row r="63" spans="1:11" ht="18" customHeight="1" x14ac:dyDescent="0.2">
      <c r="A63" s="2118"/>
      <c r="B63" s="2113"/>
      <c r="C63" s="2113"/>
      <c r="D63" s="2113"/>
      <c r="E63" s="2113"/>
      <c r="F63" s="2113"/>
      <c r="G63" s="2113"/>
      <c r="H63" s="2113"/>
      <c r="I63" s="2158"/>
      <c r="J63" s="2113"/>
      <c r="K63" s="2113"/>
    </row>
    <row r="64" spans="1:11" ht="18" customHeight="1" x14ac:dyDescent="0.2">
      <c r="A64" s="2118" t="s">
        <v>144</v>
      </c>
      <c r="B64" s="2115" t="s">
        <v>145</v>
      </c>
      <c r="C64" s="2113"/>
      <c r="D64" s="2113"/>
      <c r="E64" s="2115" t="s">
        <v>7</v>
      </c>
      <c r="F64" s="2130">
        <v>103587</v>
      </c>
      <c r="G64" s="2130">
        <v>31220</v>
      </c>
      <c r="H64" s="2128">
        <v>10078994</v>
      </c>
      <c r="I64" s="2128">
        <v>5013556</v>
      </c>
      <c r="J64" s="2128">
        <v>5752564</v>
      </c>
      <c r="K64" s="2128">
        <v>9339986</v>
      </c>
    </row>
    <row r="65" spans="1:11" ht="18" customHeight="1" x14ac:dyDescent="0.2">
      <c r="A65" s="2113"/>
      <c r="B65" s="2113"/>
      <c r="C65" s="2113"/>
      <c r="D65" s="2113"/>
      <c r="E65" s="2113"/>
      <c r="F65" s="2160"/>
      <c r="G65" s="2160"/>
      <c r="H65" s="2160"/>
      <c r="I65" s="2160"/>
      <c r="J65" s="2160"/>
      <c r="K65" s="2160"/>
    </row>
    <row r="66" spans="1:11" ht="42.75" customHeight="1" x14ac:dyDescent="0.2">
      <c r="A66" s="2113"/>
      <c r="B66" s="2113"/>
      <c r="C66" s="2113"/>
      <c r="D66" s="2113"/>
      <c r="E66" s="2113"/>
      <c r="F66" s="2169" t="s">
        <v>9</v>
      </c>
      <c r="G66" s="2169" t="s">
        <v>37</v>
      </c>
      <c r="H66" s="2169" t="s">
        <v>29</v>
      </c>
      <c r="I66" s="2169" t="s">
        <v>30</v>
      </c>
      <c r="J66" s="2169" t="s">
        <v>33</v>
      </c>
      <c r="K66" s="2169" t="s">
        <v>34</v>
      </c>
    </row>
    <row r="67" spans="1:11" ht="18" customHeight="1" x14ac:dyDescent="0.2">
      <c r="A67" s="2119" t="s">
        <v>102</v>
      </c>
      <c r="B67" s="2115" t="s">
        <v>12</v>
      </c>
      <c r="C67" s="2113"/>
      <c r="D67" s="2113"/>
      <c r="E67" s="2113"/>
      <c r="F67" s="2170"/>
      <c r="G67" s="2170"/>
      <c r="H67" s="2170"/>
      <c r="I67" s="2171"/>
      <c r="J67" s="2170"/>
      <c r="K67" s="2172"/>
    </row>
    <row r="68" spans="1:11" ht="18" customHeight="1" x14ac:dyDescent="0.2">
      <c r="A68" s="2118" t="s">
        <v>103</v>
      </c>
      <c r="B68" s="2113" t="s">
        <v>52</v>
      </c>
      <c r="C68" s="2113"/>
      <c r="D68" s="2113"/>
      <c r="E68" s="2113"/>
      <c r="F68" s="2163"/>
      <c r="G68" s="2163"/>
      <c r="H68" s="2163"/>
      <c r="I68" s="2162">
        <v>0</v>
      </c>
      <c r="J68" s="2163"/>
      <c r="K68" s="2128">
        <v>0</v>
      </c>
    </row>
    <row r="69" spans="1:11" ht="18" customHeight="1" x14ac:dyDescent="0.2">
      <c r="A69" s="2118" t="s">
        <v>104</v>
      </c>
      <c r="B69" s="2114" t="s">
        <v>53</v>
      </c>
      <c r="C69" s="2113"/>
      <c r="D69" s="2113"/>
      <c r="E69" s="2113"/>
      <c r="F69" s="2163"/>
      <c r="G69" s="2163"/>
      <c r="H69" s="2163"/>
      <c r="I69" s="2162">
        <v>0</v>
      </c>
      <c r="J69" s="2163"/>
      <c r="K69" s="2128">
        <v>0</v>
      </c>
    </row>
    <row r="70" spans="1:11" ht="18" customHeight="1" x14ac:dyDescent="0.2">
      <c r="A70" s="2118" t="s">
        <v>178</v>
      </c>
      <c r="B70" s="2138"/>
      <c r="C70" s="2139"/>
      <c r="D70" s="2140"/>
      <c r="E70" s="2115"/>
      <c r="F70" s="2147"/>
      <c r="G70" s="2147"/>
      <c r="H70" s="2148"/>
      <c r="I70" s="2162">
        <v>0</v>
      </c>
      <c r="J70" s="2148"/>
      <c r="K70" s="2128">
        <v>0</v>
      </c>
    </row>
    <row r="71" spans="1:11" ht="18" customHeight="1" x14ac:dyDescent="0.2">
      <c r="A71" s="2118" t="s">
        <v>179</v>
      </c>
      <c r="B71" s="2138"/>
      <c r="C71" s="2139"/>
      <c r="D71" s="2140"/>
      <c r="E71" s="2115"/>
      <c r="F71" s="2147"/>
      <c r="G71" s="2147"/>
      <c r="H71" s="2148"/>
      <c r="I71" s="2162">
        <v>0</v>
      </c>
      <c r="J71" s="2148"/>
      <c r="K71" s="2128">
        <v>0</v>
      </c>
    </row>
    <row r="72" spans="1:11" ht="18" customHeight="1" x14ac:dyDescent="0.2">
      <c r="A72" s="2118" t="s">
        <v>180</v>
      </c>
      <c r="B72" s="2144"/>
      <c r="C72" s="2145"/>
      <c r="D72" s="2146"/>
      <c r="E72" s="2115"/>
      <c r="F72" s="2126"/>
      <c r="G72" s="2126"/>
      <c r="H72" s="2127"/>
      <c r="I72" s="2162">
        <v>0</v>
      </c>
      <c r="J72" s="2127"/>
      <c r="K72" s="2128">
        <v>0</v>
      </c>
    </row>
    <row r="73" spans="1:11" ht="18" customHeight="1" x14ac:dyDescent="0.2">
      <c r="A73" s="2118"/>
      <c r="B73" s="2114"/>
      <c r="C73" s="2113"/>
      <c r="D73" s="2113"/>
      <c r="E73" s="2115"/>
      <c r="F73" s="2173"/>
      <c r="G73" s="2173"/>
      <c r="H73" s="2174"/>
      <c r="I73" s="2171"/>
      <c r="J73" s="2174"/>
      <c r="K73" s="2172"/>
    </row>
    <row r="74" spans="1:11" ht="18" customHeight="1" x14ac:dyDescent="0.2">
      <c r="A74" s="2119" t="s">
        <v>146</v>
      </c>
      <c r="B74" s="2115" t="s">
        <v>147</v>
      </c>
      <c r="C74" s="2113"/>
      <c r="D74" s="2113"/>
      <c r="E74" s="2115" t="s">
        <v>7</v>
      </c>
      <c r="F74" s="2133">
        <v>0</v>
      </c>
      <c r="G74" s="2133">
        <v>0</v>
      </c>
      <c r="H74" s="2133">
        <v>0</v>
      </c>
      <c r="I74" s="2165">
        <v>0</v>
      </c>
      <c r="J74" s="2133">
        <v>0</v>
      </c>
      <c r="K74" s="2129">
        <v>0</v>
      </c>
    </row>
    <row r="75" spans="1:11" ht="42.75" customHeight="1" x14ac:dyDescent="0.2">
      <c r="A75" s="2113"/>
      <c r="B75" s="2113"/>
      <c r="C75" s="2113"/>
      <c r="D75" s="2113"/>
      <c r="E75" s="2113"/>
      <c r="F75" s="2121" t="s">
        <v>9</v>
      </c>
      <c r="G75" s="2121" t="s">
        <v>37</v>
      </c>
      <c r="H75" s="2121" t="s">
        <v>29</v>
      </c>
      <c r="I75" s="2121" t="s">
        <v>30</v>
      </c>
      <c r="J75" s="2121" t="s">
        <v>33</v>
      </c>
      <c r="K75" s="2121" t="s">
        <v>34</v>
      </c>
    </row>
    <row r="76" spans="1:11" ht="18" customHeight="1" x14ac:dyDescent="0.2">
      <c r="A76" s="2119" t="s">
        <v>105</v>
      </c>
      <c r="B76" s="2115" t="s">
        <v>106</v>
      </c>
      <c r="C76" s="2113"/>
      <c r="D76" s="2113"/>
      <c r="E76" s="2113"/>
      <c r="F76" s="2113"/>
      <c r="G76" s="2113"/>
      <c r="H76" s="2113"/>
      <c r="I76" s="2113"/>
      <c r="J76" s="2113"/>
      <c r="K76" s="2113"/>
    </row>
    <row r="77" spans="1:11" ht="18" customHeight="1" x14ac:dyDescent="0.2">
      <c r="A77" s="2118" t="s">
        <v>107</v>
      </c>
      <c r="B77" s="2114" t="s">
        <v>54</v>
      </c>
      <c r="C77" s="2113"/>
      <c r="D77" s="2113"/>
      <c r="E77" s="2113"/>
      <c r="F77" s="2126"/>
      <c r="G77" s="2126"/>
      <c r="H77" s="2127"/>
      <c r="I77" s="2162">
        <v>0</v>
      </c>
      <c r="J77" s="2127"/>
      <c r="K77" s="2128">
        <v>0</v>
      </c>
    </row>
    <row r="78" spans="1:11" ht="18" customHeight="1" x14ac:dyDescent="0.2">
      <c r="A78" s="2118" t="s">
        <v>108</v>
      </c>
      <c r="B78" s="2114" t="s">
        <v>55</v>
      </c>
      <c r="C78" s="2113"/>
      <c r="D78" s="2113"/>
      <c r="E78" s="2113"/>
      <c r="F78" s="2126"/>
      <c r="G78" s="2126"/>
      <c r="H78" s="2127"/>
      <c r="I78" s="2162">
        <v>0</v>
      </c>
      <c r="J78" s="2127"/>
      <c r="K78" s="2128">
        <v>0</v>
      </c>
    </row>
    <row r="79" spans="1:11" ht="18" customHeight="1" x14ac:dyDescent="0.2">
      <c r="A79" s="2118" t="s">
        <v>109</v>
      </c>
      <c r="B79" s="2114" t="s">
        <v>13</v>
      </c>
      <c r="C79" s="2113"/>
      <c r="D79" s="2113"/>
      <c r="E79" s="2113"/>
      <c r="F79" s="2126">
        <v>0</v>
      </c>
      <c r="G79" s="2126">
        <v>390</v>
      </c>
      <c r="H79" s="2127">
        <v>4210</v>
      </c>
      <c r="I79" s="2162">
        <v>19833</v>
      </c>
      <c r="J79" s="2127">
        <v>0</v>
      </c>
      <c r="K79" s="2128">
        <v>24043</v>
      </c>
    </row>
    <row r="80" spans="1:11" ht="18" customHeight="1" x14ac:dyDescent="0.2">
      <c r="A80" s="2118" t="s">
        <v>110</v>
      </c>
      <c r="B80" s="2114" t="s">
        <v>56</v>
      </c>
      <c r="C80" s="2113"/>
      <c r="D80" s="2113"/>
      <c r="E80" s="2113"/>
      <c r="F80" s="2126"/>
      <c r="G80" s="2126"/>
      <c r="H80" s="2127"/>
      <c r="I80" s="2162">
        <v>0</v>
      </c>
      <c r="J80" s="2127"/>
      <c r="K80" s="2128">
        <v>0</v>
      </c>
    </row>
    <row r="81" spans="1:11" ht="18" customHeight="1" x14ac:dyDescent="0.2">
      <c r="A81" s="2118"/>
      <c r="B81" s="2113"/>
      <c r="C81" s="2113"/>
      <c r="D81" s="2113"/>
      <c r="E81" s="2113"/>
      <c r="F81" s="2113"/>
      <c r="G81" s="2113"/>
      <c r="H81" s="2113"/>
      <c r="I81" s="2113"/>
      <c r="J81" s="2113"/>
      <c r="K81" s="2152"/>
    </row>
    <row r="82" spans="1:11" ht="18" customHeight="1" x14ac:dyDescent="0.2">
      <c r="A82" s="2118" t="s">
        <v>148</v>
      </c>
      <c r="B82" s="2115" t="s">
        <v>149</v>
      </c>
      <c r="C82" s="2113"/>
      <c r="D82" s="2113"/>
      <c r="E82" s="2115" t="s">
        <v>7</v>
      </c>
      <c r="F82" s="2133">
        <v>0</v>
      </c>
      <c r="G82" s="2133">
        <v>390</v>
      </c>
      <c r="H82" s="2129">
        <v>4210</v>
      </c>
      <c r="I82" s="2129">
        <v>19833</v>
      </c>
      <c r="J82" s="2129">
        <v>0</v>
      </c>
      <c r="K82" s="2129">
        <v>24043</v>
      </c>
    </row>
    <row r="83" spans="1:11" ht="18" customHeight="1" thickBot="1" x14ac:dyDescent="0.25">
      <c r="A83" s="2118"/>
      <c r="B83" s="2113"/>
      <c r="C83" s="2113"/>
      <c r="D83" s="2113"/>
      <c r="E83" s="2113"/>
      <c r="F83" s="2136"/>
      <c r="G83" s="2136"/>
      <c r="H83" s="2136"/>
      <c r="I83" s="2136"/>
      <c r="J83" s="2136"/>
      <c r="K83" s="2136"/>
    </row>
    <row r="84" spans="1:11" ht="42.75" customHeight="1" x14ac:dyDescent="0.2">
      <c r="A84" s="2113"/>
      <c r="B84" s="2113"/>
      <c r="C84" s="2113"/>
      <c r="D84" s="2113"/>
      <c r="E84" s="2113"/>
      <c r="F84" s="2121" t="s">
        <v>9</v>
      </c>
      <c r="G84" s="2121" t="s">
        <v>37</v>
      </c>
      <c r="H84" s="2121" t="s">
        <v>29</v>
      </c>
      <c r="I84" s="2121" t="s">
        <v>30</v>
      </c>
      <c r="J84" s="2121" t="s">
        <v>33</v>
      </c>
      <c r="K84" s="2121" t="s">
        <v>34</v>
      </c>
    </row>
    <row r="85" spans="1:11" ht="18" customHeight="1" x14ac:dyDescent="0.2">
      <c r="A85" s="2119" t="s">
        <v>111</v>
      </c>
      <c r="B85" s="2115" t="s">
        <v>57</v>
      </c>
      <c r="C85" s="2113"/>
      <c r="D85" s="2113"/>
      <c r="E85" s="2113"/>
      <c r="F85" s="2113"/>
      <c r="G85" s="2113"/>
      <c r="H85" s="2113"/>
      <c r="I85" s="2113"/>
      <c r="J85" s="2113"/>
      <c r="K85" s="2113"/>
    </row>
    <row r="86" spans="1:11" ht="18" customHeight="1" x14ac:dyDescent="0.2">
      <c r="A86" s="2118" t="s">
        <v>112</v>
      </c>
      <c r="B86" s="2114" t="s">
        <v>113</v>
      </c>
      <c r="C86" s="2113"/>
      <c r="D86" s="2113"/>
      <c r="E86" s="2113"/>
      <c r="F86" s="2126">
        <v>30</v>
      </c>
      <c r="G86" s="2126">
        <v>0</v>
      </c>
      <c r="H86" s="2127">
        <v>1231</v>
      </c>
      <c r="I86" s="2162">
        <v>1048.3196</v>
      </c>
      <c r="J86" s="2127">
        <v>0</v>
      </c>
      <c r="K86" s="2128">
        <v>2279.3195999999998</v>
      </c>
    </row>
    <row r="87" spans="1:11" ht="18" customHeight="1" x14ac:dyDescent="0.2">
      <c r="A87" s="2118" t="s">
        <v>114</v>
      </c>
      <c r="B87" s="2114" t="s">
        <v>14</v>
      </c>
      <c r="C87" s="2113"/>
      <c r="D87" s="2113"/>
      <c r="E87" s="2113"/>
      <c r="F87" s="2126"/>
      <c r="G87" s="2126"/>
      <c r="H87" s="2127"/>
      <c r="I87" s="2162">
        <v>0</v>
      </c>
      <c r="J87" s="2127"/>
      <c r="K87" s="2128">
        <v>0</v>
      </c>
    </row>
    <row r="88" spans="1:11" ht="18" customHeight="1" x14ac:dyDescent="0.2">
      <c r="A88" s="2118" t="s">
        <v>115</v>
      </c>
      <c r="B88" s="2114" t="s">
        <v>116</v>
      </c>
      <c r="C88" s="2113"/>
      <c r="D88" s="2113"/>
      <c r="E88" s="2113"/>
      <c r="F88" s="2126">
        <v>54</v>
      </c>
      <c r="G88" s="2126">
        <v>18</v>
      </c>
      <c r="H88" s="2127">
        <v>1067</v>
      </c>
      <c r="I88" s="2162">
        <v>908.65719999999999</v>
      </c>
      <c r="J88" s="2127">
        <v>0</v>
      </c>
      <c r="K88" s="2128">
        <v>1975.6572000000001</v>
      </c>
    </row>
    <row r="89" spans="1:11" ht="18" customHeight="1" x14ac:dyDescent="0.2">
      <c r="A89" s="2118" t="s">
        <v>117</v>
      </c>
      <c r="B89" s="2114" t="s">
        <v>58</v>
      </c>
      <c r="C89" s="2113"/>
      <c r="D89" s="2113"/>
      <c r="E89" s="2113"/>
      <c r="F89" s="2126"/>
      <c r="G89" s="2126"/>
      <c r="H89" s="2127"/>
      <c r="I89" s="2162">
        <v>0</v>
      </c>
      <c r="J89" s="2127"/>
      <c r="K89" s="2128">
        <v>0</v>
      </c>
    </row>
    <row r="90" spans="1:11" ht="18" customHeight="1" x14ac:dyDescent="0.2">
      <c r="A90" s="2118" t="s">
        <v>118</v>
      </c>
      <c r="B90" s="3861" t="s">
        <v>59</v>
      </c>
      <c r="C90" s="3862"/>
      <c r="D90" s="2113"/>
      <c r="E90" s="2113"/>
      <c r="F90" s="2126">
        <v>120</v>
      </c>
      <c r="G90" s="2126">
        <v>0</v>
      </c>
      <c r="H90" s="2127">
        <v>12922</v>
      </c>
      <c r="I90" s="2162">
        <v>11004.3752</v>
      </c>
      <c r="J90" s="2127">
        <v>0</v>
      </c>
      <c r="K90" s="2128">
        <v>23926.375200000002</v>
      </c>
    </row>
    <row r="91" spans="1:11" ht="18" customHeight="1" x14ac:dyDescent="0.2">
      <c r="A91" s="2118" t="s">
        <v>119</v>
      </c>
      <c r="B91" s="2114" t="s">
        <v>60</v>
      </c>
      <c r="C91" s="2113"/>
      <c r="D91" s="2113"/>
      <c r="E91" s="2113"/>
      <c r="F91" s="2126">
        <v>889</v>
      </c>
      <c r="G91" s="2126">
        <v>240</v>
      </c>
      <c r="H91" s="2127">
        <v>35477</v>
      </c>
      <c r="I91" s="2162">
        <v>30212.213200000002</v>
      </c>
      <c r="J91" s="2127">
        <v>0</v>
      </c>
      <c r="K91" s="2128">
        <v>65689.213199999998</v>
      </c>
    </row>
    <row r="92" spans="1:11" ht="18" customHeight="1" x14ac:dyDescent="0.2">
      <c r="A92" s="2118" t="s">
        <v>120</v>
      </c>
      <c r="B92" s="2114" t="s">
        <v>121</v>
      </c>
      <c r="C92" s="2113"/>
      <c r="D92" s="2113"/>
      <c r="E92" s="2113"/>
      <c r="F92" s="2150">
        <v>336</v>
      </c>
      <c r="G92" s="2150">
        <v>16</v>
      </c>
      <c r="H92" s="2151">
        <v>12720</v>
      </c>
      <c r="I92" s="2162">
        <v>10832.352000000001</v>
      </c>
      <c r="J92" s="2151">
        <v>0</v>
      </c>
      <c r="K92" s="2128">
        <v>23552.351999999999</v>
      </c>
    </row>
    <row r="93" spans="1:11" ht="18" customHeight="1" x14ac:dyDescent="0.2">
      <c r="A93" s="2118" t="s">
        <v>122</v>
      </c>
      <c r="B93" s="2114" t="s">
        <v>123</v>
      </c>
      <c r="C93" s="2113"/>
      <c r="D93" s="2113"/>
      <c r="E93" s="2113"/>
      <c r="F93" s="2126"/>
      <c r="G93" s="2126"/>
      <c r="H93" s="2127"/>
      <c r="I93" s="2162">
        <v>0</v>
      </c>
      <c r="J93" s="2127"/>
      <c r="K93" s="2128">
        <v>0</v>
      </c>
    </row>
    <row r="94" spans="1:11" ht="18" customHeight="1" x14ac:dyDescent="0.2">
      <c r="A94" s="2118" t="s">
        <v>124</v>
      </c>
      <c r="B94" s="4065"/>
      <c r="C94" s="4066"/>
      <c r="D94" s="4067"/>
      <c r="E94" s="2113"/>
      <c r="F94" s="2126"/>
      <c r="G94" s="2126"/>
      <c r="H94" s="2127"/>
      <c r="I94" s="2162">
        <v>0</v>
      </c>
      <c r="J94" s="2127"/>
      <c r="K94" s="2128">
        <v>0</v>
      </c>
    </row>
    <row r="95" spans="1:11" ht="18" customHeight="1" x14ac:dyDescent="0.2">
      <c r="A95" s="2118" t="s">
        <v>125</v>
      </c>
      <c r="B95" s="4065"/>
      <c r="C95" s="4066"/>
      <c r="D95" s="4067"/>
      <c r="E95" s="2113"/>
      <c r="F95" s="2126"/>
      <c r="G95" s="2126"/>
      <c r="H95" s="2127"/>
      <c r="I95" s="2162">
        <v>0</v>
      </c>
      <c r="J95" s="2127"/>
      <c r="K95" s="2128">
        <v>0</v>
      </c>
    </row>
    <row r="96" spans="1:11" ht="18" customHeight="1" x14ac:dyDescent="0.2">
      <c r="A96" s="2118" t="s">
        <v>126</v>
      </c>
      <c r="B96" s="4065"/>
      <c r="C96" s="4066"/>
      <c r="D96" s="4067"/>
      <c r="E96" s="2113"/>
      <c r="F96" s="2126"/>
      <c r="G96" s="2126"/>
      <c r="H96" s="2127"/>
      <c r="I96" s="2162">
        <v>0</v>
      </c>
      <c r="J96" s="2127"/>
      <c r="K96" s="2128">
        <v>0</v>
      </c>
    </row>
    <row r="97" spans="1:11" ht="18" customHeight="1" x14ac:dyDescent="0.2">
      <c r="A97" s="2118"/>
      <c r="B97" s="2114"/>
      <c r="C97" s="2113"/>
      <c r="D97" s="2113"/>
      <c r="E97" s="2113"/>
      <c r="F97" s="2113"/>
      <c r="G97" s="2113"/>
      <c r="H97" s="2113"/>
      <c r="I97" s="2113"/>
      <c r="J97" s="2113"/>
      <c r="K97" s="2113"/>
    </row>
    <row r="98" spans="1:11" ht="18" customHeight="1" x14ac:dyDescent="0.2">
      <c r="A98" s="2119" t="s">
        <v>150</v>
      </c>
      <c r="B98" s="2115" t="s">
        <v>151</v>
      </c>
      <c r="C98" s="2113"/>
      <c r="D98" s="2113"/>
      <c r="E98" s="2115" t="s">
        <v>7</v>
      </c>
      <c r="F98" s="2130">
        <v>1429</v>
      </c>
      <c r="G98" s="2130">
        <v>274</v>
      </c>
      <c r="H98" s="2130">
        <v>63417</v>
      </c>
      <c r="I98" s="2130">
        <v>54005.917200000004</v>
      </c>
      <c r="J98" s="2130">
        <v>0</v>
      </c>
      <c r="K98" s="2130">
        <v>117422.9172</v>
      </c>
    </row>
    <row r="99" spans="1:11" ht="18" customHeight="1" thickBot="1" x14ac:dyDescent="0.25">
      <c r="A99" s="2113"/>
      <c r="B99" s="2115"/>
      <c r="C99" s="2113"/>
      <c r="D99" s="2113"/>
      <c r="E99" s="2113"/>
      <c r="F99" s="2136"/>
      <c r="G99" s="2136"/>
      <c r="H99" s="2136"/>
      <c r="I99" s="2136"/>
      <c r="J99" s="2136"/>
      <c r="K99" s="2136"/>
    </row>
    <row r="100" spans="1:11" ht="42.75" customHeight="1" x14ac:dyDescent="0.2">
      <c r="A100" s="2113"/>
      <c r="B100" s="2113"/>
      <c r="C100" s="2113"/>
      <c r="D100" s="2113"/>
      <c r="E100" s="2113"/>
      <c r="F100" s="2121" t="s">
        <v>9</v>
      </c>
      <c r="G100" s="2121" t="s">
        <v>37</v>
      </c>
      <c r="H100" s="2121" t="s">
        <v>29</v>
      </c>
      <c r="I100" s="2121" t="s">
        <v>30</v>
      </c>
      <c r="J100" s="2121" t="s">
        <v>33</v>
      </c>
      <c r="K100" s="2121" t="s">
        <v>34</v>
      </c>
    </row>
    <row r="101" spans="1:11" ht="18" customHeight="1" x14ac:dyDescent="0.2">
      <c r="A101" s="2119" t="s">
        <v>130</v>
      </c>
      <c r="B101" s="2115" t="s">
        <v>63</v>
      </c>
      <c r="C101" s="2113"/>
      <c r="D101" s="2113"/>
      <c r="E101" s="2113"/>
      <c r="F101" s="2113"/>
      <c r="G101" s="2113"/>
      <c r="H101" s="2113"/>
      <c r="I101" s="2113"/>
      <c r="J101" s="2113"/>
      <c r="K101" s="2113"/>
    </row>
    <row r="102" spans="1:11" ht="18" customHeight="1" x14ac:dyDescent="0.2">
      <c r="A102" s="2118" t="s">
        <v>131</v>
      </c>
      <c r="B102" s="2114" t="s">
        <v>152</v>
      </c>
      <c r="C102" s="2113"/>
      <c r="D102" s="2113"/>
      <c r="E102" s="2113"/>
      <c r="F102" s="2126">
        <v>217</v>
      </c>
      <c r="G102" s="2126">
        <v>0</v>
      </c>
      <c r="H102" s="2127">
        <v>8405</v>
      </c>
      <c r="I102" s="2162">
        <v>7157.6980000000003</v>
      </c>
      <c r="J102" s="2127">
        <v>0</v>
      </c>
      <c r="K102" s="2128">
        <v>15562.698</v>
      </c>
    </row>
    <row r="103" spans="1:11" ht="18" customHeight="1" x14ac:dyDescent="0.2">
      <c r="A103" s="2118" t="s">
        <v>132</v>
      </c>
      <c r="B103" s="3861" t="s">
        <v>62</v>
      </c>
      <c r="C103" s="3861"/>
      <c r="D103" s="2113"/>
      <c r="E103" s="2113"/>
      <c r="F103" s="2126">
        <v>26</v>
      </c>
      <c r="G103" s="2126">
        <v>0</v>
      </c>
      <c r="H103" s="2127">
        <v>24936</v>
      </c>
      <c r="I103" s="2162">
        <v>21235.497599999999</v>
      </c>
      <c r="J103" s="2127">
        <v>0</v>
      </c>
      <c r="K103" s="2128">
        <v>46171.497600000002</v>
      </c>
    </row>
    <row r="104" spans="1:11" ht="18" customHeight="1" x14ac:dyDescent="0.2">
      <c r="A104" s="2118" t="s">
        <v>128</v>
      </c>
      <c r="B104" s="4065"/>
      <c r="C104" s="4066"/>
      <c r="D104" s="4067"/>
      <c r="E104" s="2113"/>
      <c r="F104" s="2126"/>
      <c r="G104" s="2126"/>
      <c r="H104" s="2127"/>
      <c r="I104" s="2162">
        <v>0</v>
      </c>
      <c r="J104" s="2127"/>
      <c r="K104" s="2128">
        <v>0</v>
      </c>
    </row>
    <row r="105" spans="1:11" ht="18" customHeight="1" x14ac:dyDescent="0.2">
      <c r="A105" s="2118" t="s">
        <v>127</v>
      </c>
      <c r="B105" s="4065"/>
      <c r="C105" s="4066"/>
      <c r="D105" s="4067"/>
      <c r="E105" s="2113"/>
      <c r="F105" s="2126"/>
      <c r="G105" s="2126"/>
      <c r="H105" s="2127"/>
      <c r="I105" s="2162">
        <v>0</v>
      </c>
      <c r="J105" s="2127"/>
      <c r="K105" s="2128">
        <v>0</v>
      </c>
    </row>
    <row r="106" spans="1:11" ht="18" customHeight="1" x14ac:dyDescent="0.2">
      <c r="A106" s="2118" t="s">
        <v>129</v>
      </c>
      <c r="B106" s="4065"/>
      <c r="C106" s="4066"/>
      <c r="D106" s="4067"/>
      <c r="E106" s="2113"/>
      <c r="F106" s="2126"/>
      <c r="G106" s="2126"/>
      <c r="H106" s="2127"/>
      <c r="I106" s="2162">
        <v>0</v>
      </c>
      <c r="J106" s="2127"/>
      <c r="K106" s="2128">
        <v>0</v>
      </c>
    </row>
    <row r="107" spans="1:11" ht="18" customHeight="1" x14ac:dyDescent="0.2">
      <c r="A107" s="2113"/>
      <c r="B107" s="2115"/>
      <c r="C107" s="2113"/>
      <c r="D107" s="2113"/>
      <c r="E107" s="2113"/>
      <c r="F107" s="2113"/>
      <c r="G107" s="2113"/>
      <c r="H107" s="2113"/>
      <c r="I107" s="2113"/>
      <c r="J107" s="2113"/>
      <c r="K107" s="2113"/>
    </row>
    <row r="108" spans="1:11" s="38" customFormat="1" ht="18" customHeight="1" x14ac:dyDescent="0.2">
      <c r="A108" s="2119" t="s">
        <v>153</v>
      </c>
      <c r="B108" s="2175" t="s">
        <v>154</v>
      </c>
      <c r="C108" s="2113"/>
      <c r="D108" s="2113"/>
      <c r="E108" s="2115" t="s">
        <v>7</v>
      </c>
      <c r="F108" s="2130">
        <v>243</v>
      </c>
      <c r="G108" s="2130">
        <v>0</v>
      </c>
      <c r="H108" s="2128">
        <v>33341</v>
      </c>
      <c r="I108" s="2128">
        <v>28393.195599999999</v>
      </c>
      <c r="J108" s="2128">
        <v>0</v>
      </c>
      <c r="K108" s="2128">
        <v>61734.195600000006</v>
      </c>
    </row>
    <row r="109" spans="1:11" s="38" customFormat="1" ht="18" customHeight="1" thickBot="1" x14ac:dyDescent="0.25">
      <c r="A109" s="2123"/>
      <c r="B109" s="2124"/>
      <c r="C109" s="2125"/>
      <c r="D109" s="2125"/>
      <c r="E109" s="2125"/>
      <c r="F109" s="2136"/>
      <c r="G109" s="2136"/>
      <c r="H109" s="2136"/>
      <c r="I109" s="2136"/>
      <c r="J109" s="2136"/>
      <c r="K109" s="2136"/>
    </row>
    <row r="110" spans="1:11" s="38" customFormat="1" ht="18" customHeight="1" x14ac:dyDescent="0.2">
      <c r="A110" s="2119" t="s">
        <v>156</v>
      </c>
      <c r="B110" s="2115" t="s">
        <v>39</v>
      </c>
      <c r="C110" s="2113"/>
      <c r="D110" s="2113"/>
      <c r="E110" s="2113"/>
      <c r="F110" s="2113"/>
      <c r="G110" s="2113"/>
      <c r="H110" s="2113"/>
      <c r="I110" s="2113"/>
      <c r="J110" s="2113"/>
      <c r="K110" s="2113"/>
    </row>
    <row r="111" spans="1:11" ht="18" customHeight="1" x14ac:dyDescent="0.2">
      <c r="A111" s="2119" t="s">
        <v>155</v>
      </c>
      <c r="B111" s="2115" t="s">
        <v>164</v>
      </c>
      <c r="C111" s="2113"/>
      <c r="D111" s="2113"/>
      <c r="E111" s="2115" t="s">
        <v>7</v>
      </c>
      <c r="F111" s="2127">
        <v>3808206</v>
      </c>
      <c r="G111" s="2113"/>
      <c r="H111" s="2113"/>
      <c r="I111" s="2113"/>
      <c r="J111" s="2113"/>
      <c r="K111" s="2113"/>
    </row>
    <row r="112" spans="1:11" ht="18" customHeight="1" x14ac:dyDescent="0.2">
      <c r="A112" s="2113"/>
      <c r="B112" s="2115"/>
      <c r="C112" s="2113"/>
      <c r="D112" s="2113"/>
      <c r="E112" s="2115"/>
      <c r="F112" s="2134"/>
      <c r="G112" s="2113"/>
      <c r="H112" s="2113"/>
      <c r="I112" s="2113"/>
      <c r="J112" s="2113"/>
      <c r="K112" s="2113"/>
    </row>
    <row r="113" spans="1:11" ht="18" customHeight="1" x14ac:dyDescent="0.2">
      <c r="A113" s="2119"/>
      <c r="B113" s="2115" t="s">
        <v>15</v>
      </c>
      <c r="C113" s="2113"/>
      <c r="D113" s="2113"/>
      <c r="E113" s="2113"/>
      <c r="F113" s="2113"/>
      <c r="G113" s="1969"/>
      <c r="H113" s="1969"/>
      <c r="I113" s="1969"/>
      <c r="J113" s="1969"/>
      <c r="K113" s="1969"/>
    </row>
    <row r="114" spans="1:11" ht="18" customHeight="1" x14ac:dyDescent="0.2">
      <c r="A114" s="2118" t="s">
        <v>171</v>
      </c>
      <c r="B114" s="2114" t="s">
        <v>35</v>
      </c>
      <c r="C114" s="2113"/>
      <c r="D114" s="2113"/>
      <c r="E114" s="2113"/>
      <c r="F114" s="2137">
        <v>0.85160000000000002</v>
      </c>
      <c r="G114" s="1969"/>
      <c r="H114" s="1969"/>
      <c r="I114" s="1969"/>
      <c r="J114" s="1969"/>
      <c r="K114" s="1969"/>
    </row>
    <row r="115" spans="1:11" ht="18" customHeight="1" x14ac:dyDescent="0.2">
      <c r="A115" s="2118"/>
      <c r="B115" s="2115"/>
      <c r="C115" s="2113"/>
      <c r="D115" s="2113"/>
      <c r="E115" s="2113"/>
      <c r="F115" s="2113"/>
      <c r="G115" s="1969"/>
      <c r="H115" s="1969"/>
      <c r="I115" s="1969"/>
      <c r="J115" s="1969"/>
      <c r="K115" s="1969"/>
    </row>
    <row r="116" spans="1:11" ht="18" customHeight="1" x14ac:dyDescent="0.2">
      <c r="A116" s="2118" t="s">
        <v>170</v>
      </c>
      <c r="B116" s="2115" t="s">
        <v>16</v>
      </c>
      <c r="C116" s="2113"/>
      <c r="D116" s="2113"/>
      <c r="E116" s="2113"/>
      <c r="F116" s="2113"/>
      <c r="G116" s="1969"/>
      <c r="H116" s="1969"/>
      <c r="I116" s="1969"/>
      <c r="J116" s="1969"/>
      <c r="K116" s="1969"/>
    </row>
    <row r="117" spans="1:11" ht="18" customHeight="1" x14ac:dyDescent="0.2">
      <c r="A117" s="2118" t="s">
        <v>172</v>
      </c>
      <c r="B117" s="2114" t="s">
        <v>17</v>
      </c>
      <c r="C117" s="2113"/>
      <c r="D117" s="2113"/>
      <c r="E117" s="2113"/>
      <c r="F117" s="2127">
        <v>132552554</v>
      </c>
      <c r="G117" s="1969"/>
      <c r="H117" s="1969"/>
      <c r="I117" s="1969"/>
      <c r="J117" s="1969"/>
      <c r="K117" s="1969"/>
    </row>
    <row r="118" spans="1:11" ht="18" customHeight="1" x14ac:dyDescent="0.2">
      <c r="A118" s="2118" t="s">
        <v>173</v>
      </c>
      <c r="B118" s="2113" t="s">
        <v>18</v>
      </c>
      <c r="C118" s="2113"/>
      <c r="D118" s="2113"/>
      <c r="E118" s="2113"/>
      <c r="F118" s="2127">
        <v>3859794</v>
      </c>
      <c r="G118" s="1969"/>
      <c r="H118" s="1969"/>
      <c r="I118" s="1969"/>
      <c r="J118" s="1969"/>
      <c r="K118" s="1969"/>
    </row>
    <row r="119" spans="1:11" ht="18" customHeight="1" x14ac:dyDescent="0.2">
      <c r="A119" s="2118" t="s">
        <v>174</v>
      </c>
      <c r="B119" s="2115" t="s">
        <v>19</v>
      </c>
      <c r="C119" s="2113"/>
      <c r="D119" s="2113"/>
      <c r="E119" s="2113"/>
      <c r="F119" s="2129">
        <v>136412348</v>
      </c>
      <c r="G119" s="1969"/>
      <c r="H119" s="1969"/>
      <c r="I119" s="1969"/>
      <c r="J119" s="1969"/>
      <c r="K119" s="1969"/>
    </row>
    <row r="120" spans="1:11" ht="18" customHeight="1" x14ac:dyDescent="0.2">
      <c r="A120" s="2118"/>
      <c r="B120" s="2115"/>
      <c r="C120" s="2113"/>
      <c r="D120" s="2113"/>
      <c r="E120" s="2113"/>
      <c r="F120" s="2113"/>
      <c r="G120" s="1969"/>
      <c r="H120" s="1969"/>
      <c r="I120" s="1969"/>
      <c r="J120" s="1969"/>
      <c r="K120" s="1969"/>
    </row>
    <row r="121" spans="1:11" ht="18" customHeight="1" x14ac:dyDescent="0.2">
      <c r="A121" s="2118" t="s">
        <v>167</v>
      </c>
      <c r="B121" s="2115" t="s">
        <v>36</v>
      </c>
      <c r="C121" s="2113"/>
      <c r="D121" s="2113"/>
      <c r="E121" s="2113"/>
      <c r="F121" s="2127">
        <v>1128684174</v>
      </c>
      <c r="G121" s="1969"/>
      <c r="H121" s="1969"/>
      <c r="I121" s="1969"/>
      <c r="J121" s="1969"/>
      <c r="K121" s="1969"/>
    </row>
    <row r="122" spans="1:11" ht="18" customHeight="1" x14ac:dyDescent="0.2">
      <c r="A122" s="2118"/>
      <c r="B122" s="2113"/>
      <c r="C122" s="2113"/>
      <c r="D122" s="2113"/>
      <c r="E122" s="2113"/>
      <c r="F122" s="2113"/>
      <c r="G122" s="1969"/>
      <c r="H122" s="1969"/>
      <c r="I122" s="1969"/>
      <c r="J122" s="1969"/>
      <c r="K122" s="1969"/>
    </row>
    <row r="123" spans="1:11" ht="18" customHeight="1" x14ac:dyDescent="0.2">
      <c r="A123" s="2118" t="s">
        <v>175</v>
      </c>
      <c r="B123" s="2115" t="s">
        <v>20</v>
      </c>
      <c r="C123" s="2113"/>
      <c r="D123" s="2113"/>
      <c r="E123" s="2113"/>
      <c r="F123" s="2127">
        <v>7728174</v>
      </c>
      <c r="G123" s="1969"/>
      <c r="H123" s="1969"/>
      <c r="I123" s="1969"/>
      <c r="J123" s="1969"/>
      <c r="K123" s="1969"/>
    </row>
    <row r="124" spans="1:11" ht="18" customHeight="1" x14ac:dyDescent="0.2">
      <c r="A124" s="2118"/>
      <c r="B124" s="2113"/>
      <c r="C124" s="2113"/>
      <c r="D124" s="2113"/>
      <c r="E124" s="2113"/>
      <c r="F124" s="2113"/>
      <c r="G124" s="1969"/>
      <c r="H124" s="1969"/>
      <c r="I124" s="1969"/>
      <c r="J124" s="1969"/>
      <c r="K124" s="1969"/>
    </row>
    <row r="125" spans="1:11" ht="18" customHeight="1" x14ac:dyDescent="0.2">
      <c r="A125" s="2118" t="s">
        <v>176</v>
      </c>
      <c r="B125" s="2115" t="s">
        <v>21</v>
      </c>
      <c r="C125" s="2113"/>
      <c r="D125" s="2113"/>
      <c r="E125" s="2113"/>
      <c r="F125" s="2127">
        <v>915827</v>
      </c>
      <c r="G125" s="1969"/>
      <c r="H125" s="1969"/>
      <c r="I125" s="1969"/>
      <c r="J125" s="1969"/>
      <c r="K125" s="1969"/>
    </row>
    <row r="126" spans="1:11" ht="18" customHeight="1" x14ac:dyDescent="0.2">
      <c r="A126" s="2118"/>
      <c r="B126" s="2113"/>
      <c r="C126" s="2113"/>
      <c r="D126" s="2113"/>
      <c r="E126" s="2113"/>
      <c r="F126" s="2113"/>
      <c r="G126" s="1969"/>
      <c r="H126" s="1969"/>
      <c r="I126" s="1969"/>
      <c r="J126" s="1969"/>
      <c r="K126" s="1969"/>
    </row>
    <row r="127" spans="1:11" ht="18" customHeight="1" x14ac:dyDescent="0.2">
      <c r="A127" s="2118" t="s">
        <v>177</v>
      </c>
      <c r="B127" s="2115" t="s">
        <v>22</v>
      </c>
      <c r="C127" s="2113"/>
      <c r="D127" s="2113"/>
      <c r="E127" s="2113"/>
      <c r="F127" s="2127">
        <v>8644001</v>
      </c>
      <c r="G127" s="1969"/>
      <c r="H127" s="1969"/>
      <c r="I127" s="1969"/>
      <c r="J127" s="1969"/>
      <c r="K127" s="1969"/>
    </row>
    <row r="128" spans="1:11" ht="18" customHeight="1" x14ac:dyDescent="0.2">
      <c r="A128" s="2118"/>
      <c r="B128" s="2113"/>
      <c r="C128" s="2113"/>
      <c r="D128" s="2113"/>
      <c r="E128" s="2113"/>
      <c r="F128" s="2113"/>
      <c r="G128" s="1969"/>
      <c r="H128" s="1969"/>
      <c r="I128" s="1969"/>
      <c r="J128" s="1969"/>
      <c r="K128" s="1969"/>
    </row>
    <row r="129" spans="1:11" ht="42.75" customHeight="1" x14ac:dyDescent="0.2">
      <c r="A129" s="2113"/>
      <c r="B129" s="2113"/>
      <c r="C129" s="2113"/>
      <c r="D129" s="2113"/>
      <c r="E129" s="2113"/>
      <c r="F129" s="2121" t="s">
        <v>9</v>
      </c>
      <c r="G129" s="2121" t="s">
        <v>37</v>
      </c>
      <c r="H129" s="2121" t="s">
        <v>29</v>
      </c>
      <c r="I129" s="2121" t="s">
        <v>30</v>
      </c>
      <c r="J129" s="2121" t="s">
        <v>33</v>
      </c>
      <c r="K129" s="2121" t="s">
        <v>34</v>
      </c>
    </row>
    <row r="130" spans="1:11" ht="18" customHeight="1" x14ac:dyDescent="0.2">
      <c r="A130" s="2119" t="s">
        <v>157</v>
      </c>
      <c r="B130" s="2115" t="s">
        <v>23</v>
      </c>
      <c r="C130" s="2113"/>
      <c r="D130" s="2113"/>
      <c r="E130" s="2113"/>
      <c r="F130" s="2113"/>
      <c r="G130" s="2113"/>
      <c r="H130" s="2113"/>
      <c r="I130" s="2113"/>
      <c r="J130" s="2113"/>
      <c r="K130" s="2113"/>
    </row>
    <row r="131" spans="1:11" ht="18" customHeight="1" x14ac:dyDescent="0.2">
      <c r="A131" s="2118" t="s">
        <v>158</v>
      </c>
      <c r="B131" s="2113" t="s">
        <v>24</v>
      </c>
      <c r="C131" s="2113"/>
      <c r="D131" s="2113"/>
      <c r="E131" s="2113"/>
      <c r="F131" s="2126"/>
      <c r="G131" s="2126"/>
      <c r="H131" s="2127"/>
      <c r="I131" s="2162">
        <v>0</v>
      </c>
      <c r="J131" s="2127"/>
      <c r="K131" s="2128">
        <v>0</v>
      </c>
    </row>
    <row r="132" spans="1:11" ht="18" customHeight="1" x14ac:dyDescent="0.2">
      <c r="A132" s="2118" t="s">
        <v>159</v>
      </c>
      <c r="B132" s="2113" t="s">
        <v>25</v>
      </c>
      <c r="C132" s="2113"/>
      <c r="D132" s="2113"/>
      <c r="E132" s="2113"/>
      <c r="F132" s="2126"/>
      <c r="G132" s="2126"/>
      <c r="H132" s="2127"/>
      <c r="I132" s="2162">
        <v>0</v>
      </c>
      <c r="J132" s="2127"/>
      <c r="K132" s="2128">
        <v>0</v>
      </c>
    </row>
    <row r="133" spans="1:11" ht="18" customHeight="1" x14ac:dyDescent="0.2">
      <c r="A133" s="2118" t="s">
        <v>160</v>
      </c>
      <c r="B133" s="4062"/>
      <c r="C133" s="4063"/>
      <c r="D133" s="4064"/>
      <c r="E133" s="2113"/>
      <c r="F133" s="2126"/>
      <c r="G133" s="2126"/>
      <c r="H133" s="2127"/>
      <c r="I133" s="2162">
        <v>0</v>
      </c>
      <c r="J133" s="2127"/>
      <c r="K133" s="2128">
        <v>0</v>
      </c>
    </row>
    <row r="134" spans="1:11" ht="18" customHeight="1" x14ac:dyDescent="0.2">
      <c r="A134" s="2118" t="s">
        <v>161</v>
      </c>
      <c r="B134" s="4062"/>
      <c r="C134" s="4063"/>
      <c r="D134" s="4064"/>
      <c r="E134" s="2113"/>
      <c r="F134" s="2126"/>
      <c r="G134" s="2126"/>
      <c r="H134" s="2127"/>
      <c r="I134" s="2162">
        <v>0</v>
      </c>
      <c r="J134" s="2127"/>
      <c r="K134" s="2128">
        <v>0</v>
      </c>
    </row>
    <row r="135" spans="1:11" ht="18" customHeight="1" x14ac:dyDescent="0.2">
      <c r="A135" s="2118" t="s">
        <v>162</v>
      </c>
      <c r="B135" s="4062"/>
      <c r="C135" s="4063"/>
      <c r="D135" s="4064"/>
      <c r="E135" s="2113"/>
      <c r="F135" s="2126"/>
      <c r="G135" s="2126"/>
      <c r="H135" s="2127"/>
      <c r="I135" s="2162">
        <v>0</v>
      </c>
      <c r="J135" s="2127"/>
      <c r="K135" s="2128">
        <v>0</v>
      </c>
    </row>
    <row r="136" spans="1:11" ht="18" customHeight="1" x14ac:dyDescent="0.2">
      <c r="A136" s="2119"/>
      <c r="B136" s="2113"/>
      <c r="C136" s="2113"/>
      <c r="D136" s="2113"/>
      <c r="E136" s="2113"/>
      <c r="F136" s="2113"/>
      <c r="G136" s="2113"/>
      <c r="H136" s="2113"/>
      <c r="I136" s="2113"/>
      <c r="J136" s="2113"/>
      <c r="K136" s="2113"/>
    </row>
    <row r="137" spans="1:11" ht="18" customHeight="1" x14ac:dyDescent="0.2">
      <c r="A137" s="2119" t="s">
        <v>163</v>
      </c>
      <c r="B137" s="2115" t="s">
        <v>27</v>
      </c>
      <c r="C137" s="2113"/>
      <c r="D137" s="2113"/>
      <c r="E137" s="2113"/>
      <c r="F137" s="2130">
        <v>0</v>
      </c>
      <c r="G137" s="2130">
        <v>0</v>
      </c>
      <c r="H137" s="2128">
        <v>0</v>
      </c>
      <c r="I137" s="2128">
        <v>0</v>
      </c>
      <c r="J137" s="2128">
        <v>0</v>
      </c>
      <c r="K137" s="2128">
        <v>0</v>
      </c>
    </row>
    <row r="138" spans="1:11" ht="18" customHeight="1" x14ac:dyDescent="0.2">
      <c r="A138" s="2113"/>
      <c r="B138" s="2113"/>
      <c r="C138" s="2113"/>
      <c r="D138" s="2113"/>
      <c r="E138" s="2113"/>
      <c r="F138" s="2113"/>
      <c r="G138" s="2113"/>
      <c r="H138" s="2113"/>
      <c r="I138" s="2113"/>
      <c r="J138" s="2113"/>
      <c r="K138" s="2113"/>
    </row>
    <row r="139" spans="1:11" ht="42.75" customHeight="1" x14ac:dyDescent="0.2">
      <c r="A139" s="2113"/>
      <c r="B139" s="2113"/>
      <c r="C139" s="2113"/>
      <c r="D139" s="2113"/>
      <c r="E139" s="2113"/>
      <c r="F139" s="2121" t="s">
        <v>9</v>
      </c>
      <c r="G139" s="2121" t="s">
        <v>37</v>
      </c>
      <c r="H139" s="2121" t="s">
        <v>29</v>
      </c>
      <c r="I139" s="2121" t="s">
        <v>30</v>
      </c>
      <c r="J139" s="2121" t="s">
        <v>33</v>
      </c>
      <c r="K139" s="2121" t="s">
        <v>34</v>
      </c>
    </row>
    <row r="140" spans="1:11" ht="18" customHeight="1" x14ac:dyDescent="0.2">
      <c r="A140" s="2119" t="s">
        <v>166</v>
      </c>
      <c r="B140" s="2115" t="s">
        <v>26</v>
      </c>
      <c r="C140" s="2113"/>
      <c r="D140" s="2113"/>
      <c r="E140" s="2113"/>
      <c r="F140" s="2113"/>
      <c r="G140" s="2113"/>
      <c r="H140" s="2113"/>
      <c r="I140" s="2113"/>
      <c r="J140" s="2113"/>
      <c r="K140" s="2113"/>
    </row>
    <row r="141" spans="1:11" ht="18" customHeight="1" x14ac:dyDescent="0.2">
      <c r="A141" s="2118" t="s">
        <v>137</v>
      </c>
      <c r="B141" s="2115" t="s">
        <v>64</v>
      </c>
      <c r="C141" s="2113"/>
      <c r="D141" s="2113"/>
      <c r="E141" s="2113"/>
      <c r="F141" s="2153">
        <v>4690</v>
      </c>
      <c r="G141" s="2153">
        <v>13420</v>
      </c>
      <c r="H141" s="2153">
        <v>1015271</v>
      </c>
      <c r="I141" s="2153">
        <v>864604.78359999997</v>
      </c>
      <c r="J141" s="2153">
        <v>12148</v>
      </c>
      <c r="K141" s="2153">
        <v>1867727.7836000002</v>
      </c>
    </row>
    <row r="142" spans="1:11" ht="18" customHeight="1" x14ac:dyDescent="0.2">
      <c r="A142" s="2118" t="s">
        <v>142</v>
      </c>
      <c r="B142" s="2115" t="s">
        <v>65</v>
      </c>
      <c r="C142" s="2113"/>
      <c r="D142" s="2113"/>
      <c r="E142" s="2113"/>
      <c r="F142" s="2153">
        <v>10200</v>
      </c>
      <c r="G142" s="2153">
        <v>474</v>
      </c>
      <c r="H142" s="2153">
        <v>508609</v>
      </c>
      <c r="I142" s="2153">
        <v>168345</v>
      </c>
      <c r="J142" s="2153">
        <v>0</v>
      </c>
      <c r="K142" s="2153">
        <v>676954</v>
      </c>
    </row>
    <row r="143" spans="1:11" ht="18" customHeight="1" x14ac:dyDescent="0.2">
      <c r="A143" s="2118" t="s">
        <v>144</v>
      </c>
      <c r="B143" s="2115" t="s">
        <v>66</v>
      </c>
      <c r="C143" s="2113"/>
      <c r="D143" s="2113"/>
      <c r="E143" s="2113"/>
      <c r="F143" s="2153">
        <v>103587</v>
      </c>
      <c r="G143" s="2153">
        <v>31220</v>
      </c>
      <c r="H143" s="2153">
        <v>10078994</v>
      </c>
      <c r="I143" s="2153">
        <v>5013556</v>
      </c>
      <c r="J143" s="2153">
        <v>5752564</v>
      </c>
      <c r="K143" s="2153">
        <v>9339986</v>
      </c>
    </row>
    <row r="144" spans="1:11" ht="18" customHeight="1" x14ac:dyDescent="0.2">
      <c r="A144" s="2118" t="s">
        <v>146</v>
      </c>
      <c r="B144" s="2115" t="s">
        <v>67</v>
      </c>
      <c r="C144" s="2113"/>
      <c r="D144" s="2113"/>
      <c r="E144" s="2113"/>
      <c r="F144" s="2153">
        <v>0</v>
      </c>
      <c r="G144" s="2153">
        <v>0</v>
      </c>
      <c r="H144" s="2153">
        <v>0</v>
      </c>
      <c r="I144" s="2153">
        <v>0</v>
      </c>
      <c r="J144" s="2153">
        <v>0</v>
      </c>
      <c r="K144" s="2153">
        <v>0</v>
      </c>
    </row>
    <row r="145" spans="1:11" ht="18" customHeight="1" x14ac:dyDescent="0.2">
      <c r="A145" s="2118" t="s">
        <v>148</v>
      </c>
      <c r="B145" s="2115" t="s">
        <v>68</v>
      </c>
      <c r="C145" s="2113"/>
      <c r="D145" s="2113"/>
      <c r="E145" s="2113"/>
      <c r="F145" s="2153">
        <v>0</v>
      </c>
      <c r="G145" s="2153">
        <v>390</v>
      </c>
      <c r="H145" s="2153">
        <v>4210</v>
      </c>
      <c r="I145" s="2153">
        <v>19833</v>
      </c>
      <c r="J145" s="2153">
        <v>0</v>
      </c>
      <c r="K145" s="2153">
        <v>24043</v>
      </c>
    </row>
    <row r="146" spans="1:11" ht="18" customHeight="1" x14ac:dyDescent="0.2">
      <c r="A146" s="2118" t="s">
        <v>150</v>
      </c>
      <c r="B146" s="2115" t="s">
        <v>69</v>
      </c>
      <c r="C146" s="2113"/>
      <c r="D146" s="2113"/>
      <c r="E146" s="2113"/>
      <c r="F146" s="2153">
        <v>1429</v>
      </c>
      <c r="G146" s="2153">
        <v>274</v>
      </c>
      <c r="H146" s="2153">
        <v>63417</v>
      </c>
      <c r="I146" s="2153">
        <v>54005.917200000004</v>
      </c>
      <c r="J146" s="2153">
        <v>0</v>
      </c>
      <c r="K146" s="2153">
        <v>117422.9172</v>
      </c>
    </row>
    <row r="147" spans="1:11" ht="18" customHeight="1" x14ac:dyDescent="0.2">
      <c r="A147" s="2118" t="s">
        <v>153</v>
      </c>
      <c r="B147" s="2115" t="s">
        <v>61</v>
      </c>
      <c r="C147" s="2113"/>
      <c r="D147" s="2113"/>
      <c r="E147" s="2113"/>
      <c r="F147" s="2130">
        <v>243</v>
      </c>
      <c r="G147" s="2130">
        <v>0</v>
      </c>
      <c r="H147" s="2130">
        <v>33341</v>
      </c>
      <c r="I147" s="2130">
        <v>28393.195599999999</v>
      </c>
      <c r="J147" s="2130">
        <v>0</v>
      </c>
      <c r="K147" s="2130">
        <v>61734.195600000006</v>
      </c>
    </row>
    <row r="148" spans="1:11" ht="18" customHeight="1" x14ac:dyDescent="0.2">
      <c r="A148" s="2118" t="s">
        <v>155</v>
      </c>
      <c r="B148" s="2115" t="s">
        <v>70</v>
      </c>
      <c r="C148" s="2113"/>
      <c r="D148" s="2113"/>
      <c r="E148" s="2113"/>
      <c r="F148" s="2154" t="s">
        <v>73</v>
      </c>
      <c r="G148" s="2154" t="s">
        <v>73</v>
      </c>
      <c r="H148" s="2155" t="s">
        <v>73</v>
      </c>
      <c r="I148" s="2155" t="s">
        <v>73</v>
      </c>
      <c r="J148" s="2155" t="s">
        <v>73</v>
      </c>
      <c r="K148" s="2149">
        <v>3808206</v>
      </c>
    </row>
    <row r="149" spans="1:11" ht="18" customHeight="1" x14ac:dyDescent="0.2">
      <c r="A149" s="2118" t="s">
        <v>163</v>
      </c>
      <c r="B149" s="2115" t="s">
        <v>71</v>
      </c>
      <c r="C149" s="2113"/>
      <c r="D149" s="2113"/>
      <c r="E149" s="2113"/>
      <c r="F149" s="2130">
        <v>0</v>
      </c>
      <c r="G149" s="2130">
        <v>0</v>
      </c>
      <c r="H149" s="2130">
        <v>0</v>
      </c>
      <c r="I149" s="2130">
        <v>0</v>
      </c>
      <c r="J149" s="2130">
        <v>0</v>
      </c>
      <c r="K149" s="2130">
        <v>0</v>
      </c>
    </row>
    <row r="150" spans="1:11" ht="18" customHeight="1" x14ac:dyDescent="0.2">
      <c r="A150" s="2118" t="s">
        <v>185</v>
      </c>
      <c r="B150" s="2115" t="s">
        <v>186</v>
      </c>
      <c r="C150" s="2113"/>
      <c r="D150" s="2113"/>
      <c r="E150" s="2113"/>
      <c r="F150" s="2154" t="s">
        <v>73</v>
      </c>
      <c r="G150" s="2154" t="s">
        <v>73</v>
      </c>
      <c r="H150" s="2130">
        <v>3567678</v>
      </c>
      <c r="I150" s="2130">
        <v>0</v>
      </c>
      <c r="J150" s="2130">
        <v>3050811</v>
      </c>
      <c r="K150" s="2130">
        <v>516867</v>
      </c>
    </row>
    <row r="151" spans="1:11" ht="18" customHeight="1" x14ac:dyDescent="0.2">
      <c r="A151" s="2113"/>
      <c r="B151" s="2115"/>
      <c r="C151" s="2113"/>
      <c r="D151" s="2113"/>
      <c r="E151" s="2113"/>
      <c r="F151" s="2160"/>
      <c r="G151" s="2160"/>
      <c r="H151" s="2160"/>
      <c r="I151" s="2160"/>
      <c r="J151" s="2160"/>
      <c r="K151" s="2160"/>
    </row>
    <row r="152" spans="1:11" ht="18" customHeight="1" x14ac:dyDescent="0.2">
      <c r="A152" s="2119" t="s">
        <v>165</v>
      </c>
      <c r="B152" s="2115" t="s">
        <v>26</v>
      </c>
      <c r="C152" s="2113"/>
      <c r="D152" s="2113"/>
      <c r="E152" s="2113"/>
      <c r="F152" s="2161">
        <v>120149</v>
      </c>
      <c r="G152" s="2161">
        <v>45778</v>
      </c>
      <c r="H152" s="2161">
        <v>15271520</v>
      </c>
      <c r="I152" s="2161">
        <v>6148737.8964</v>
      </c>
      <c r="J152" s="2161">
        <v>8815523</v>
      </c>
      <c r="K152" s="2161">
        <v>16412940.896399999</v>
      </c>
    </row>
    <row r="153" spans="1:11" ht="18" customHeight="1" x14ac:dyDescent="0.2">
      <c r="A153" s="1970"/>
      <c r="B153" s="1969"/>
      <c r="C153" s="1969"/>
      <c r="D153" s="1969"/>
      <c r="E153" s="1969"/>
      <c r="F153" s="1969"/>
      <c r="G153" s="1969"/>
      <c r="H153" s="1969"/>
      <c r="I153" s="1969"/>
      <c r="J153" s="1969"/>
      <c r="K153" s="1969"/>
    </row>
    <row r="154" spans="1:11" ht="18" customHeight="1" x14ac:dyDescent="0.2">
      <c r="A154" s="2119" t="s">
        <v>168</v>
      </c>
      <c r="B154" s="2115" t="s">
        <v>28</v>
      </c>
      <c r="C154" s="2113"/>
      <c r="D154" s="2113"/>
      <c r="E154" s="2113"/>
      <c r="F154" s="2176">
        <v>1.454165946017774E-2</v>
      </c>
      <c r="G154" s="2113"/>
      <c r="H154" s="2113"/>
      <c r="I154" s="2113"/>
      <c r="J154" s="2113"/>
      <c r="K154" s="2113"/>
    </row>
    <row r="155" spans="1:11" ht="18" customHeight="1" x14ac:dyDescent="0.2">
      <c r="A155" s="2119" t="s">
        <v>169</v>
      </c>
      <c r="B155" s="2115" t="s">
        <v>72</v>
      </c>
      <c r="C155" s="2113"/>
      <c r="D155" s="2113"/>
      <c r="E155" s="2113"/>
      <c r="F155" s="2176">
        <v>1.8987666586803957</v>
      </c>
      <c r="G155" s="2115"/>
      <c r="H155" s="2113"/>
      <c r="I155" s="2113"/>
      <c r="J155" s="2113"/>
      <c r="K155" s="2113"/>
    </row>
    <row r="156" spans="1:11" ht="18" customHeight="1" x14ac:dyDescent="0.2">
      <c r="A156" s="2113"/>
      <c r="B156" s="2113"/>
      <c r="C156" s="2113"/>
      <c r="D156" s="2113"/>
      <c r="E156" s="2113"/>
      <c r="F156" s="2113"/>
      <c r="G156" s="2115"/>
      <c r="H156" s="2113"/>
      <c r="I156" s="2113"/>
      <c r="J156" s="2113"/>
      <c r="K156" s="2113"/>
    </row>
  </sheetData>
  <mergeCells count="38">
    <mergeCell ref="B135:D135"/>
    <mergeCell ref="B133:D133"/>
    <mergeCell ref="B104:D104"/>
    <mergeCell ref="B105:D105"/>
    <mergeCell ref="B106:D106"/>
    <mergeCell ref="B134:D134"/>
    <mergeCell ref="C10:G10"/>
    <mergeCell ref="B52:C52"/>
    <mergeCell ref="B90:C90"/>
    <mergeCell ref="B53:D53"/>
    <mergeCell ref="B55:D55"/>
    <mergeCell ref="B56:D56"/>
    <mergeCell ref="B59:D59"/>
    <mergeCell ref="B54:D54"/>
    <mergeCell ref="B58:D58"/>
    <mergeCell ref="B60:D60"/>
    <mergeCell ref="B57:D57"/>
    <mergeCell ref="B61:D61"/>
    <mergeCell ref="B62:D62"/>
    <mergeCell ref="B34:D34"/>
    <mergeCell ref="C11:G11"/>
    <mergeCell ref="B41:C41"/>
    <mergeCell ref="D2:H2"/>
    <mergeCell ref="C5:G5"/>
    <mergeCell ref="C6:G6"/>
    <mergeCell ref="C7:G7"/>
    <mergeCell ref="C9:G9"/>
    <mergeCell ref="B44:D44"/>
    <mergeCell ref="B13:H13"/>
    <mergeCell ref="B30:D30"/>
    <mergeCell ref="B31:D31"/>
    <mergeCell ref="B103:C103"/>
    <mergeCell ref="B96:D96"/>
    <mergeCell ref="B95:D95"/>
    <mergeCell ref="B94:D94"/>
    <mergeCell ref="B45:D45"/>
    <mergeCell ref="B46:D46"/>
    <mergeCell ref="B47:D47"/>
  </mergeCells>
  <printOptions horizontalCentered="1"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K156"/>
  <sheetViews>
    <sheetView showGridLines="0" zoomScale="85" zoomScaleNormal="85" zoomScaleSheetLayoutView="80" workbookViewId="0">
      <selection activeCell="H1" sqref="H1:H1048576"/>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2177"/>
      <c r="B1" s="2177"/>
      <c r="C1" s="2181"/>
      <c r="D1" s="2180"/>
      <c r="E1" s="2181"/>
      <c r="F1" s="2181"/>
      <c r="G1" s="2181"/>
      <c r="H1" s="2181"/>
      <c r="I1" s="2181"/>
      <c r="J1" s="2181"/>
      <c r="K1" s="2181"/>
    </row>
    <row r="2" spans="1:11" ht="18" customHeight="1" x14ac:dyDescent="0.25">
      <c r="A2" s="2177"/>
      <c r="B2" s="2177"/>
      <c r="C2" s="2177"/>
      <c r="D2" s="3857" t="s">
        <v>686</v>
      </c>
      <c r="E2" s="3858"/>
      <c r="F2" s="3858"/>
      <c r="G2" s="3858"/>
      <c r="H2" s="3858"/>
      <c r="I2" s="2177"/>
      <c r="J2" s="2177"/>
      <c r="K2" s="2177"/>
    </row>
    <row r="3" spans="1:11" ht="18" customHeight="1" x14ac:dyDescent="0.2">
      <c r="A3" s="2177"/>
      <c r="B3" s="2179" t="s">
        <v>0</v>
      </c>
      <c r="C3" s="2177"/>
      <c r="D3" s="2177"/>
      <c r="E3" s="2177"/>
      <c r="F3" s="2177"/>
      <c r="G3" s="2177"/>
      <c r="H3" s="2177"/>
      <c r="I3" s="2177"/>
      <c r="J3" s="2177"/>
      <c r="K3" s="2177"/>
    </row>
    <row r="4" spans="1:11" ht="18" customHeight="1" x14ac:dyDescent="0.2">
      <c r="A4" s="1970"/>
      <c r="B4" s="1969"/>
      <c r="C4" s="1969"/>
      <c r="D4" s="1969"/>
      <c r="E4" s="1969"/>
      <c r="F4" s="1969"/>
      <c r="G4" s="1969"/>
      <c r="H4" s="1969"/>
      <c r="I4" s="1969"/>
      <c r="J4" s="1969"/>
      <c r="K4" s="1969"/>
    </row>
    <row r="5" spans="1:11" ht="18" customHeight="1" x14ac:dyDescent="0.2">
      <c r="A5" s="2177"/>
      <c r="B5" s="2182" t="s">
        <v>40</v>
      </c>
      <c r="C5" s="4068" t="s">
        <v>444</v>
      </c>
      <c r="D5" s="4070"/>
      <c r="E5" s="4070"/>
      <c r="F5" s="4070"/>
      <c r="G5" s="4071"/>
      <c r="H5" s="2177"/>
      <c r="I5" s="2177"/>
      <c r="J5" s="2177"/>
      <c r="K5" s="2177"/>
    </row>
    <row r="6" spans="1:11" ht="18" customHeight="1" x14ac:dyDescent="0.2">
      <c r="A6" s="2177"/>
      <c r="B6" s="2182" t="s">
        <v>3</v>
      </c>
      <c r="C6" s="4072">
        <v>40</v>
      </c>
      <c r="D6" s="4073"/>
      <c r="E6" s="4073"/>
      <c r="F6" s="4073"/>
      <c r="G6" s="4074"/>
      <c r="H6" s="2177"/>
      <c r="I6" s="2177"/>
      <c r="J6" s="2177"/>
      <c r="K6" s="2177"/>
    </row>
    <row r="7" spans="1:11" ht="18" customHeight="1" x14ac:dyDescent="0.2">
      <c r="A7" s="2177"/>
      <c r="B7" s="2182" t="s">
        <v>4</v>
      </c>
      <c r="C7" s="4075">
        <v>1768</v>
      </c>
      <c r="D7" s="4076"/>
      <c r="E7" s="4076"/>
      <c r="F7" s="4076"/>
      <c r="G7" s="4077"/>
      <c r="H7" s="2177"/>
      <c r="I7" s="2177"/>
      <c r="J7" s="2177"/>
      <c r="K7" s="2177"/>
    </row>
    <row r="8" spans="1:11" ht="18" customHeight="1" x14ac:dyDescent="0.2">
      <c r="A8" s="1970"/>
      <c r="B8" s="1969"/>
      <c r="C8" s="1969"/>
      <c r="D8" s="1969"/>
      <c r="E8" s="1969"/>
      <c r="F8" s="1969"/>
      <c r="G8" s="1969"/>
      <c r="H8" s="1969"/>
      <c r="I8" s="1969"/>
      <c r="J8" s="1969"/>
      <c r="K8" s="1969"/>
    </row>
    <row r="9" spans="1:11" ht="18" customHeight="1" x14ac:dyDescent="0.2">
      <c r="A9" s="2177"/>
      <c r="B9" s="2182" t="s">
        <v>1</v>
      </c>
      <c r="C9" s="4068" t="s">
        <v>410</v>
      </c>
      <c r="D9" s="4070"/>
      <c r="E9" s="4070"/>
      <c r="F9" s="4070"/>
      <c r="G9" s="4071"/>
      <c r="H9" s="2177"/>
      <c r="I9" s="2177"/>
      <c r="J9" s="2177"/>
      <c r="K9" s="2177"/>
    </row>
    <row r="10" spans="1:11" ht="18" customHeight="1" x14ac:dyDescent="0.2">
      <c r="A10" s="2177"/>
      <c r="B10" s="2182" t="s">
        <v>2</v>
      </c>
      <c r="C10" s="4078" t="s">
        <v>411</v>
      </c>
      <c r="D10" s="4079"/>
      <c r="E10" s="4079"/>
      <c r="F10" s="4079"/>
      <c r="G10" s="4080"/>
      <c r="H10" s="2177"/>
      <c r="I10" s="2177"/>
      <c r="J10" s="2177"/>
      <c r="K10" s="2177"/>
    </row>
    <row r="11" spans="1:11" ht="18" customHeight="1" x14ac:dyDescent="0.2">
      <c r="A11" s="2177"/>
      <c r="B11" s="2182" t="s">
        <v>32</v>
      </c>
      <c r="C11" s="4068" t="s">
        <v>412</v>
      </c>
      <c r="D11" s="4069"/>
      <c r="E11" s="4069"/>
      <c r="F11" s="4069"/>
      <c r="G11" s="4069"/>
      <c r="H11" s="2177"/>
      <c r="I11" s="2177"/>
      <c r="J11" s="2177"/>
      <c r="K11" s="2177"/>
    </row>
    <row r="12" spans="1:11" ht="18" customHeight="1" x14ac:dyDescent="0.2">
      <c r="A12" s="2177"/>
      <c r="B12" s="2182"/>
      <c r="C12" s="2182"/>
      <c r="D12" s="2182"/>
      <c r="E12" s="2182"/>
      <c r="F12" s="2182"/>
      <c r="G12" s="2182"/>
      <c r="H12" s="2177"/>
      <c r="I12" s="2177"/>
      <c r="J12" s="2177"/>
      <c r="K12" s="2177"/>
    </row>
    <row r="13" spans="1:11" ht="24.6" customHeight="1" x14ac:dyDescent="0.2">
      <c r="A13" s="2177"/>
      <c r="B13" s="3863"/>
      <c r="C13" s="3864"/>
      <c r="D13" s="3864"/>
      <c r="E13" s="3864"/>
      <c r="F13" s="3864"/>
      <c r="G13" s="3864"/>
      <c r="H13" s="3865"/>
      <c r="I13" s="2181"/>
      <c r="J13" s="2177"/>
      <c r="K13" s="2177"/>
    </row>
    <row r="14" spans="1:11" ht="18" customHeight="1" x14ac:dyDescent="0.2">
      <c r="A14" s="2177"/>
      <c r="B14" s="2184"/>
      <c r="C14" s="2177"/>
      <c r="D14" s="2177"/>
      <c r="E14" s="2177"/>
      <c r="F14" s="2177"/>
      <c r="G14" s="2177"/>
      <c r="H14" s="2177"/>
      <c r="I14" s="2177"/>
      <c r="J14" s="2177"/>
      <c r="K14" s="2177"/>
    </row>
    <row r="15" spans="1:11" ht="18" customHeight="1" x14ac:dyDescent="0.2">
      <c r="A15" s="2177"/>
      <c r="B15" s="2184"/>
      <c r="C15" s="2177"/>
      <c r="D15" s="2177"/>
      <c r="E15" s="2177"/>
      <c r="F15" s="2177"/>
      <c r="G15" s="2177"/>
      <c r="H15" s="2177"/>
      <c r="I15" s="2177"/>
      <c r="J15" s="2177"/>
      <c r="K15" s="2177"/>
    </row>
    <row r="16" spans="1:11" ht="45" customHeight="1" x14ac:dyDescent="0.2">
      <c r="A16" s="2180" t="s">
        <v>181</v>
      </c>
      <c r="B16" s="2181"/>
      <c r="C16" s="2181"/>
      <c r="D16" s="2181"/>
      <c r="E16" s="2181"/>
      <c r="F16" s="2185" t="s">
        <v>9</v>
      </c>
      <c r="G16" s="2185" t="s">
        <v>37</v>
      </c>
      <c r="H16" s="2185" t="s">
        <v>29</v>
      </c>
      <c r="I16" s="2185" t="s">
        <v>30</v>
      </c>
      <c r="J16" s="2185" t="s">
        <v>33</v>
      </c>
      <c r="K16" s="2185" t="s">
        <v>34</v>
      </c>
    </row>
    <row r="17" spans="1:11" ht="18" customHeight="1" x14ac:dyDescent="0.2">
      <c r="A17" s="2183" t="s">
        <v>184</v>
      </c>
      <c r="B17" s="2179" t="s">
        <v>182</v>
      </c>
      <c r="C17" s="2177"/>
      <c r="D17" s="2177"/>
      <c r="E17" s="2177"/>
      <c r="F17" s="2177"/>
      <c r="G17" s="2177"/>
      <c r="H17" s="2177"/>
      <c r="I17" s="2177"/>
      <c r="J17" s="2177"/>
      <c r="K17" s="2177"/>
    </row>
    <row r="18" spans="1:11" ht="18" customHeight="1" x14ac:dyDescent="0.2">
      <c r="A18" s="2182" t="s">
        <v>185</v>
      </c>
      <c r="B18" s="2178" t="s">
        <v>183</v>
      </c>
      <c r="C18" s="2177"/>
      <c r="D18" s="2177"/>
      <c r="E18" s="2177"/>
      <c r="F18" s="2190" t="s">
        <v>73</v>
      </c>
      <c r="G18" s="2190" t="s">
        <v>73</v>
      </c>
      <c r="H18" s="2191">
        <v>5939921</v>
      </c>
      <c r="I18" s="2226">
        <v>0</v>
      </c>
      <c r="J18" s="2191">
        <v>5079376</v>
      </c>
      <c r="K18" s="2192">
        <v>860545</v>
      </c>
    </row>
    <row r="19" spans="1:11" ht="45" customHeight="1" x14ac:dyDescent="0.2">
      <c r="A19" s="2180" t="s">
        <v>8</v>
      </c>
      <c r="B19" s="2181"/>
      <c r="C19" s="2181"/>
      <c r="D19" s="2181"/>
      <c r="E19" s="2181"/>
      <c r="F19" s="2185" t="s">
        <v>9</v>
      </c>
      <c r="G19" s="2185" t="s">
        <v>37</v>
      </c>
      <c r="H19" s="2185" t="s">
        <v>29</v>
      </c>
      <c r="I19" s="2185" t="s">
        <v>30</v>
      </c>
      <c r="J19" s="2185" t="s">
        <v>33</v>
      </c>
      <c r="K19" s="2185" t="s">
        <v>34</v>
      </c>
    </row>
    <row r="20" spans="1:11" ht="18" customHeight="1" x14ac:dyDescent="0.2">
      <c r="A20" s="2183" t="s">
        <v>74</v>
      </c>
      <c r="B20" s="2179" t="s">
        <v>41</v>
      </c>
      <c r="C20" s="2177"/>
      <c r="D20" s="2177"/>
      <c r="E20" s="2177"/>
      <c r="F20" s="2177"/>
      <c r="G20" s="2177"/>
      <c r="H20" s="2177"/>
      <c r="I20" s="2177"/>
      <c r="J20" s="2177"/>
      <c r="K20" s="2177"/>
    </row>
    <row r="21" spans="1:11" ht="18" customHeight="1" x14ac:dyDescent="0.2">
      <c r="A21" s="2182" t="s">
        <v>75</v>
      </c>
      <c r="B21" s="2178" t="s">
        <v>42</v>
      </c>
      <c r="C21" s="2177"/>
      <c r="D21" s="2177"/>
      <c r="E21" s="2177"/>
      <c r="F21" s="2190">
        <v>183</v>
      </c>
      <c r="G21" s="2190">
        <v>1254</v>
      </c>
      <c r="H21" s="2191">
        <v>5810</v>
      </c>
      <c r="I21" s="2226">
        <v>4432.4490000000005</v>
      </c>
      <c r="J21" s="2191"/>
      <c r="K21" s="2192">
        <v>10242.449000000001</v>
      </c>
    </row>
    <row r="22" spans="1:11" ht="18" customHeight="1" x14ac:dyDescent="0.2">
      <c r="A22" s="2182" t="s">
        <v>76</v>
      </c>
      <c r="B22" s="2177" t="s">
        <v>6</v>
      </c>
      <c r="C22" s="2177"/>
      <c r="D22" s="2177"/>
      <c r="E22" s="2177"/>
      <c r="F22" s="2190"/>
      <c r="G22" s="2190"/>
      <c r="H22" s="2191"/>
      <c r="I22" s="2226">
        <v>0</v>
      </c>
      <c r="J22" s="2191"/>
      <c r="K22" s="2192">
        <v>0</v>
      </c>
    </row>
    <row r="23" spans="1:11" ht="18" customHeight="1" x14ac:dyDescent="0.2">
      <c r="A23" s="2182" t="s">
        <v>77</v>
      </c>
      <c r="B23" s="2177" t="s">
        <v>43</v>
      </c>
      <c r="C23" s="2177"/>
      <c r="D23" s="2177"/>
      <c r="E23" s="2177"/>
      <c r="F23" s="2190"/>
      <c r="G23" s="2190"/>
      <c r="H23" s="2191"/>
      <c r="I23" s="2226">
        <v>0</v>
      </c>
      <c r="J23" s="2191"/>
      <c r="K23" s="2192">
        <v>0</v>
      </c>
    </row>
    <row r="24" spans="1:11" ht="18" customHeight="1" x14ac:dyDescent="0.2">
      <c r="A24" s="2182" t="s">
        <v>78</v>
      </c>
      <c r="B24" s="2177" t="s">
        <v>44</v>
      </c>
      <c r="C24" s="2177"/>
      <c r="D24" s="2177"/>
      <c r="E24" s="2177"/>
      <c r="F24" s="2190">
        <v>1218</v>
      </c>
      <c r="G24" s="2190">
        <v>57</v>
      </c>
      <c r="H24" s="2191">
        <v>44130</v>
      </c>
      <c r="I24" s="2226">
        <v>33666.777000000002</v>
      </c>
      <c r="J24" s="2191">
        <v>49638</v>
      </c>
      <c r="K24" s="2192">
        <v>28158.777000000002</v>
      </c>
    </row>
    <row r="25" spans="1:11" ht="18" customHeight="1" x14ac:dyDescent="0.2">
      <c r="A25" s="2182" t="s">
        <v>79</v>
      </c>
      <c r="B25" s="2177" t="s">
        <v>5</v>
      </c>
      <c r="C25" s="2177"/>
      <c r="D25" s="2177"/>
      <c r="E25" s="2177"/>
      <c r="F25" s="2190"/>
      <c r="G25" s="2190"/>
      <c r="H25" s="2191"/>
      <c r="I25" s="2226">
        <v>0</v>
      </c>
      <c r="J25" s="2191"/>
      <c r="K25" s="2192">
        <v>0</v>
      </c>
    </row>
    <row r="26" spans="1:11" ht="18" customHeight="1" x14ac:dyDescent="0.2">
      <c r="A26" s="2182" t="s">
        <v>80</v>
      </c>
      <c r="B26" s="2177" t="s">
        <v>45</v>
      </c>
      <c r="C26" s="2177"/>
      <c r="D26" s="2177"/>
      <c r="E26" s="2177"/>
      <c r="F26" s="2190"/>
      <c r="G26" s="2190"/>
      <c r="H26" s="2191"/>
      <c r="I26" s="2226">
        <v>0</v>
      </c>
      <c r="J26" s="2191"/>
      <c r="K26" s="2192">
        <v>0</v>
      </c>
    </row>
    <row r="27" spans="1:11" ht="18" customHeight="1" x14ac:dyDescent="0.2">
      <c r="A27" s="2182" t="s">
        <v>81</v>
      </c>
      <c r="B27" s="2177" t="s">
        <v>46</v>
      </c>
      <c r="C27" s="2177"/>
      <c r="D27" s="2177"/>
      <c r="E27" s="2177"/>
      <c r="F27" s="2190"/>
      <c r="G27" s="2190"/>
      <c r="H27" s="2191"/>
      <c r="I27" s="2226">
        <v>0</v>
      </c>
      <c r="J27" s="2191"/>
      <c r="K27" s="2192">
        <v>0</v>
      </c>
    </row>
    <row r="28" spans="1:11" ht="18" customHeight="1" x14ac:dyDescent="0.2">
      <c r="A28" s="2182" t="s">
        <v>82</v>
      </c>
      <c r="B28" s="2177" t="s">
        <v>47</v>
      </c>
      <c r="C28" s="2177"/>
      <c r="D28" s="2177"/>
      <c r="E28" s="2177"/>
      <c r="F28" s="2190"/>
      <c r="G28" s="2190"/>
      <c r="H28" s="2191"/>
      <c r="I28" s="2226">
        <v>0</v>
      </c>
      <c r="J28" s="2191"/>
      <c r="K28" s="2192">
        <v>0</v>
      </c>
    </row>
    <row r="29" spans="1:11" ht="18" customHeight="1" x14ac:dyDescent="0.2">
      <c r="A29" s="2182" t="s">
        <v>83</v>
      </c>
      <c r="B29" s="2177" t="s">
        <v>48</v>
      </c>
      <c r="C29" s="2177"/>
      <c r="D29" s="2177"/>
      <c r="E29" s="2177"/>
      <c r="F29" s="2190">
        <v>12458</v>
      </c>
      <c r="G29" s="2190">
        <v>703</v>
      </c>
      <c r="H29" s="2191">
        <v>1054272</v>
      </c>
      <c r="I29" s="2226">
        <v>804304.10880000005</v>
      </c>
      <c r="J29" s="2191">
        <v>281432</v>
      </c>
      <c r="K29" s="2192">
        <v>1577144.1088</v>
      </c>
    </row>
    <row r="30" spans="1:11" ht="18" customHeight="1" x14ac:dyDescent="0.2">
      <c r="A30" s="2182" t="s">
        <v>84</v>
      </c>
      <c r="B30" s="4062"/>
      <c r="C30" s="4063"/>
      <c r="D30" s="4064"/>
      <c r="E30" s="2177"/>
      <c r="F30" s="2190"/>
      <c r="G30" s="2190"/>
      <c r="H30" s="2191"/>
      <c r="I30" s="2226">
        <v>0</v>
      </c>
      <c r="J30" s="2191"/>
      <c r="K30" s="2192">
        <v>0</v>
      </c>
    </row>
    <row r="31" spans="1:11" ht="18" customHeight="1" x14ac:dyDescent="0.2">
      <c r="A31" s="2182" t="s">
        <v>133</v>
      </c>
      <c r="B31" s="4062"/>
      <c r="C31" s="4063"/>
      <c r="D31" s="4064"/>
      <c r="E31" s="2177"/>
      <c r="F31" s="2190"/>
      <c r="G31" s="2190"/>
      <c r="H31" s="2191"/>
      <c r="I31" s="2226">
        <v>0</v>
      </c>
      <c r="J31" s="2191"/>
      <c r="K31" s="2192">
        <v>0</v>
      </c>
    </row>
    <row r="32" spans="1:11" ht="18" customHeight="1" x14ac:dyDescent="0.2">
      <c r="A32" s="2182" t="s">
        <v>134</v>
      </c>
      <c r="B32" s="2205"/>
      <c r="C32" s="2206"/>
      <c r="D32" s="2207"/>
      <c r="E32" s="2177"/>
      <c r="F32" s="2190"/>
      <c r="G32" s="2228" t="s">
        <v>85</v>
      </c>
      <c r="H32" s="2191"/>
      <c r="I32" s="2226">
        <v>0</v>
      </c>
      <c r="J32" s="2191"/>
      <c r="K32" s="2192">
        <v>0</v>
      </c>
    </row>
    <row r="33" spans="1:11" ht="18" customHeight="1" x14ac:dyDescent="0.2">
      <c r="A33" s="2182" t="s">
        <v>135</v>
      </c>
      <c r="B33" s="2205"/>
      <c r="C33" s="2206"/>
      <c r="D33" s="2207"/>
      <c r="E33" s="2177"/>
      <c r="F33" s="2190"/>
      <c r="G33" s="2228" t="s">
        <v>85</v>
      </c>
      <c r="H33" s="2191"/>
      <c r="I33" s="2226">
        <v>0</v>
      </c>
      <c r="J33" s="2191"/>
      <c r="K33" s="2192">
        <v>0</v>
      </c>
    </row>
    <row r="34" spans="1:11" ht="18" customHeight="1" x14ac:dyDescent="0.2">
      <c r="A34" s="2182" t="s">
        <v>136</v>
      </c>
      <c r="B34" s="4062"/>
      <c r="C34" s="4063"/>
      <c r="D34" s="4064"/>
      <c r="E34" s="2177"/>
      <c r="F34" s="2190"/>
      <c r="G34" s="2228" t="s">
        <v>85</v>
      </c>
      <c r="H34" s="2191"/>
      <c r="I34" s="2226">
        <v>0</v>
      </c>
      <c r="J34" s="2191"/>
      <c r="K34" s="2192">
        <v>0</v>
      </c>
    </row>
    <row r="35" spans="1:11" ht="18" customHeight="1" x14ac:dyDescent="0.2">
      <c r="A35" s="2177"/>
      <c r="B35" s="2177"/>
      <c r="C35" s="2177"/>
      <c r="D35" s="2177"/>
      <c r="E35" s="2177"/>
      <c r="F35" s="2177"/>
      <c r="G35" s="2177"/>
      <c r="H35" s="2177"/>
      <c r="I35" s="2177"/>
      <c r="J35" s="2177"/>
      <c r="K35" s="2220"/>
    </row>
    <row r="36" spans="1:11" ht="18" customHeight="1" x14ac:dyDescent="0.2">
      <c r="A36" s="2183" t="s">
        <v>137</v>
      </c>
      <c r="B36" s="2179" t="s">
        <v>138</v>
      </c>
      <c r="C36" s="2177"/>
      <c r="D36" s="2177"/>
      <c r="E36" s="2179" t="s">
        <v>7</v>
      </c>
      <c r="F36" s="2194">
        <v>13859</v>
      </c>
      <c r="G36" s="2194">
        <v>2014</v>
      </c>
      <c r="H36" s="2194">
        <v>1104212</v>
      </c>
      <c r="I36" s="2192">
        <v>842403.33480000007</v>
      </c>
      <c r="J36" s="2192">
        <v>331070</v>
      </c>
      <c r="K36" s="2192">
        <v>1615545.3348000001</v>
      </c>
    </row>
    <row r="37" spans="1:11" ht="18" customHeight="1" thickBot="1" x14ac:dyDescent="0.25">
      <c r="A37" s="2177"/>
      <c r="B37" s="2179"/>
      <c r="C37" s="2177"/>
      <c r="D37" s="2177"/>
      <c r="E37" s="2177"/>
      <c r="F37" s="2195"/>
      <c r="G37" s="2195"/>
      <c r="H37" s="2196"/>
      <c r="I37" s="2196"/>
      <c r="J37" s="2196"/>
      <c r="K37" s="2221"/>
    </row>
    <row r="38" spans="1:11" ht="42.75" customHeight="1" x14ac:dyDescent="0.2">
      <c r="A38" s="2177"/>
      <c r="B38" s="2177"/>
      <c r="C38" s="2177"/>
      <c r="D38" s="2177"/>
      <c r="E38" s="2177"/>
      <c r="F38" s="2185" t="s">
        <v>9</v>
      </c>
      <c r="G38" s="2185" t="s">
        <v>37</v>
      </c>
      <c r="H38" s="2185" t="s">
        <v>29</v>
      </c>
      <c r="I38" s="2185" t="s">
        <v>30</v>
      </c>
      <c r="J38" s="2185" t="s">
        <v>33</v>
      </c>
      <c r="K38" s="2185" t="s">
        <v>34</v>
      </c>
    </row>
    <row r="39" spans="1:11" ht="18.75" customHeight="1" x14ac:dyDescent="0.2">
      <c r="A39" s="2183" t="s">
        <v>86</v>
      </c>
      <c r="B39" s="2179" t="s">
        <v>49</v>
      </c>
      <c r="C39" s="2177"/>
      <c r="D39" s="2177"/>
      <c r="E39" s="2177"/>
      <c r="F39" s="2177"/>
      <c r="G39" s="2177"/>
      <c r="H39" s="2177"/>
      <c r="I39" s="2177"/>
      <c r="J39" s="2177"/>
      <c r="K39" s="2177"/>
    </row>
    <row r="40" spans="1:11" ht="18" customHeight="1" x14ac:dyDescent="0.2">
      <c r="A40" s="2182" t="s">
        <v>87</v>
      </c>
      <c r="B40" s="2177" t="s">
        <v>31</v>
      </c>
      <c r="C40" s="2177"/>
      <c r="D40" s="2177"/>
      <c r="E40" s="2177"/>
      <c r="F40" s="2190"/>
      <c r="G40" s="2190"/>
      <c r="H40" s="2191"/>
      <c r="I40" s="2226">
        <v>0</v>
      </c>
      <c r="J40" s="2191"/>
      <c r="K40" s="2192">
        <v>0</v>
      </c>
    </row>
    <row r="41" spans="1:11" ht="18" customHeight="1" x14ac:dyDescent="0.2">
      <c r="A41" s="2182" t="s">
        <v>88</v>
      </c>
      <c r="B41" s="3861" t="s">
        <v>50</v>
      </c>
      <c r="C41" s="3862"/>
      <c r="D41" s="2177"/>
      <c r="E41" s="2177"/>
      <c r="F41" s="2190">
        <v>2606</v>
      </c>
      <c r="G41" s="2190"/>
      <c r="H41" s="2191">
        <v>94429</v>
      </c>
      <c r="I41" s="2226">
        <v>72039.884099999996</v>
      </c>
      <c r="J41" s="2191"/>
      <c r="K41" s="2192">
        <v>166468.8841</v>
      </c>
    </row>
    <row r="42" spans="1:11" ht="18" customHeight="1" x14ac:dyDescent="0.2">
      <c r="A42" s="2182" t="s">
        <v>89</v>
      </c>
      <c r="B42" s="2178" t="s">
        <v>11</v>
      </c>
      <c r="C42" s="2177"/>
      <c r="D42" s="2177"/>
      <c r="E42" s="2177"/>
      <c r="F42" s="2190">
        <v>4560</v>
      </c>
      <c r="G42" s="2190">
        <v>18</v>
      </c>
      <c r="H42" s="2191">
        <v>223440</v>
      </c>
      <c r="I42" s="2226">
        <v>170462.37600000002</v>
      </c>
      <c r="J42" s="2191"/>
      <c r="K42" s="2192">
        <v>393902.37600000005</v>
      </c>
    </row>
    <row r="43" spans="1:11" ht="18" customHeight="1" x14ac:dyDescent="0.2">
      <c r="A43" s="2182" t="s">
        <v>90</v>
      </c>
      <c r="B43" s="2223" t="s">
        <v>10</v>
      </c>
      <c r="C43" s="2186"/>
      <c r="D43" s="2186"/>
      <c r="E43" s="2177"/>
      <c r="F43" s="2190"/>
      <c r="G43" s="2190"/>
      <c r="H43" s="2191"/>
      <c r="I43" s="2226">
        <v>0</v>
      </c>
      <c r="J43" s="2191"/>
      <c r="K43" s="2192">
        <v>0</v>
      </c>
    </row>
    <row r="44" spans="1:11" ht="18" customHeight="1" x14ac:dyDescent="0.2">
      <c r="A44" s="2182" t="s">
        <v>91</v>
      </c>
      <c r="B44" s="4062"/>
      <c r="C44" s="4063"/>
      <c r="D44" s="4064"/>
      <c r="E44" s="2177"/>
      <c r="F44" s="2230"/>
      <c r="G44" s="2230"/>
      <c r="H44" s="2230"/>
      <c r="I44" s="2226">
        <v>0</v>
      </c>
      <c r="J44" s="2230"/>
      <c r="K44" s="2231">
        <v>0</v>
      </c>
    </row>
    <row r="45" spans="1:11" ht="18" customHeight="1" x14ac:dyDescent="0.2">
      <c r="A45" s="2182" t="s">
        <v>139</v>
      </c>
      <c r="B45" s="4062"/>
      <c r="C45" s="4063"/>
      <c r="D45" s="4064"/>
      <c r="E45" s="2177"/>
      <c r="F45" s="2190"/>
      <c r="G45" s="2190"/>
      <c r="H45" s="2191"/>
      <c r="I45" s="2226">
        <v>0</v>
      </c>
      <c r="J45" s="2191"/>
      <c r="K45" s="2192">
        <v>0</v>
      </c>
    </row>
    <row r="46" spans="1:11" ht="18" customHeight="1" x14ac:dyDescent="0.2">
      <c r="A46" s="2182" t="s">
        <v>140</v>
      </c>
      <c r="B46" s="4062"/>
      <c r="C46" s="4063"/>
      <c r="D46" s="4064"/>
      <c r="E46" s="2177"/>
      <c r="F46" s="2190"/>
      <c r="G46" s="2190"/>
      <c r="H46" s="2191"/>
      <c r="I46" s="2226">
        <v>0</v>
      </c>
      <c r="J46" s="2191"/>
      <c r="K46" s="2192">
        <v>0</v>
      </c>
    </row>
    <row r="47" spans="1:11" ht="18" customHeight="1" x14ac:dyDescent="0.2">
      <c r="A47" s="2182" t="s">
        <v>141</v>
      </c>
      <c r="B47" s="4062"/>
      <c r="C47" s="4063"/>
      <c r="D47" s="4064"/>
      <c r="E47" s="2177"/>
      <c r="F47" s="2190"/>
      <c r="G47" s="2190"/>
      <c r="H47" s="2191"/>
      <c r="I47" s="2226">
        <v>0</v>
      </c>
      <c r="J47" s="2191"/>
      <c r="K47" s="2192">
        <v>0</v>
      </c>
    </row>
    <row r="48" spans="1:11" ht="18" customHeight="1" x14ac:dyDescent="0.2">
      <c r="A48" s="1970"/>
      <c r="B48" s="1969"/>
      <c r="C48" s="1969"/>
      <c r="D48" s="1969"/>
      <c r="E48" s="1969"/>
      <c r="F48" s="1969"/>
      <c r="G48" s="1969"/>
      <c r="H48" s="1969"/>
      <c r="I48" s="1969"/>
      <c r="J48" s="1969"/>
      <c r="K48" s="1969"/>
    </row>
    <row r="49" spans="1:11" ht="18" customHeight="1" x14ac:dyDescent="0.2">
      <c r="A49" s="2183" t="s">
        <v>142</v>
      </c>
      <c r="B49" s="2179" t="s">
        <v>143</v>
      </c>
      <c r="C49" s="2177"/>
      <c r="D49" s="2177"/>
      <c r="E49" s="2179" t="s">
        <v>7</v>
      </c>
      <c r="F49" s="2199">
        <v>7166</v>
      </c>
      <c r="G49" s="2199">
        <v>18</v>
      </c>
      <c r="H49" s="2192">
        <v>317869</v>
      </c>
      <c r="I49" s="2192">
        <v>242502.26010000001</v>
      </c>
      <c r="J49" s="2192">
        <v>0</v>
      </c>
      <c r="K49" s="2192">
        <v>560371.26010000007</v>
      </c>
    </row>
    <row r="50" spans="1:11" ht="18" customHeight="1" thickBot="1" x14ac:dyDescent="0.25">
      <c r="A50" s="2177"/>
      <c r="B50" s="2177"/>
      <c r="C50" s="2177"/>
      <c r="D50" s="2177"/>
      <c r="E50" s="2177"/>
      <c r="F50" s="2177"/>
      <c r="G50" s="2200"/>
      <c r="H50" s="2200"/>
      <c r="I50" s="2200"/>
      <c r="J50" s="2200"/>
      <c r="K50" s="2200"/>
    </row>
    <row r="51" spans="1:11" ht="42.75" customHeight="1" x14ac:dyDescent="0.2">
      <c r="A51" s="2177"/>
      <c r="B51" s="2177"/>
      <c r="C51" s="2177"/>
      <c r="D51" s="2177"/>
      <c r="E51" s="2177"/>
      <c r="F51" s="2185" t="s">
        <v>9</v>
      </c>
      <c r="G51" s="2185" t="s">
        <v>37</v>
      </c>
      <c r="H51" s="2185" t="s">
        <v>29</v>
      </c>
      <c r="I51" s="2185" t="s">
        <v>30</v>
      </c>
      <c r="J51" s="2185" t="s">
        <v>33</v>
      </c>
      <c r="K51" s="2185" t="s">
        <v>34</v>
      </c>
    </row>
    <row r="52" spans="1:11" ht="18" customHeight="1" x14ac:dyDescent="0.2">
      <c r="A52" s="2183" t="s">
        <v>92</v>
      </c>
      <c r="B52" s="4060" t="s">
        <v>38</v>
      </c>
      <c r="C52" s="4061"/>
      <c r="D52" s="2177"/>
      <c r="E52" s="2177"/>
      <c r="F52" s="2177"/>
      <c r="G52" s="2177"/>
      <c r="H52" s="2177"/>
      <c r="I52" s="2177"/>
      <c r="J52" s="2177"/>
      <c r="K52" s="2177"/>
    </row>
    <row r="53" spans="1:11" ht="18" customHeight="1" x14ac:dyDescent="0.2">
      <c r="A53" s="2182" t="s">
        <v>51</v>
      </c>
      <c r="B53" s="4081" t="s">
        <v>783</v>
      </c>
      <c r="C53" s="4082"/>
      <c r="D53" s="4067"/>
      <c r="E53" s="2177"/>
      <c r="F53" s="2190"/>
      <c r="G53" s="2190"/>
      <c r="H53" s="2191">
        <v>2188177</v>
      </c>
      <c r="I53" s="2226">
        <v>1669360.2333</v>
      </c>
      <c r="J53" s="2191"/>
      <c r="K53" s="2192">
        <v>3857537.2333</v>
      </c>
    </row>
    <row r="54" spans="1:11" ht="18" customHeight="1" x14ac:dyDescent="0.2">
      <c r="A54" s="2182" t="s">
        <v>93</v>
      </c>
      <c r="B54" s="2202" t="s">
        <v>784</v>
      </c>
      <c r="C54" s="2203"/>
      <c r="D54" s="2204"/>
      <c r="E54" s="2177"/>
      <c r="F54" s="2190"/>
      <c r="G54" s="2190"/>
      <c r="H54" s="2191">
        <v>543032</v>
      </c>
      <c r="I54" s="2226">
        <v>414279.1128</v>
      </c>
      <c r="J54" s="2191"/>
      <c r="K54" s="2192">
        <v>957311.1128</v>
      </c>
    </row>
    <row r="55" spans="1:11" ht="18" customHeight="1" x14ac:dyDescent="0.2">
      <c r="A55" s="2182" t="s">
        <v>94</v>
      </c>
      <c r="B55" s="4065" t="s">
        <v>447</v>
      </c>
      <c r="C55" s="4066"/>
      <c r="D55" s="4067"/>
      <c r="E55" s="2177"/>
      <c r="F55" s="2190"/>
      <c r="G55" s="2190"/>
      <c r="H55" s="2191">
        <v>1883156</v>
      </c>
      <c r="I55" s="2226">
        <v>1436659.7124000001</v>
      </c>
      <c r="J55" s="2191"/>
      <c r="K55" s="2192">
        <v>3319815.7124000001</v>
      </c>
    </row>
    <row r="56" spans="1:11" ht="18" customHeight="1" x14ac:dyDescent="0.2">
      <c r="A56" s="2182" t="s">
        <v>95</v>
      </c>
      <c r="B56" s="4065" t="s">
        <v>435</v>
      </c>
      <c r="C56" s="4066"/>
      <c r="D56" s="4067"/>
      <c r="E56" s="2177"/>
      <c r="F56" s="2190"/>
      <c r="G56" s="2190"/>
      <c r="H56" s="2191">
        <v>57130</v>
      </c>
      <c r="I56" s="2226">
        <v>43584.476999999999</v>
      </c>
      <c r="J56" s="2191"/>
      <c r="K56" s="2192">
        <v>100714.477</v>
      </c>
    </row>
    <row r="57" spans="1:11" ht="18" customHeight="1" x14ac:dyDescent="0.2">
      <c r="A57" s="2182" t="s">
        <v>96</v>
      </c>
      <c r="B57" s="4065"/>
      <c r="C57" s="4066"/>
      <c r="D57" s="4067"/>
      <c r="E57" s="2177"/>
      <c r="F57" s="2190"/>
      <c r="G57" s="2190"/>
      <c r="H57" s="2191"/>
      <c r="I57" s="2226">
        <v>0</v>
      </c>
      <c r="J57" s="2191"/>
      <c r="K57" s="2192">
        <v>0</v>
      </c>
    </row>
    <row r="58" spans="1:11" ht="18" customHeight="1" x14ac:dyDescent="0.2">
      <c r="A58" s="2182" t="s">
        <v>97</v>
      </c>
      <c r="B58" s="2202"/>
      <c r="C58" s="2203"/>
      <c r="D58" s="2204"/>
      <c r="E58" s="2177"/>
      <c r="F58" s="2190"/>
      <c r="G58" s="2190"/>
      <c r="H58" s="2191"/>
      <c r="I58" s="2226">
        <v>0</v>
      </c>
      <c r="J58" s="2191"/>
      <c r="K58" s="2192">
        <v>0</v>
      </c>
    </row>
    <row r="59" spans="1:11" ht="18" customHeight="1" x14ac:dyDescent="0.2">
      <c r="A59" s="2182" t="s">
        <v>98</v>
      </c>
      <c r="B59" s="4065"/>
      <c r="C59" s="4066"/>
      <c r="D59" s="4067"/>
      <c r="E59" s="2177"/>
      <c r="F59" s="2190"/>
      <c r="G59" s="2190"/>
      <c r="H59" s="2191"/>
      <c r="I59" s="2226">
        <v>0</v>
      </c>
      <c r="J59" s="2191"/>
      <c r="K59" s="2192">
        <v>0</v>
      </c>
    </row>
    <row r="60" spans="1:11" ht="18" customHeight="1" x14ac:dyDescent="0.2">
      <c r="A60" s="2182" t="s">
        <v>99</v>
      </c>
      <c r="B60" s="2202"/>
      <c r="C60" s="2203"/>
      <c r="D60" s="2204"/>
      <c r="E60" s="2177"/>
      <c r="F60" s="2190"/>
      <c r="G60" s="2190"/>
      <c r="H60" s="2191"/>
      <c r="I60" s="2226">
        <v>0</v>
      </c>
      <c r="J60" s="2191"/>
      <c r="K60" s="2192">
        <v>0</v>
      </c>
    </row>
    <row r="61" spans="1:11" ht="18" customHeight="1" x14ac:dyDescent="0.2">
      <c r="A61" s="2182" t="s">
        <v>100</v>
      </c>
      <c r="B61" s="2202"/>
      <c r="C61" s="2203"/>
      <c r="D61" s="2204"/>
      <c r="E61" s="2177"/>
      <c r="F61" s="2190"/>
      <c r="G61" s="2190"/>
      <c r="H61" s="2191"/>
      <c r="I61" s="2226">
        <v>0</v>
      </c>
      <c r="J61" s="2191"/>
      <c r="K61" s="2192">
        <v>0</v>
      </c>
    </row>
    <row r="62" spans="1:11" ht="18" customHeight="1" x14ac:dyDescent="0.2">
      <c r="A62" s="2182" t="s">
        <v>101</v>
      </c>
      <c r="B62" s="4065"/>
      <c r="C62" s="4066"/>
      <c r="D62" s="4067"/>
      <c r="E62" s="2177"/>
      <c r="F62" s="2190"/>
      <c r="G62" s="2190"/>
      <c r="H62" s="2191"/>
      <c r="I62" s="2226">
        <v>0</v>
      </c>
      <c r="J62" s="2191"/>
      <c r="K62" s="2192">
        <v>0</v>
      </c>
    </row>
    <row r="63" spans="1:11" ht="18" customHeight="1" x14ac:dyDescent="0.2">
      <c r="A63" s="2182"/>
      <c r="B63" s="2177"/>
      <c r="C63" s="2177"/>
      <c r="D63" s="2177"/>
      <c r="E63" s="2177"/>
      <c r="F63" s="2177"/>
      <c r="G63" s="2177"/>
      <c r="H63" s="2177"/>
      <c r="I63" s="2222"/>
      <c r="J63" s="2177"/>
      <c r="K63" s="2177"/>
    </row>
    <row r="64" spans="1:11" ht="18" customHeight="1" x14ac:dyDescent="0.2">
      <c r="A64" s="2182" t="s">
        <v>144</v>
      </c>
      <c r="B64" s="2179" t="s">
        <v>145</v>
      </c>
      <c r="C64" s="2177"/>
      <c r="D64" s="2177"/>
      <c r="E64" s="2179" t="s">
        <v>7</v>
      </c>
      <c r="F64" s="2194">
        <v>0</v>
      </c>
      <c r="G64" s="2194">
        <v>0</v>
      </c>
      <c r="H64" s="2192">
        <v>4671495</v>
      </c>
      <c r="I64" s="2192">
        <v>3563883.5355000002</v>
      </c>
      <c r="J64" s="2192">
        <v>0</v>
      </c>
      <c r="K64" s="2192">
        <v>8235378.5354999993</v>
      </c>
    </row>
    <row r="65" spans="1:11" ht="18" customHeight="1" x14ac:dyDescent="0.2">
      <c r="A65" s="2177"/>
      <c r="B65" s="2177"/>
      <c r="C65" s="2177"/>
      <c r="D65" s="2177"/>
      <c r="E65" s="2177"/>
      <c r="F65" s="2224"/>
      <c r="G65" s="2224"/>
      <c r="H65" s="2224"/>
      <c r="I65" s="2224"/>
      <c r="J65" s="2224"/>
      <c r="K65" s="2224"/>
    </row>
    <row r="66" spans="1:11" ht="42.75" customHeight="1" x14ac:dyDescent="0.2">
      <c r="A66" s="2177"/>
      <c r="B66" s="2177"/>
      <c r="C66" s="2177"/>
      <c r="D66" s="2177"/>
      <c r="E66" s="2177"/>
      <c r="F66" s="2232" t="s">
        <v>9</v>
      </c>
      <c r="G66" s="2232" t="s">
        <v>37</v>
      </c>
      <c r="H66" s="2232" t="s">
        <v>29</v>
      </c>
      <c r="I66" s="2232" t="s">
        <v>30</v>
      </c>
      <c r="J66" s="2232" t="s">
        <v>33</v>
      </c>
      <c r="K66" s="2232" t="s">
        <v>34</v>
      </c>
    </row>
    <row r="67" spans="1:11" ht="18" customHeight="1" x14ac:dyDescent="0.2">
      <c r="A67" s="2183" t="s">
        <v>102</v>
      </c>
      <c r="B67" s="2179" t="s">
        <v>12</v>
      </c>
      <c r="C67" s="2177"/>
      <c r="D67" s="2177"/>
      <c r="E67" s="2177"/>
      <c r="F67" s="2233"/>
      <c r="G67" s="2233"/>
      <c r="H67" s="2233"/>
      <c r="I67" s="2234"/>
      <c r="J67" s="2233"/>
      <c r="K67" s="2235"/>
    </row>
    <row r="68" spans="1:11" ht="18" customHeight="1" x14ac:dyDescent="0.2">
      <c r="A68" s="2182" t="s">
        <v>103</v>
      </c>
      <c r="B68" s="2177" t="s">
        <v>52</v>
      </c>
      <c r="C68" s="2177"/>
      <c r="D68" s="2177"/>
      <c r="E68" s="2177"/>
      <c r="F68" s="2227"/>
      <c r="G68" s="2227"/>
      <c r="H68" s="2227">
        <v>15962</v>
      </c>
      <c r="I68" s="2226">
        <v>12177.409800000001</v>
      </c>
      <c r="J68" s="2227">
        <v>21588</v>
      </c>
      <c r="K68" s="2192">
        <v>6551.4098000000013</v>
      </c>
    </row>
    <row r="69" spans="1:11" ht="18" customHeight="1" x14ac:dyDescent="0.2">
      <c r="A69" s="2182" t="s">
        <v>104</v>
      </c>
      <c r="B69" s="2178" t="s">
        <v>53</v>
      </c>
      <c r="C69" s="2177"/>
      <c r="D69" s="2177"/>
      <c r="E69" s="2177"/>
      <c r="F69" s="2227"/>
      <c r="G69" s="2227"/>
      <c r="H69" s="2227"/>
      <c r="I69" s="2226">
        <v>0</v>
      </c>
      <c r="J69" s="2227"/>
      <c r="K69" s="2192">
        <v>0</v>
      </c>
    </row>
    <row r="70" spans="1:11" ht="18" customHeight="1" x14ac:dyDescent="0.2">
      <c r="A70" s="2182" t="s">
        <v>178</v>
      </c>
      <c r="B70" s="2202" t="s">
        <v>384</v>
      </c>
      <c r="C70" s="2203"/>
      <c r="D70" s="2204"/>
      <c r="E70" s="2179"/>
      <c r="F70" s="2211">
        <v>1069</v>
      </c>
      <c r="G70" s="2211"/>
      <c r="H70" s="2212">
        <v>35795</v>
      </c>
      <c r="I70" s="2226">
        <v>27308.005499999999</v>
      </c>
      <c r="J70" s="2212"/>
      <c r="K70" s="2192">
        <v>63103.005499999999</v>
      </c>
    </row>
    <row r="71" spans="1:11" ht="18" customHeight="1" x14ac:dyDescent="0.2">
      <c r="A71" s="2182" t="s">
        <v>179</v>
      </c>
      <c r="B71" s="2202"/>
      <c r="C71" s="2203"/>
      <c r="D71" s="2204"/>
      <c r="E71" s="2179"/>
      <c r="F71" s="2211"/>
      <c r="G71" s="2211"/>
      <c r="H71" s="2212"/>
      <c r="I71" s="2226">
        <v>0</v>
      </c>
      <c r="J71" s="2212"/>
      <c r="K71" s="2192">
        <v>0</v>
      </c>
    </row>
    <row r="72" spans="1:11" ht="18" customHeight="1" x14ac:dyDescent="0.2">
      <c r="A72" s="2182" t="s">
        <v>180</v>
      </c>
      <c r="B72" s="2208"/>
      <c r="C72" s="2209"/>
      <c r="D72" s="2210"/>
      <c r="E72" s="2179"/>
      <c r="F72" s="2190"/>
      <c r="G72" s="2190"/>
      <c r="H72" s="2191"/>
      <c r="I72" s="2226">
        <v>0</v>
      </c>
      <c r="J72" s="2191"/>
      <c r="K72" s="2192">
        <v>0</v>
      </c>
    </row>
    <row r="73" spans="1:11" ht="18" customHeight="1" x14ac:dyDescent="0.2">
      <c r="A73" s="2182"/>
      <c r="B73" s="2178"/>
      <c r="C73" s="2177"/>
      <c r="D73" s="2177"/>
      <c r="E73" s="2179"/>
      <c r="F73" s="2236"/>
      <c r="G73" s="2236"/>
      <c r="H73" s="2237"/>
      <c r="I73" s="2234"/>
      <c r="J73" s="2237"/>
      <c r="K73" s="2235"/>
    </row>
    <row r="74" spans="1:11" ht="18" customHeight="1" x14ac:dyDescent="0.2">
      <c r="A74" s="2183" t="s">
        <v>146</v>
      </c>
      <c r="B74" s="2179" t="s">
        <v>147</v>
      </c>
      <c r="C74" s="2177"/>
      <c r="D74" s="2177"/>
      <c r="E74" s="2179" t="s">
        <v>7</v>
      </c>
      <c r="F74" s="2197">
        <v>1069</v>
      </c>
      <c r="G74" s="2197">
        <v>0</v>
      </c>
      <c r="H74" s="2197">
        <v>51757</v>
      </c>
      <c r="I74" s="2229">
        <v>39485.415300000001</v>
      </c>
      <c r="J74" s="2197">
        <v>21588</v>
      </c>
      <c r="K74" s="2193">
        <v>69654.415299999993</v>
      </c>
    </row>
    <row r="75" spans="1:11" ht="42.75" customHeight="1" x14ac:dyDescent="0.2">
      <c r="A75" s="2177"/>
      <c r="B75" s="2177"/>
      <c r="C75" s="2177"/>
      <c r="D75" s="2177"/>
      <c r="E75" s="2177"/>
      <c r="F75" s="2185" t="s">
        <v>9</v>
      </c>
      <c r="G75" s="2185" t="s">
        <v>37</v>
      </c>
      <c r="H75" s="2185" t="s">
        <v>29</v>
      </c>
      <c r="I75" s="2185" t="s">
        <v>30</v>
      </c>
      <c r="J75" s="2185" t="s">
        <v>33</v>
      </c>
      <c r="K75" s="2185" t="s">
        <v>34</v>
      </c>
    </row>
    <row r="76" spans="1:11" ht="18" customHeight="1" x14ac:dyDescent="0.2">
      <c r="A76" s="2183" t="s">
        <v>105</v>
      </c>
      <c r="B76" s="2179" t="s">
        <v>106</v>
      </c>
      <c r="C76" s="2177"/>
      <c r="D76" s="2177"/>
      <c r="E76" s="2177"/>
      <c r="F76" s="2177"/>
      <c r="G76" s="2177"/>
      <c r="H76" s="2177"/>
      <c r="I76" s="2177"/>
      <c r="J76" s="2177"/>
      <c r="K76" s="2177"/>
    </row>
    <row r="77" spans="1:11" ht="18" customHeight="1" x14ac:dyDescent="0.2">
      <c r="A77" s="2182" t="s">
        <v>107</v>
      </c>
      <c r="B77" s="2178" t="s">
        <v>54</v>
      </c>
      <c r="C77" s="2177"/>
      <c r="D77" s="2177"/>
      <c r="E77" s="2177"/>
      <c r="F77" s="2190"/>
      <c r="G77" s="2190"/>
      <c r="H77" s="2191">
        <v>125678</v>
      </c>
      <c r="I77" s="2226">
        <v>0</v>
      </c>
      <c r="J77" s="2191"/>
      <c r="K77" s="2192">
        <v>125678</v>
      </c>
    </row>
    <row r="78" spans="1:11" ht="18" customHeight="1" x14ac:dyDescent="0.2">
      <c r="A78" s="2182" t="s">
        <v>108</v>
      </c>
      <c r="B78" s="2178" t="s">
        <v>55</v>
      </c>
      <c r="C78" s="2177"/>
      <c r="D78" s="2177"/>
      <c r="E78" s="2177"/>
      <c r="F78" s="2190"/>
      <c r="G78" s="2190"/>
      <c r="H78" s="2191"/>
      <c r="I78" s="2226">
        <v>0</v>
      </c>
      <c r="J78" s="2191"/>
      <c r="K78" s="2192">
        <v>0</v>
      </c>
    </row>
    <row r="79" spans="1:11" ht="18" customHeight="1" x14ac:dyDescent="0.2">
      <c r="A79" s="2182" t="s">
        <v>109</v>
      </c>
      <c r="B79" s="2178" t="s">
        <v>13</v>
      </c>
      <c r="C79" s="2177"/>
      <c r="D79" s="2177"/>
      <c r="E79" s="2177"/>
      <c r="F79" s="2190">
        <v>90</v>
      </c>
      <c r="G79" s="2190"/>
      <c r="H79" s="2191">
        <v>1780</v>
      </c>
      <c r="I79" s="2226">
        <v>1357.962</v>
      </c>
      <c r="J79" s="2191"/>
      <c r="K79" s="2192">
        <v>3137.962</v>
      </c>
    </row>
    <row r="80" spans="1:11" ht="18" customHeight="1" x14ac:dyDescent="0.2">
      <c r="A80" s="2182" t="s">
        <v>110</v>
      </c>
      <c r="B80" s="2178" t="s">
        <v>56</v>
      </c>
      <c r="C80" s="2177"/>
      <c r="D80" s="2177"/>
      <c r="E80" s="2177"/>
      <c r="F80" s="2190"/>
      <c r="G80" s="2190"/>
      <c r="H80" s="2191"/>
      <c r="I80" s="2226">
        <v>0</v>
      </c>
      <c r="J80" s="2191"/>
      <c r="K80" s="2192">
        <v>0</v>
      </c>
    </row>
    <row r="81" spans="1:11" ht="18" customHeight="1" x14ac:dyDescent="0.2">
      <c r="A81" s="2182"/>
      <c r="B81" s="2177"/>
      <c r="C81" s="2177"/>
      <c r="D81" s="2177"/>
      <c r="E81" s="2177"/>
      <c r="F81" s="2177"/>
      <c r="G81" s="2177"/>
      <c r="H81" s="2177"/>
      <c r="I81" s="2177"/>
      <c r="J81" s="2177"/>
      <c r="K81" s="2216"/>
    </row>
    <row r="82" spans="1:11" ht="18" customHeight="1" x14ac:dyDescent="0.2">
      <c r="A82" s="2182" t="s">
        <v>148</v>
      </c>
      <c r="B82" s="2179" t="s">
        <v>149</v>
      </c>
      <c r="C82" s="2177"/>
      <c r="D82" s="2177"/>
      <c r="E82" s="2179" t="s">
        <v>7</v>
      </c>
      <c r="F82" s="2197">
        <v>90</v>
      </c>
      <c r="G82" s="2197">
        <v>0</v>
      </c>
      <c r="H82" s="2193">
        <v>127458</v>
      </c>
      <c r="I82" s="2193">
        <v>1357.962</v>
      </c>
      <c r="J82" s="2193">
        <v>0</v>
      </c>
      <c r="K82" s="2193">
        <v>128815.962</v>
      </c>
    </row>
    <row r="83" spans="1:11" ht="18" customHeight="1" thickBot="1" x14ac:dyDescent="0.25">
      <c r="A83" s="2182"/>
      <c r="B83" s="2177"/>
      <c r="C83" s="2177"/>
      <c r="D83" s="2177"/>
      <c r="E83" s="2177"/>
      <c r="F83" s="2200"/>
      <c r="G83" s="2200"/>
      <c r="H83" s="2200"/>
      <c r="I83" s="2200"/>
      <c r="J83" s="2200"/>
      <c r="K83" s="2200"/>
    </row>
    <row r="84" spans="1:11" ht="42.75" customHeight="1" x14ac:dyDescent="0.2">
      <c r="A84" s="2177"/>
      <c r="B84" s="2177"/>
      <c r="C84" s="2177"/>
      <c r="D84" s="2177"/>
      <c r="E84" s="2177"/>
      <c r="F84" s="2185" t="s">
        <v>9</v>
      </c>
      <c r="G84" s="2185" t="s">
        <v>37</v>
      </c>
      <c r="H84" s="2185" t="s">
        <v>29</v>
      </c>
      <c r="I84" s="2185" t="s">
        <v>30</v>
      </c>
      <c r="J84" s="2185" t="s">
        <v>33</v>
      </c>
      <c r="K84" s="2185" t="s">
        <v>34</v>
      </c>
    </row>
    <row r="85" spans="1:11" ht="18" customHeight="1" x14ac:dyDescent="0.2">
      <c r="A85" s="2183" t="s">
        <v>111</v>
      </c>
      <c r="B85" s="2179" t="s">
        <v>57</v>
      </c>
      <c r="C85" s="2177"/>
      <c r="D85" s="2177"/>
      <c r="E85" s="2177"/>
      <c r="F85" s="2177"/>
      <c r="G85" s="2177"/>
      <c r="H85" s="2177"/>
      <c r="I85" s="2177"/>
      <c r="J85" s="2177"/>
      <c r="K85" s="2177"/>
    </row>
    <row r="86" spans="1:11" ht="18" customHeight="1" x14ac:dyDescent="0.2">
      <c r="A86" s="2182" t="s">
        <v>112</v>
      </c>
      <c r="B86" s="2178" t="s">
        <v>113</v>
      </c>
      <c r="C86" s="2177"/>
      <c r="D86" s="2177"/>
      <c r="E86" s="2177"/>
      <c r="F86" s="2190"/>
      <c r="G86" s="2190"/>
      <c r="H86" s="2191"/>
      <c r="I86" s="2226">
        <v>0</v>
      </c>
      <c r="J86" s="2191"/>
      <c r="K86" s="2192">
        <v>0</v>
      </c>
    </row>
    <row r="87" spans="1:11" ht="18" customHeight="1" x14ac:dyDescent="0.2">
      <c r="A87" s="2182" t="s">
        <v>114</v>
      </c>
      <c r="B87" s="2178" t="s">
        <v>14</v>
      </c>
      <c r="C87" s="2177"/>
      <c r="D87" s="2177"/>
      <c r="E87" s="2177"/>
      <c r="F87" s="2190"/>
      <c r="G87" s="2190"/>
      <c r="H87" s="2191"/>
      <c r="I87" s="2226">
        <v>0</v>
      </c>
      <c r="J87" s="2191"/>
      <c r="K87" s="2192">
        <v>0</v>
      </c>
    </row>
    <row r="88" spans="1:11" ht="18" customHeight="1" x14ac:dyDescent="0.2">
      <c r="A88" s="2182" t="s">
        <v>115</v>
      </c>
      <c r="B88" s="2178" t="s">
        <v>116</v>
      </c>
      <c r="C88" s="2177"/>
      <c r="D88" s="2177"/>
      <c r="E88" s="2177"/>
      <c r="F88" s="2190"/>
      <c r="G88" s="2190"/>
      <c r="H88" s="2191">
        <v>132125</v>
      </c>
      <c r="I88" s="2226">
        <v>100798.16250000001</v>
      </c>
      <c r="J88" s="2191">
        <v>27280</v>
      </c>
      <c r="K88" s="2192">
        <v>205643.16250000001</v>
      </c>
    </row>
    <row r="89" spans="1:11" ht="18" customHeight="1" x14ac:dyDescent="0.2">
      <c r="A89" s="2182" t="s">
        <v>117</v>
      </c>
      <c r="B89" s="2178" t="s">
        <v>58</v>
      </c>
      <c r="C89" s="2177"/>
      <c r="D89" s="2177"/>
      <c r="E89" s="2177"/>
      <c r="F89" s="2190"/>
      <c r="G89" s="2190"/>
      <c r="H89" s="2191"/>
      <c r="I89" s="2226">
        <v>0</v>
      </c>
      <c r="J89" s="2191"/>
      <c r="K89" s="2192">
        <v>0</v>
      </c>
    </row>
    <row r="90" spans="1:11" ht="18" customHeight="1" x14ac:dyDescent="0.2">
      <c r="A90" s="2182" t="s">
        <v>118</v>
      </c>
      <c r="B90" s="3861" t="s">
        <v>59</v>
      </c>
      <c r="C90" s="3862"/>
      <c r="D90" s="2177"/>
      <c r="E90" s="2177"/>
      <c r="F90" s="2190"/>
      <c r="G90" s="2190"/>
      <c r="H90" s="2191"/>
      <c r="I90" s="2226">
        <v>0</v>
      </c>
      <c r="J90" s="2191"/>
      <c r="K90" s="2192">
        <v>0</v>
      </c>
    </row>
    <row r="91" spans="1:11" ht="18" customHeight="1" x14ac:dyDescent="0.2">
      <c r="A91" s="2182" t="s">
        <v>119</v>
      </c>
      <c r="B91" s="2178" t="s">
        <v>60</v>
      </c>
      <c r="C91" s="2177"/>
      <c r="D91" s="2177"/>
      <c r="E91" s="2177"/>
      <c r="F91" s="2190">
        <v>6</v>
      </c>
      <c r="G91" s="2190"/>
      <c r="H91" s="2191">
        <v>396</v>
      </c>
      <c r="I91" s="2226">
        <v>302.10840000000002</v>
      </c>
      <c r="J91" s="2191"/>
      <c r="K91" s="2192">
        <v>698.10840000000007</v>
      </c>
    </row>
    <row r="92" spans="1:11" ht="18" customHeight="1" x14ac:dyDescent="0.2">
      <c r="A92" s="2182" t="s">
        <v>120</v>
      </c>
      <c r="B92" s="2178" t="s">
        <v>121</v>
      </c>
      <c r="C92" s="2177"/>
      <c r="D92" s="2177"/>
      <c r="E92" s="2177"/>
      <c r="F92" s="2214"/>
      <c r="G92" s="2214"/>
      <c r="H92" s="2215"/>
      <c r="I92" s="2226">
        <v>0</v>
      </c>
      <c r="J92" s="2215"/>
      <c r="K92" s="2192">
        <v>0</v>
      </c>
    </row>
    <row r="93" spans="1:11" ht="18" customHeight="1" x14ac:dyDescent="0.2">
      <c r="A93" s="2182" t="s">
        <v>122</v>
      </c>
      <c r="B93" s="2178" t="s">
        <v>123</v>
      </c>
      <c r="C93" s="2177"/>
      <c r="D93" s="2177"/>
      <c r="E93" s="2177"/>
      <c r="F93" s="2190"/>
      <c r="G93" s="2190"/>
      <c r="H93" s="2191"/>
      <c r="I93" s="2226">
        <v>0</v>
      </c>
      <c r="J93" s="2191"/>
      <c r="K93" s="2192">
        <v>0</v>
      </c>
    </row>
    <row r="94" spans="1:11" ht="18" customHeight="1" x14ac:dyDescent="0.2">
      <c r="A94" s="2182" t="s">
        <v>124</v>
      </c>
      <c r="B94" s="4065"/>
      <c r="C94" s="4066"/>
      <c r="D94" s="4067"/>
      <c r="E94" s="2177"/>
      <c r="F94" s="2190"/>
      <c r="G94" s="2190"/>
      <c r="H94" s="2191"/>
      <c r="I94" s="2226">
        <v>0</v>
      </c>
      <c r="J94" s="2191"/>
      <c r="K94" s="2192">
        <v>0</v>
      </c>
    </row>
    <row r="95" spans="1:11" ht="18" customHeight="1" x14ac:dyDescent="0.2">
      <c r="A95" s="2182" t="s">
        <v>125</v>
      </c>
      <c r="B95" s="4065"/>
      <c r="C95" s="4066"/>
      <c r="D95" s="4067"/>
      <c r="E95" s="2177"/>
      <c r="F95" s="2190"/>
      <c r="G95" s="2190"/>
      <c r="H95" s="2191"/>
      <c r="I95" s="2226">
        <v>0</v>
      </c>
      <c r="J95" s="2191"/>
      <c r="K95" s="2192">
        <v>0</v>
      </c>
    </row>
    <row r="96" spans="1:11" ht="18" customHeight="1" x14ac:dyDescent="0.2">
      <c r="A96" s="2182" t="s">
        <v>126</v>
      </c>
      <c r="B96" s="4065"/>
      <c r="C96" s="4066"/>
      <c r="D96" s="4067"/>
      <c r="E96" s="2177"/>
      <c r="F96" s="2190"/>
      <c r="G96" s="2190"/>
      <c r="H96" s="2191"/>
      <c r="I96" s="2226">
        <v>0</v>
      </c>
      <c r="J96" s="2191"/>
      <c r="K96" s="2192">
        <v>0</v>
      </c>
    </row>
    <row r="97" spans="1:11" ht="18" customHeight="1" x14ac:dyDescent="0.2">
      <c r="A97" s="2182"/>
      <c r="B97" s="2178"/>
      <c r="C97" s="2177"/>
      <c r="D97" s="2177"/>
      <c r="E97" s="2177"/>
      <c r="F97" s="2177"/>
      <c r="G97" s="2177"/>
      <c r="H97" s="2177"/>
      <c r="I97" s="2177"/>
      <c r="J97" s="2177"/>
      <c r="K97" s="2177"/>
    </row>
    <row r="98" spans="1:11" ht="18" customHeight="1" x14ac:dyDescent="0.2">
      <c r="A98" s="2183" t="s">
        <v>150</v>
      </c>
      <c r="B98" s="2179" t="s">
        <v>151</v>
      </c>
      <c r="C98" s="2177"/>
      <c r="D98" s="2177"/>
      <c r="E98" s="2179" t="s">
        <v>7</v>
      </c>
      <c r="F98" s="2194">
        <v>6</v>
      </c>
      <c r="G98" s="2194">
        <v>0</v>
      </c>
      <c r="H98" s="2194">
        <v>132521</v>
      </c>
      <c r="I98" s="2194">
        <v>101100.2709</v>
      </c>
      <c r="J98" s="2194">
        <v>27280</v>
      </c>
      <c r="K98" s="2194">
        <v>206341.2709</v>
      </c>
    </row>
    <row r="99" spans="1:11" ht="18" customHeight="1" thickBot="1" x14ac:dyDescent="0.25">
      <c r="A99" s="2177"/>
      <c r="B99" s="2179"/>
      <c r="C99" s="2177"/>
      <c r="D99" s="2177"/>
      <c r="E99" s="2177"/>
      <c r="F99" s="2200"/>
      <c r="G99" s="2200"/>
      <c r="H99" s="2200"/>
      <c r="I99" s="2200"/>
      <c r="J99" s="2200"/>
      <c r="K99" s="2200"/>
    </row>
    <row r="100" spans="1:11" ht="42.75" customHeight="1" x14ac:dyDescent="0.2">
      <c r="A100" s="2177"/>
      <c r="B100" s="2177"/>
      <c r="C100" s="2177"/>
      <c r="D100" s="2177"/>
      <c r="E100" s="2177"/>
      <c r="F100" s="2185" t="s">
        <v>9</v>
      </c>
      <c r="G100" s="2185" t="s">
        <v>37</v>
      </c>
      <c r="H100" s="2185" t="s">
        <v>29</v>
      </c>
      <c r="I100" s="2185" t="s">
        <v>30</v>
      </c>
      <c r="J100" s="2185" t="s">
        <v>33</v>
      </c>
      <c r="K100" s="2185" t="s">
        <v>34</v>
      </c>
    </row>
    <row r="101" spans="1:11" ht="18" customHeight="1" x14ac:dyDescent="0.2">
      <c r="A101" s="2183" t="s">
        <v>130</v>
      </c>
      <c r="B101" s="2179" t="s">
        <v>63</v>
      </c>
      <c r="C101" s="2177"/>
      <c r="D101" s="2177"/>
      <c r="E101" s="2177"/>
      <c r="F101" s="2177"/>
      <c r="G101" s="2177"/>
      <c r="H101" s="2177"/>
      <c r="I101" s="2177"/>
      <c r="J101" s="2177"/>
      <c r="K101" s="2177"/>
    </row>
    <row r="102" spans="1:11" ht="18" customHeight="1" x14ac:dyDescent="0.2">
      <c r="A102" s="2182" t="s">
        <v>131</v>
      </c>
      <c r="B102" s="2178" t="s">
        <v>152</v>
      </c>
      <c r="C102" s="2177"/>
      <c r="D102" s="2177"/>
      <c r="E102" s="2177"/>
      <c r="F102" s="2190">
        <v>2260</v>
      </c>
      <c r="G102" s="2190"/>
      <c r="H102" s="2191">
        <v>45026</v>
      </c>
      <c r="I102" s="2226">
        <v>34350.335400000004</v>
      </c>
      <c r="J102" s="2191"/>
      <c r="K102" s="2192">
        <v>79376.335400000011</v>
      </c>
    </row>
    <row r="103" spans="1:11" ht="18" customHeight="1" x14ac:dyDescent="0.2">
      <c r="A103" s="2182" t="s">
        <v>132</v>
      </c>
      <c r="B103" s="3861" t="s">
        <v>62</v>
      </c>
      <c r="C103" s="3861"/>
      <c r="D103" s="2177"/>
      <c r="E103" s="2177"/>
      <c r="F103" s="2190"/>
      <c r="G103" s="2190"/>
      <c r="H103" s="2191"/>
      <c r="I103" s="2226">
        <v>0</v>
      </c>
      <c r="J103" s="2191"/>
      <c r="K103" s="2192">
        <v>0</v>
      </c>
    </row>
    <row r="104" spans="1:11" ht="18" customHeight="1" x14ac:dyDescent="0.2">
      <c r="A104" s="2182" t="s">
        <v>128</v>
      </c>
      <c r="B104" s="4065"/>
      <c r="C104" s="4066"/>
      <c r="D104" s="4067"/>
      <c r="E104" s="2177"/>
      <c r="F104" s="2190"/>
      <c r="G104" s="2190"/>
      <c r="H104" s="2191"/>
      <c r="I104" s="2226">
        <v>0</v>
      </c>
      <c r="J104" s="2191"/>
      <c r="K104" s="2192">
        <v>0</v>
      </c>
    </row>
    <row r="105" spans="1:11" ht="18" customHeight="1" x14ac:dyDescent="0.2">
      <c r="A105" s="2182" t="s">
        <v>127</v>
      </c>
      <c r="B105" s="4065"/>
      <c r="C105" s="4066"/>
      <c r="D105" s="4067"/>
      <c r="E105" s="2177"/>
      <c r="F105" s="2190"/>
      <c r="G105" s="2190"/>
      <c r="H105" s="2191"/>
      <c r="I105" s="2226">
        <v>0</v>
      </c>
      <c r="J105" s="2191"/>
      <c r="K105" s="2192">
        <v>0</v>
      </c>
    </row>
    <row r="106" spans="1:11" ht="18" customHeight="1" x14ac:dyDescent="0.2">
      <c r="A106" s="2182" t="s">
        <v>129</v>
      </c>
      <c r="B106" s="4065"/>
      <c r="C106" s="4066"/>
      <c r="D106" s="4067"/>
      <c r="E106" s="2177"/>
      <c r="F106" s="2190"/>
      <c r="G106" s="2190"/>
      <c r="H106" s="2191"/>
      <c r="I106" s="2226">
        <v>0</v>
      </c>
      <c r="J106" s="2191"/>
      <c r="K106" s="2192">
        <v>0</v>
      </c>
    </row>
    <row r="107" spans="1:11" ht="18" customHeight="1" x14ac:dyDescent="0.2">
      <c r="A107" s="2177"/>
      <c r="B107" s="2179"/>
      <c r="C107" s="2177"/>
      <c r="D107" s="2177"/>
      <c r="E107" s="2177"/>
      <c r="F107" s="2177"/>
      <c r="G107" s="2177"/>
      <c r="H107" s="2177"/>
      <c r="I107" s="2177"/>
      <c r="J107" s="2177"/>
      <c r="K107" s="2177"/>
    </row>
    <row r="108" spans="1:11" s="38" customFormat="1" ht="18" customHeight="1" x14ac:dyDescent="0.2">
      <c r="A108" s="2183" t="s">
        <v>153</v>
      </c>
      <c r="B108" s="2238" t="s">
        <v>154</v>
      </c>
      <c r="C108" s="2177"/>
      <c r="D108" s="2177"/>
      <c r="E108" s="2179" t="s">
        <v>7</v>
      </c>
      <c r="F108" s="2194">
        <v>2260</v>
      </c>
      <c r="G108" s="2194">
        <v>0</v>
      </c>
      <c r="H108" s="2192">
        <v>45026</v>
      </c>
      <c r="I108" s="2192">
        <v>34350.335400000004</v>
      </c>
      <c r="J108" s="2192">
        <v>0</v>
      </c>
      <c r="K108" s="2192">
        <v>79376.335400000011</v>
      </c>
    </row>
    <row r="109" spans="1:11" s="38" customFormat="1" ht="18" customHeight="1" thickBot="1" x14ac:dyDescent="0.25">
      <c r="A109" s="2187"/>
      <c r="B109" s="2188"/>
      <c r="C109" s="2189"/>
      <c r="D109" s="2189"/>
      <c r="E109" s="2189"/>
      <c r="F109" s="2200"/>
      <c r="G109" s="2200"/>
      <c r="H109" s="2200"/>
      <c r="I109" s="2200"/>
      <c r="J109" s="2200"/>
      <c r="K109" s="2200"/>
    </row>
    <row r="110" spans="1:11" s="38" customFormat="1" ht="18" customHeight="1" x14ac:dyDescent="0.2">
      <c r="A110" s="2183" t="s">
        <v>156</v>
      </c>
      <c r="B110" s="2179" t="s">
        <v>39</v>
      </c>
      <c r="C110" s="2177"/>
      <c r="D110" s="2177"/>
      <c r="E110" s="2177"/>
      <c r="F110" s="2177"/>
      <c r="G110" s="2177"/>
      <c r="H110" s="2177"/>
      <c r="I110" s="2177"/>
      <c r="J110" s="2177"/>
      <c r="K110" s="2177"/>
    </row>
    <row r="111" spans="1:11" ht="18" customHeight="1" x14ac:dyDescent="0.2">
      <c r="A111" s="2183" t="s">
        <v>155</v>
      </c>
      <c r="B111" s="2179" t="s">
        <v>164</v>
      </c>
      <c r="C111" s="2177"/>
      <c r="D111" s="2177"/>
      <c r="E111" s="2179" t="s">
        <v>7</v>
      </c>
      <c r="F111" s="2191">
        <v>3524100</v>
      </c>
      <c r="G111" s="2177"/>
      <c r="H111" s="2177"/>
      <c r="I111" s="2177"/>
      <c r="J111" s="2177"/>
      <c r="K111" s="2177"/>
    </row>
    <row r="112" spans="1:11" ht="18" customHeight="1" x14ac:dyDescent="0.2">
      <c r="A112" s="2177"/>
      <c r="B112" s="2179"/>
      <c r="C112" s="2177"/>
      <c r="D112" s="2177"/>
      <c r="E112" s="2179"/>
      <c r="F112" s="2198"/>
      <c r="G112" s="2177"/>
      <c r="H112" s="2177"/>
      <c r="I112" s="2177"/>
      <c r="J112" s="2177"/>
      <c r="K112" s="2177"/>
    </row>
    <row r="113" spans="1:11" ht="18" customHeight="1" x14ac:dyDescent="0.2">
      <c r="A113" s="2183"/>
      <c r="B113" s="2179" t="s">
        <v>15</v>
      </c>
      <c r="C113" s="2177"/>
      <c r="D113" s="2177"/>
      <c r="E113" s="2177"/>
      <c r="F113" s="2177"/>
      <c r="G113" s="1969"/>
      <c r="H113" s="1969"/>
      <c r="I113" s="1969"/>
      <c r="J113" s="1969"/>
      <c r="K113" s="1969"/>
    </row>
    <row r="114" spans="1:11" ht="18" customHeight="1" x14ac:dyDescent="0.2">
      <c r="A114" s="2182" t="s">
        <v>171</v>
      </c>
      <c r="B114" s="2178" t="s">
        <v>35</v>
      </c>
      <c r="C114" s="2177"/>
      <c r="D114" s="2177"/>
      <c r="E114" s="2177"/>
      <c r="F114" s="2201">
        <v>0.76290000000000002</v>
      </c>
      <c r="G114" s="1969"/>
      <c r="H114" s="1969"/>
      <c r="I114" s="1969"/>
      <c r="J114" s="1969"/>
      <c r="K114" s="1969"/>
    </row>
    <row r="115" spans="1:11" ht="18" customHeight="1" x14ac:dyDescent="0.2">
      <c r="A115" s="2182"/>
      <c r="B115" s="2179"/>
      <c r="C115" s="2177"/>
      <c r="D115" s="2177"/>
      <c r="E115" s="2177"/>
      <c r="F115" s="2177"/>
      <c r="G115" s="1969"/>
      <c r="H115" s="1969"/>
      <c r="I115" s="1969"/>
      <c r="J115" s="1969"/>
      <c r="K115" s="1969"/>
    </row>
    <row r="116" spans="1:11" ht="18" customHeight="1" x14ac:dyDescent="0.2">
      <c r="A116" s="2182" t="s">
        <v>170</v>
      </c>
      <c r="B116" s="2179" t="s">
        <v>16</v>
      </c>
      <c r="C116" s="2177"/>
      <c r="D116" s="2177"/>
      <c r="E116" s="2177"/>
      <c r="F116" s="2177"/>
      <c r="G116" s="1969"/>
      <c r="H116" s="1969"/>
      <c r="I116" s="1969"/>
      <c r="J116" s="1969"/>
      <c r="K116" s="1969"/>
    </row>
    <row r="117" spans="1:11" ht="18" customHeight="1" x14ac:dyDescent="0.2">
      <c r="A117" s="2182" t="s">
        <v>172</v>
      </c>
      <c r="B117" s="2178" t="s">
        <v>17</v>
      </c>
      <c r="C117" s="2177"/>
      <c r="D117" s="2177"/>
      <c r="E117" s="2177"/>
      <c r="F117" s="2191">
        <v>230351000</v>
      </c>
      <c r="G117" s="1969"/>
      <c r="H117" s="1969"/>
      <c r="I117" s="1969"/>
      <c r="J117" s="1969"/>
      <c r="K117" s="1969"/>
    </row>
    <row r="118" spans="1:11" ht="18" customHeight="1" x14ac:dyDescent="0.2">
      <c r="A118" s="2182" t="s">
        <v>173</v>
      </c>
      <c r="B118" s="2177" t="s">
        <v>18</v>
      </c>
      <c r="C118" s="2177"/>
      <c r="D118" s="2177"/>
      <c r="E118" s="2177"/>
      <c r="F118" s="2191">
        <v>16847000</v>
      </c>
      <c r="G118" s="1969"/>
      <c r="H118" s="1969"/>
      <c r="I118" s="1969"/>
      <c r="J118" s="1969"/>
      <c r="K118" s="1969"/>
    </row>
    <row r="119" spans="1:11" ht="18" customHeight="1" x14ac:dyDescent="0.2">
      <c r="A119" s="2182" t="s">
        <v>174</v>
      </c>
      <c r="B119" s="2179" t="s">
        <v>19</v>
      </c>
      <c r="C119" s="2177"/>
      <c r="D119" s="2177"/>
      <c r="E119" s="2177"/>
      <c r="F119" s="2193">
        <v>247198000</v>
      </c>
      <c r="G119" s="1969"/>
      <c r="H119" s="1969"/>
      <c r="I119" s="1969"/>
      <c r="J119" s="1969"/>
      <c r="K119" s="1969"/>
    </row>
    <row r="120" spans="1:11" ht="18" customHeight="1" x14ac:dyDescent="0.2">
      <c r="A120" s="2182"/>
      <c r="B120" s="2179"/>
      <c r="C120" s="2177"/>
      <c r="D120" s="2177"/>
      <c r="E120" s="2177"/>
      <c r="F120" s="2177"/>
      <c r="G120" s="1969"/>
      <c r="H120" s="1969"/>
      <c r="I120" s="1969"/>
      <c r="J120" s="1969"/>
      <c r="K120" s="1969"/>
    </row>
    <row r="121" spans="1:11" ht="18" customHeight="1" x14ac:dyDescent="0.2">
      <c r="A121" s="2182" t="s">
        <v>167</v>
      </c>
      <c r="B121" s="2179" t="s">
        <v>36</v>
      </c>
      <c r="C121" s="2177"/>
      <c r="D121" s="2177"/>
      <c r="E121" s="2177"/>
      <c r="F121" s="2191">
        <v>233286000</v>
      </c>
      <c r="G121" s="1969"/>
      <c r="H121" s="1969"/>
      <c r="I121" s="1969"/>
      <c r="J121" s="1969"/>
      <c r="K121" s="1969"/>
    </row>
    <row r="122" spans="1:11" ht="18" customHeight="1" x14ac:dyDescent="0.2">
      <c r="A122" s="2182"/>
      <c r="B122" s="2177"/>
      <c r="C122" s="2177"/>
      <c r="D122" s="2177"/>
      <c r="E122" s="2177"/>
      <c r="F122" s="2177"/>
      <c r="G122" s="1969"/>
      <c r="H122" s="1969"/>
      <c r="I122" s="1969"/>
      <c r="J122" s="1969"/>
      <c r="K122" s="1969"/>
    </row>
    <row r="123" spans="1:11" ht="18" customHeight="1" x14ac:dyDescent="0.2">
      <c r="A123" s="2182" t="s">
        <v>175</v>
      </c>
      <c r="B123" s="2179" t="s">
        <v>20</v>
      </c>
      <c r="C123" s="2177"/>
      <c r="D123" s="2177"/>
      <c r="E123" s="2177"/>
      <c r="F123" s="2191">
        <v>13912000</v>
      </c>
      <c r="G123" s="1969"/>
      <c r="H123" s="1969"/>
      <c r="I123" s="1969"/>
      <c r="J123" s="1969"/>
      <c r="K123" s="1969"/>
    </row>
    <row r="124" spans="1:11" ht="18" customHeight="1" x14ac:dyDescent="0.2">
      <c r="A124" s="2182"/>
      <c r="B124" s="2177"/>
      <c r="C124" s="2177"/>
      <c r="D124" s="2177"/>
      <c r="E124" s="2177"/>
      <c r="F124" s="2177"/>
      <c r="G124" s="1969"/>
      <c r="H124" s="1969"/>
      <c r="I124" s="1969"/>
      <c r="J124" s="1969"/>
      <c r="K124" s="1969"/>
    </row>
    <row r="125" spans="1:11" ht="18" customHeight="1" x14ac:dyDescent="0.2">
      <c r="A125" s="2182" t="s">
        <v>176</v>
      </c>
      <c r="B125" s="2179" t="s">
        <v>21</v>
      </c>
      <c r="C125" s="2177"/>
      <c r="D125" s="2177"/>
      <c r="E125" s="2177"/>
      <c r="F125" s="2191">
        <v>-4776000</v>
      </c>
      <c r="G125" s="1969"/>
      <c r="H125" s="1969"/>
      <c r="I125" s="1969"/>
      <c r="J125" s="1969"/>
      <c r="K125" s="1969"/>
    </row>
    <row r="126" spans="1:11" ht="18" customHeight="1" x14ac:dyDescent="0.2">
      <c r="A126" s="2182"/>
      <c r="B126" s="2177"/>
      <c r="C126" s="2177"/>
      <c r="D126" s="2177"/>
      <c r="E126" s="2177"/>
      <c r="F126" s="2177"/>
      <c r="G126" s="1969"/>
      <c r="H126" s="1969"/>
      <c r="I126" s="1969"/>
      <c r="J126" s="1969"/>
      <c r="K126" s="1969"/>
    </row>
    <row r="127" spans="1:11" ht="18" customHeight="1" x14ac:dyDescent="0.2">
      <c r="A127" s="2182" t="s">
        <v>177</v>
      </c>
      <c r="B127" s="2179" t="s">
        <v>22</v>
      </c>
      <c r="C127" s="2177"/>
      <c r="D127" s="2177"/>
      <c r="E127" s="2177"/>
      <c r="F127" s="2191">
        <v>9136000</v>
      </c>
      <c r="G127" s="1969"/>
      <c r="H127" s="1969"/>
      <c r="I127" s="1969"/>
      <c r="J127" s="1969"/>
      <c r="K127" s="1969"/>
    </row>
    <row r="128" spans="1:11" ht="18" customHeight="1" x14ac:dyDescent="0.2">
      <c r="A128" s="2182"/>
      <c r="B128" s="2177"/>
      <c r="C128" s="2177"/>
      <c r="D128" s="2177"/>
      <c r="E128" s="2177"/>
      <c r="F128" s="2177"/>
      <c r="G128" s="1969"/>
      <c r="H128" s="1969"/>
      <c r="I128" s="1969"/>
      <c r="J128" s="1969"/>
      <c r="K128" s="1969"/>
    </row>
    <row r="129" spans="1:11" ht="42.75" customHeight="1" x14ac:dyDescent="0.2">
      <c r="A129" s="2177"/>
      <c r="B129" s="2177"/>
      <c r="C129" s="2177"/>
      <c r="D129" s="2177"/>
      <c r="E129" s="2177"/>
      <c r="F129" s="2185" t="s">
        <v>9</v>
      </c>
      <c r="G129" s="2185" t="s">
        <v>37</v>
      </c>
      <c r="H129" s="2185" t="s">
        <v>29</v>
      </c>
      <c r="I129" s="2185" t="s">
        <v>30</v>
      </c>
      <c r="J129" s="2185" t="s">
        <v>33</v>
      </c>
      <c r="K129" s="2185" t="s">
        <v>34</v>
      </c>
    </row>
    <row r="130" spans="1:11" ht="18" customHeight="1" x14ac:dyDescent="0.2">
      <c r="A130" s="2183" t="s">
        <v>157</v>
      </c>
      <c r="B130" s="2179" t="s">
        <v>23</v>
      </c>
      <c r="C130" s="2177"/>
      <c r="D130" s="2177"/>
      <c r="E130" s="2177"/>
      <c r="F130" s="2177"/>
      <c r="G130" s="2177"/>
      <c r="H130" s="2177"/>
      <c r="I130" s="2177"/>
      <c r="J130" s="2177"/>
      <c r="K130" s="2177"/>
    </row>
    <row r="131" spans="1:11" ht="18" customHeight="1" x14ac:dyDescent="0.2">
      <c r="A131" s="2182" t="s">
        <v>158</v>
      </c>
      <c r="B131" s="2177" t="s">
        <v>24</v>
      </c>
      <c r="C131" s="2177"/>
      <c r="D131" s="2177"/>
      <c r="E131" s="2177"/>
      <c r="F131" s="2190"/>
      <c r="G131" s="2190"/>
      <c r="H131" s="2191"/>
      <c r="I131" s="2226">
        <v>0</v>
      </c>
      <c r="J131" s="2191"/>
      <c r="K131" s="2192">
        <v>0</v>
      </c>
    </row>
    <row r="132" spans="1:11" ht="18" customHeight="1" x14ac:dyDescent="0.2">
      <c r="A132" s="2182" t="s">
        <v>159</v>
      </c>
      <c r="B132" s="2177" t="s">
        <v>25</v>
      </c>
      <c r="C132" s="2177"/>
      <c r="D132" s="2177"/>
      <c r="E132" s="2177"/>
      <c r="F132" s="2190"/>
      <c r="G132" s="2190"/>
      <c r="H132" s="2191"/>
      <c r="I132" s="2226">
        <v>0</v>
      </c>
      <c r="J132" s="2191"/>
      <c r="K132" s="2192">
        <v>0</v>
      </c>
    </row>
    <row r="133" spans="1:11" ht="18" customHeight="1" x14ac:dyDescent="0.2">
      <c r="A133" s="2182" t="s">
        <v>160</v>
      </c>
      <c r="B133" s="4062"/>
      <c r="C133" s="4063"/>
      <c r="D133" s="4064"/>
      <c r="E133" s="2177"/>
      <c r="F133" s="2190"/>
      <c r="G133" s="2190"/>
      <c r="H133" s="2191"/>
      <c r="I133" s="2226">
        <v>0</v>
      </c>
      <c r="J133" s="2191"/>
      <c r="K133" s="2192">
        <v>0</v>
      </c>
    </row>
    <row r="134" spans="1:11" ht="18" customHeight="1" x14ac:dyDescent="0.2">
      <c r="A134" s="2182" t="s">
        <v>161</v>
      </c>
      <c r="B134" s="4062"/>
      <c r="C134" s="4063"/>
      <c r="D134" s="4064"/>
      <c r="E134" s="2177"/>
      <c r="F134" s="2190"/>
      <c r="G134" s="2190"/>
      <c r="H134" s="2191"/>
      <c r="I134" s="2226">
        <v>0</v>
      </c>
      <c r="J134" s="2191"/>
      <c r="K134" s="2192">
        <v>0</v>
      </c>
    </row>
    <row r="135" spans="1:11" ht="18" customHeight="1" x14ac:dyDescent="0.2">
      <c r="A135" s="2182" t="s">
        <v>162</v>
      </c>
      <c r="B135" s="4062"/>
      <c r="C135" s="4063"/>
      <c r="D135" s="4064"/>
      <c r="E135" s="2177"/>
      <c r="F135" s="2190"/>
      <c r="G135" s="2190"/>
      <c r="H135" s="2191"/>
      <c r="I135" s="2226">
        <v>0</v>
      </c>
      <c r="J135" s="2191"/>
      <c r="K135" s="2192">
        <v>0</v>
      </c>
    </row>
    <row r="136" spans="1:11" ht="18" customHeight="1" x14ac:dyDescent="0.2">
      <c r="A136" s="2183"/>
      <c r="B136" s="2177"/>
      <c r="C136" s="2177"/>
      <c r="D136" s="2177"/>
      <c r="E136" s="2177"/>
      <c r="F136" s="2177"/>
      <c r="G136" s="2177"/>
      <c r="H136" s="2177"/>
      <c r="I136" s="2177"/>
      <c r="J136" s="2177"/>
      <c r="K136" s="2177"/>
    </row>
    <row r="137" spans="1:11" ht="18" customHeight="1" x14ac:dyDescent="0.2">
      <c r="A137" s="2183" t="s">
        <v>163</v>
      </c>
      <c r="B137" s="2179" t="s">
        <v>27</v>
      </c>
      <c r="C137" s="2177"/>
      <c r="D137" s="2177"/>
      <c r="E137" s="2177"/>
      <c r="F137" s="2194">
        <v>0</v>
      </c>
      <c r="G137" s="2194">
        <v>0</v>
      </c>
      <c r="H137" s="2192">
        <v>0</v>
      </c>
      <c r="I137" s="2192">
        <v>0</v>
      </c>
      <c r="J137" s="2192">
        <v>0</v>
      </c>
      <c r="K137" s="2192">
        <v>0</v>
      </c>
    </row>
    <row r="138" spans="1:11" ht="18" customHeight="1" x14ac:dyDescent="0.2">
      <c r="A138" s="2177"/>
      <c r="B138" s="2177"/>
      <c r="C138" s="2177"/>
      <c r="D138" s="2177"/>
      <c r="E138" s="2177"/>
      <c r="F138" s="2177"/>
      <c r="G138" s="2177"/>
      <c r="H138" s="2177"/>
      <c r="I138" s="2177"/>
      <c r="J138" s="2177"/>
      <c r="K138" s="2177"/>
    </row>
    <row r="139" spans="1:11" ht="42.75" customHeight="1" x14ac:dyDescent="0.2">
      <c r="A139" s="2177"/>
      <c r="B139" s="2177"/>
      <c r="C139" s="2177"/>
      <c r="D139" s="2177"/>
      <c r="E139" s="2177"/>
      <c r="F139" s="2185" t="s">
        <v>9</v>
      </c>
      <c r="G139" s="2185" t="s">
        <v>37</v>
      </c>
      <c r="H139" s="2185" t="s">
        <v>29</v>
      </c>
      <c r="I139" s="2185" t="s">
        <v>30</v>
      </c>
      <c r="J139" s="2185" t="s">
        <v>33</v>
      </c>
      <c r="K139" s="2185" t="s">
        <v>34</v>
      </c>
    </row>
    <row r="140" spans="1:11" ht="18" customHeight="1" x14ac:dyDescent="0.2">
      <c r="A140" s="2183" t="s">
        <v>166</v>
      </c>
      <c r="B140" s="2179" t="s">
        <v>26</v>
      </c>
      <c r="C140" s="2177"/>
      <c r="D140" s="2177"/>
      <c r="E140" s="2177"/>
      <c r="F140" s="2177"/>
      <c r="G140" s="2177"/>
      <c r="H140" s="2177"/>
      <c r="I140" s="2177"/>
      <c r="J140" s="2177"/>
      <c r="K140" s="2177"/>
    </row>
    <row r="141" spans="1:11" ht="18" customHeight="1" x14ac:dyDescent="0.2">
      <c r="A141" s="2182" t="s">
        <v>137</v>
      </c>
      <c r="B141" s="2179" t="s">
        <v>64</v>
      </c>
      <c r="C141" s="2177"/>
      <c r="D141" s="2177"/>
      <c r="E141" s="2177"/>
      <c r="F141" s="2217">
        <v>13859</v>
      </c>
      <c r="G141" s="2217">
        <v>2014</v>
      </c>
      <c r="H141" s="2217">
        <v>1104212</v>
      </c>
      <c r="I141" s="2217">
        <v>842403.33480000007</v>
      </c>
      <c r="J141" s="2217">
        <v>331070</v>
      </c>
      <c r="K141" s="2217">
        <v>1615545.3348000001</v>
      </c>
    </row>
    <row r="142" spans="1:11" ht="18" customHeight="1" x14ac:dyDescent="0.2">
      <c r="A142" s="2182" t="s">
        <v>142</v>
      </c>
      <c r="B142" s="2179" t="s">
        <v>65</v>
      </c>
      <c r="C142" s="2177"/>
      <c r="D142" s="2177"/>
      <c r="E142" s="2177"/>
      <c r="F142" s="2217">
        <v>7166</v>
      </c>
      <c r="G142" s="2217">
        <v>18</v>
      </c>
      <c r="H142" s="2217">
        <v>317869</v>
      </c>
      <c r="I142" s="2217">
        <v>242502.26010000001</v>
      </c>
      <c r="J142" s="2217">
        <v>0</v>
      </c>
      <c r="K142" s="2217">
        <v>560371.26010000007</v>
      </c>
    </row>
    <row r="143" spans="1:11" ht="18" customHeight="1" x14ac:dyDescent="0.2">
      <c r="A143" s="2182" t="s">
        <v>144</v>
      </c>
      <c r="B143" s="2179" t="s">
        <v>66</v>
      </c>
      <c r="C143" s="2177"/>
      <c r="D143" s="2177"/>
      <c r="E143" s="2177"/>
      <c r="F143" s="2217">
        <v>0</v>
      </c>
      <c r="G143" s="2217">
        <v>0</v>
      </c>
      <c r="H143" s="2217">
        <v>4671495</v>
      </c>
      <c r="I143" s="2217">
        <v>3563883.5355000002</v>
      </c>
      <c r="J143" s="2217">
        <v>0</v>
      </c>
      <c r="K143" s="2217">
        <v>8235378.5354999993</v>
      </c>
    </row>
    <row r="144" spans="1:11" ht="18" customHeight="1" x14ac:dyDescent="0.2">
      <c r="A144" s="2182" t="s">
        <v>146</v>
      </c>
      <c r="B144" s="2179" t="s">
        <v>67</v>
      </c>
      <c r="C144" s="2177"/>
      <c r="D144" s="2177"/>
      <c r="E144" s="2177"/>
      <c r="F144" s="2217">
        <v>1069</v>
      </c>
      <c r="G144" s="2217">
        <v>0</v>
      </c>
      <c r="H144" s="2217">
        <v>51757</v>
      </c>
      <c r="I144" s="2217">
        <v>39485.415300000001</v>
      </c>
      <c r="J144" s="2217">
        <v>21588</v>
      </c>
      <c r="K144" s="2217">
        <v>69654.415299999993</v>
      </c>
    </row>
    <row r="145" spans="1:11" ht="18" customHeight="1" x14ac:dyDescent="0.2">
      <c r="A145" s="2182" t="s">
        <v>148</v>
      </c>
      <c r="B145" s="2179" t="s">
        <v>68</v>
      </c>
      <c r="C145" s="2177"/>
      <c r="D145" s="2177"/>
      <c r="E145" s="2177"/>
      <c r="F145" s="2217">
        <v>90</v>
      </c>
      <c r="G145" s="2217">
        <v>0</v>
      </c>
      <c r="H145" s="2217">
        <v>127458</v>
      </c>
      <c r="I145" s="2217">
        <v>1357.962</v>
      </c>
      <c r="J145" s="2217">
        <v>0</v>
      </c>
      <c r="K145" s="2217">
        <v>128815.962</v>
      </c>
    </row>
    <row r="146" spans="1:11" ht="18" customHeight="1" x14ac:dyDescent="0.2">
      <c r="A146" s="2182" t="s">
        <v>150</v>
      </c>
      <c r="B146" s="2179" t="s">
        <v>69</v>
      </c>
      <c r="C146" s="2177"/>
      <c r="D146" s="2177"/>
      <c r="E146" s="2177"/>
      <c r="F146" s="2217">
        <v>6</v>
      </c>
      <c r="G146" s="2217">
        <v>0</v>
      </c>
      <c r="H146" s="2217">
        <v>132521</v>
      </c>
      <c r="I146" s="2217">
        <v>101100.2709</v>
      </c>
      <c r="J146" s="2217">
        <v>27280</v>
      </c>
      <c r="K146" s="2217">
        <v>206341.2709</v>
      </c>
    </row>
    <row r="147" spans="1:11" ht="18" customHeight="1" x14ac:dyDescent="0.2">
      <c r="A147" s="2182" t="s">
        <v>153</v>
      </c>
      <c r="B147" s="2179" t="s">
        <v>61</v>
      </c>
      <c r="C147" s="2177"/>
      <c r="D147" s="2177"/>
      <c r="E147" s="2177"/>
      <c r="F147" s="2194">
        <v>2260</v>
      </c>
      <c r="G147" s="2194">
        <v>0</v>
      </c>
      <c r="H147" s="2194">
        <v>45026</v>
      </c>
      <c r="I147" s="2194">
        <v>34350.335400000004</v>
      </c>
      <c r="J147" s="2194">
        <v>0</v>
      </c>
      <c r="K147" s="2194">
        <v>79376.335400000011</v>
      </c>
    </row>
    <row r="148" spans="1:11" ht="18" customHeight="1" x14ac:dyDescent="0.2">
      <c r="A148" s="2182" t="s">
        <v>155</v>
      </c>
      <c r="B148" s="2179" t="s">
        <v>70</v>
      </c>
      <c r="C148" s="2177"/>
      <c r="D148" s="2177"/>
      <c r="E148" s="2177"/>
      <c r="F148" s="2218" t="s">
        <v>73</v>
      </c>
      <c r="G148" s="2218" t="s">
        <v>73</v>
      </c>
      <c r="H148" s="2219" t="s">
        <v>73</v>
      </c>
      <c r="I148" s="2219" t="s">
        <v>73</v>
      </c>
      <c r="J148" s="2219" t="s">
        <v>73</v>
      </c>
      <c r="K148" s="2213">
        <v>3524100</v>
      </c>
    </row>
    <row r="149" spans="1:11" ht="18" customHeight="1" x14ac:dyDescent="0.2">
      <c r="A149" s="2182" t="s">
        <v>163</v>
      </c>
      <c r="B149" s="2179" t="s">
        <v>71</v>
      </c>
      <c r="C149" s="2177"/>
      <c r="D149" s="2177"/>
      <c r="E149" s="2177"/>
      <c r="F149" s="2194">
        <v>0</v>
      </c>
      <c r="G149" s="2194">
        <v>0</v>
      </c>
      <c r="H149" s="2194">
        <v>0</v>
      </c>
      <c r="I149" s="2194">
        <v>0</v>
      </c>
      <c r="J149" s="2194">
        <v>0</v>
      </c>
      <c r="K149" s="2194">
        <v>0</v>
      </c>
    </row>
    <row r="150" spans="1:11" ht="18" customHeight="1" x14ac:dyDescent="0.2">
      <c r="A150" s="2182" t="s">
        <v>185</v>
      </c>
      <c r="B150" s="2179" t="s">
        <v>186</v>
      </c>
      <c r="C150" s="2177"/>
      <c r="D150" s="2177"/>
      <c r="E150" s="2177"/>
      <c r="F150" s="2218" t="s">
        <v>73</v>
      </c>
      <c r="G150" s="2218" t="s">
        <v>73</v>
      </c>
      <c r="H150" s="2194">
        <v>5939921</v>
      </c>
      <c r="I150" s="2194">
        <v>0</v>
      </c>
      <c r="J150" s="2194">
        <v>5079376</v>
      </c>
      <c r="K150" s="2194">
        <v>860545</v>
      </c>
    </row>
    <row r="151" spans="1:11" ht="18" customHeight="1" x14ac:dyDescent="0.2">
      <c r="A151" s="2177"/>
      <c r="B151" s="2179"/>
      <c r="C151" s="2177"/>
      <c r="D151" s="2177"/>
      <c r="E151" s="2177"/>
      <c r="F151" s="2224"/>
      <c r="G151" s="2224"/>
      <c r="H151" s="2224"/>
      <c r="I151" s="2224"/>
      <c r="J151" s="2224"/>
      <c r="K151" s="2224"/>
    </row>
    <row r="152" spans="1:11" ht="18" customHeight="1" x14ac:dyDescent="0.2">
      <c r="A152" s="2183" t="s">
        <v>165</v>
      </c>
      <c r="B152" s="2179" t="s">
        <v>26</v>
      </c>
      <c r="C152" s="2177"/>
      <c r="D152" s="2177"/>
      <c r="E152" s="2177"/>
      <c r="F152" s="2225">
        <v>24450</v>
      </c>
      <c r="G152" s="2225">
        <v>2032</v>
      </c>
      <c r="H152" s="2225">
        <v>12390259</v>
      </c>
      <c r="I152" s="2225">
        <v>4825083.114000001</v>
      </c>
      <c r="J152" s="2225">
        <v>5459314</v>
      </c>
      <c r="K152" s="2225">
        <v>15280128.113999998</v>
      </c>
    </row>
    <row r="153" spans="1:11" ht="18" customHeight="1" x14ac:dyDescent="0.2">
      <c r="A153" s="1970"/>
      <c r="B153" s="1969"/>
      <c r="C153" s="1969"/>
      <c r="D153" s="1969"/>
      <c r="E153" s="1969"/>
      <c r="F153" s="1969"/>
      <c r="G153" s="1969"/>
      <c r="H153" s="1969"/>
      <c r="I153" s="1969"/>
      <c r="J153" s="1969"/>
      <c r="K153" s="1969"/>
    </row>
    <row r="154" spans="1:11" ht="18" customHeight="1" x14ac:dyDescent="0.2">
      <c r="A154" s="2183" t="s">
        <v>168</v>
      </c>
      <c r="B154" s="2179" t="s">
        <v>28</v>
      </c>
      <c r="C154" s="2177"/>
      <c r="D154" s="2177"/>
      <c r="E154" s="2177"/>
      <c r="F154" s="2239">
        <v>6.549955039736631E-2</v>
      </c>
      <c r="G154" s="2177"/>
      <c r="H154" s="2177"/>
      <c r="I154" s="2177"/>
      <c r="J154" s="2177"/>
      <c r="K154" s="2177"/>
    </row>
    <row r="155" spans="1:11" ht="18" customHeight="1" x14ac:dyDescent="0.2">
      <c r="A155" s="2183" t="s">
        <v>169</v>
      </c>
      <c r="B155" s="2179" t="s">
        <v>72</v>
      </c>
      <c r="C155" s="2177"/>
      <c r="D155" s="2177"/>
      <c r="E155" s="2177"/>
      <c r="F155" s="2239">
        <v>1.6725184012697021</v>
      </c>
      <c r="G155" s="2179"/>
      <c r="H155" s="2177"/>
      <c r="I155" s="2177"/>
      <c r="J155" s="2177"/>
      <c r="K155" s="2177"/>
    </row>
    <row r="156" spans="1:11" ht="18" customHeight="1" x14ac:dyDescent="0.2">
      <c r="A156" s="2177"/>
      <c r="B156" s="2177"/>
      <c r="C156" s="2177"/>
      <c r="D156" s="2177"/>
      <c r="E156" s="2177"/>
      <c r="F156" s="2177"/>
      <c r="G156" s="2179"/>
      <c r="H156" s="2177"/>
      <c r="I156" s="2177"/>
      <c r="J156" s="2177"/>
      <c r="K156" s="2177"/>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G18"/>
  <sheetViews>
    <sheetView showGridLines="0" showRuler="0" zoomScaleNormal="100" workbookViewId="0">
      <selection activeCell="K28" sqref="K28"/>
    </sheetView>
  </sheetViews>
  <sheetFormatPr defaultColWidth="9.28515625" defaultRowHeight="15" x14ac:dyDescent="0.25"/>
  <cols>
    <col min="1" max="1" width="15.7109375" style="4" bestFit="1" customWidth="1"/>
    <col min="2" max="2" width="12" style="4" bestFit="1" customWidth="1"/>
    <col min="3" max="3" width="12.140625" style="4" bestFit="1" customWidth="1"/>
    <col min="4" max="4" width="17.85546875" style="4" bestFit="1" customWidth="1"/>
    <col min="5" max="5" width="12.42578125" style="4" customWidth="1"/>
    <col min="6" max="6" width="16.140625" style="4" bestFit="1" customWidth="1"/>
    <col min="7" max="7" width="13" style="4" customWidth="1"/>
    <col min="8" max="16384" width="9.28515625" style="4"/>
  </cols>
  <sheetData>
    <row r="1" spans="1:7" ht="81" customHeight="1" x14ac:dyDescent="0.25">
      <c r="A1" s="7"/>
      <c r="B1" s="3845" t="s">
        <v>843</v>
      </c>
      <c r="C1" s="3846"/>
      <c r="D1" s="3846"/>
      <c r="E1" s="3846"/>
      <c r="F1" s="3846"/>
      <c r="G1" s="3745"/>
    </row>
    <row r="2" spans="1:7" ht="75" customHeight="1" x14ac:dyDescent="0.25">
      <c r="A2" s="3746" t="s">
        <v>219</v>
      </c>
      <c r="B2" s="3746" t="s">
        <v>220</v>
      </c>
      <c r="C2" s="3746" t="s">
        <v>221</v>
      </c>
      <c r="D2" s="3746" t="s">
        <v>222</v>
      </c>
      <c r="E2" s="3746" t="s">
        <v>223</v>
      </c>
      <c r="F2" s="3746" t="s">
        <v>224</v>
      </c>
      <c r="G2" s="3746" t="s">
        <v>225</v>
      </c>
    </row>
    <row r="3" spans="1:7" ht="36" customHeight="1" x14ac:dyDescent="0.25">
      <c r="A3" s="3747" t="s">
        <v>226</v>
      </c>
      <c r="B3" s="3748">
        <f>'Attachment III-All'!G6</f>
        <v>0</v>
      </c>
      <c r="C3" s="3748">
        <f>'Attachment III-All'!H118</f>
        <v>0</v>
      </c>
      <c r="D3" s="3749">
        <f>'Attachment III-All'!L118</f>
        <v>56475883.133232057</v>
      </c>
      <c r="E3" s="3750">
        <f>D3/D15</f>
        <v>3.7065622386951408E-2</v>
      </c>
      <c r="F3" s="3751">
        <f>D3</f>
        <v>56475883.133232057</v>
      </c>
      <c r="G3" s="3750">
        <f>F3/F15</f>
        <v>6.8235018031710143E-2</v>
      </c>
    </row>
    <row r="4" spans="1:7" ht="36" customHeight="1" x14ac:dyDescent="0.25">
      <c r="A4" s="3747" t="s">
        <v>64</v>
      </c>
      <c r="B4" s="3748">
        <f>'Attachment III-All'!G109</f>
        <v>1242055.4126622521</v>
      </c>
      <c r="C4" s="3748">
        <f>'Attachment III-All'!H109</f>
        <v>4036356.3342285333</v>
      </c>
      <c r="D4" s="3749">
        <f>'Attachment III-All'!L109</f>
        <v>107226252.70552099</v>
      </c>
      <c r="E4" s="3750">
        <f>D4/D15</f>
        <v>7.0373539504900814E-2</v>
      </c>
      <c r="F4" s="3751">
        <f>D4</f>
        <v>107226252.70552099</v>
      </c>
      <c r="G4" s="3750">
        <f>F4/F15</f>
        <v>0.12955238379492717</v>
      </c>
    </row>
    <row r="5" spans="1:7" ht="36" customHeight="1" x14ac:dyDescent="0.25">
      <c r="A5" s="3747" t="s">
        <v>227</v>
      </c>
      <c r="B5" s="3748">
        <f>'Attachment III-All'!G110</f>
        <v>5059756.3715641098</v>
      </c>
      <c r="C5" s="3748">
        <f>'Attachment III-All'!H110</f>
        <v>180170.70833333334</v>
      </c>
      <c r="D5" s="3749">
        <f>'Attachment III-All'!L110</f>
        <v>469283494.0915491</v>
      </c>
      <c r="E5" s="3750">
        <f>D5/D15</f>
        <v>0.30799491427857278</v>
      </c>
      <c r="F5" s="3752">
        <f>D5-'DME_NSPI-all'!E55</f>
        <v>117157539.69478101</v>
      </c>
      <c r="G5" s="3750">
        <f>F5/F15</f>
        <v>0.14155151526829565</v>
      </c>
    </row>
    <row r="6" spans="1:7" ht="36" customHeight="1" x14ac:dyDescent="0.25">
      <c r="A6" s="3747" t="s">
        <v>228</v>
      </c>
      <c r="B6" s="3748">
        <f>'Attachment III-All'!G111</f>
        <v>2283557.3789573852</v>
      </c>
      <c r="C6" s="3748">
        <f>'Attachment III-All'!H111</f>
        <v>937071.81458410469</v>
      </c>
      <c r="D6" s="3749">
        <f>'Attachment III-All'!L111</f>
        <v>492748329.02660006</v>
      </c>
      <c r="E6" s="3750">
        <f>D6/D15</f>
        <v>0.32339509330760979</v>
      </c>
      <c r="F6" s="3752">
        <f t="shared" ref="F6:F11" si="0">D6</f>
        <v>492748329.02660006</v>
      </c>
      <c r="G6" s="3750">
        <f>F6/F15</f>
        <v>0.5953459999360422</v>
      </c>
    </row>
    <row r="7" spans="1:7" ht="36" customHeight="1" x14ac:dyDescent="0.25">
      <c r="A7" s="3747" t="s">
        <v>67</v>
      </c>
      <c r="B7" s="3748">
        <f>'Attachment III-All'!G112</f>
        <v>111091.41498197577</v>
      </c>
      <c r="C7" s="3748">
        <f>'Attachment III-All'!H112</f>
        <v>6398</v>
      </c>
      <c r="D7" s="3749">
        <f>'Attachment III-All'!L112</f>
        <v>9649971.7133773789</v>
      </c>
      <c r="E7" s="3750">
        <f>D7/D15</f>
        <v>6.3333619189097331E-3</v>
      </c>
      <c r="F7" s="3752">
        <f t="shared" si="0"/>
        <v>9649971.7133773789</v>
      </c>
      <c r="G7" s="3750">
        <f>F7/F15</f>
        <v>1.1659242093026035E-2</v>
      </c>
    </row>
    <row r="8" spans="1:7" ht="36" customHeight="1" x14ac:dyDescent="0.25">
      <c r="A8" s="3747" t="s">
        <v>68</v>
      </c>
      <c r="B8" s="3748">
        <f>'Attachment III-All'!G113</f>
        <v>32815.806597371658</v>
      </c>
      <c r="C8" s="3748">
        <f>'Attachment III-All'!H113</f>
        <v>191517.60301928077</v>
      </c>
      <c r="D8" s="3749">
        <f>'Attachment III-All'!L113</f>
        <v>20827390.775701866</v>
      </c>
      <c r="E8" s="3750">
        <f>D8/D15</f>
        <v>1.3669201063690576E-2</v>
      </c>
      <c r="F8" s="3752">
        <f t="shared" si="0"/>
        <v>20827390.775701866</v>
      </c>
      <c r="G8" s="3750">
        <f>F8/F15</f>
        <v>2.5163969225250413E-2</v>
      </c>
    </row>
    <row r="9" spans="1:7" ht="36" customHeight="1" x14ac:dyDescent="0.25">
      <c r="A9" s="3747" t="s">
        <v>25</v>
      </c>
      <c r="B9" s="3748">
        <f>'Attachment III-All'!G114</f>
        <v>253490.47918931826</v>
      </c>
      <c r="C9" s="3748">
        <f>'Attachment III-All'!H114</f>
        <v>453394.22780091001</v>
      </c>
      <c r="D9" s="3749">
        <f>'Attachment III-All'!L114</f>
        <v>24739539.796855807</v>
      </c>
      <c r="E9" s="3750">
        <f>D9/D15</f>
        <v>1.6236779121699688E-2</v>
      </c>
      <c r="F9" s="3752">
        <f t="shared" si="0"/>
        <v>24739539.796855807</v>
      </c>
      <c r="G9" s="3750">
        <f>F9/F15</f>
        <v>2.9890686970795464E-2</v>
      </c>
    </row>
    <row r="10" spans="1:7" ht="36" customHeight="1" x14ac:dyDescent="0.25">
      <c r="A10" s="3747" t="s">
        <v>61</v>
      </c>
      <c r="B10" s="3748">
        <f>'Attachment III-All'!G115</f>
        <v>113807.64493852406</v>
      </c>
      <c r="C10" s="3748">
        <f>'Attachment III-All'!H115</f>
        <v>2531.4065875216916</v>
      </c>
      <c r="D10" s="3749">
        <f>'Attachment III-All'!L115</f>
        <v>13417596.781840917</v>
      </c>
      <c r="E10" s="3750">
        <f>D10/D15</f>
        <v>8.8060876265154929E-3</v>
      </c>
      <c r="F10" s="3752">
        <f t="shared" si="0"/>
        <v>13417596.781840917</v>
      </c>
      <c r="G10" s="3750">
        <f>F10/F15</f>
        <v>1.6211343808316556E-2</v>
      </c>
    </row>
    <row r="11" spans="1:7" ht="36" customHeight="1" x14ac:dyDescent="0.25">
      <c r="A11" s="3747" t="s">
        <v>229</v>
      </c>
      <c r="B11" s="3748">
        <f>'Attachment III-All'!G117</f>
        <v>77881</v>
      </c>
      <c r="C11" s="3748">
        <f>'Attachment III-All'!H117</f>
        <v>49689</v>
      </c>
      <c r="D11" s="3749">
        <f>'Attachment III-All'!L117</f>
        <v>1742933.2521159197</v>
      </c>
      <c r="E11" s="3750">
        <f>D11/D15</f>
        <v>1.1439025329835989E-3</v>
      </c>
      <c r="F11" s="3752">
        <f t="shared" si="0"/>
        <v>1742933.2521159197</v>
      </c>
      <c r="G11" s="3750">
        <f>F11/F15</f>
        <v>2.1058383736228046E-3</v>
      </c>
    </row>
    <row r="12" spans="1:7" ht="36" customHeight="1" x14ac:dyDescent="0.25">
      <c r="A12" s="3747" t="s">
        <v>681</v>
      </c>
      <c r="B12" s="3748">
        <f>'Attachment III-All'!G116</f>
        <v>0</v>
      </c>
      <c r="C12" s="3748">
        <f>'Attachment III-All'!H116</f>
        <v>0</v>
      </c>
      <c r="D12" s="3749">
        <f>'Attachment III-All'!L116</f>
        <v>320932030.09900004</v>
      </c>
      <c r="E12" s="3750">
        <f>D12/D15</f>
        <v>0.21063053430195186</v>
      </c>
      <c r="F12" s="3752">
        <f>D12-'Rate Support-Attachment I'!E57</f>
        <v>-22947729.253786325</v>
      </c>
      <c r="G12" s="3750">
        <f>F12/F15</f>
        <v>-2.7725794313387675E-2</v>
      </c>
    </row>
    <row r="13" spans="1:7" ht="36" customHeight="1" x14ac:dyDescent="0.25">
      <c r="A13" s="3747" t="s">
        <v>682</v>
      </c>
      <c r="B13" s="3748">
        <v>0</v>
      </c>
      <c r="C13" s="3748">
        <v>0</v>
      </c>
      <c r="D13" s="3749">
        <f>'Attachment II-All Hospitals'!$G$55</f>
        <v>6629445.7258207882</v>
      </c>
      <c r="E13" s="3750">
        <f>D13/D15</f>
        <v>4.3509639562142738E-3</v>
      </c>
      <c r="F13" s="3752">
        <f>D13</f>
        <v>6629445.7258207882</v>
      </c>
      <c r="G13" s="3750">
        <f>F13/F15</f>
        <v>8.0097968114011334E-3</v>
      </c>
    </row>
    <row r="14" spans="1:7" ht="36" x14ac:dyDescent="0.25">
      <c r="A14" s="3747" t="s">
        <v>680</v>
      </c>
      <c r="B14" s="3748">
        <v>0</v>
      </c>
      <c r="C14" s="3748">
        <v>0</v>
      </c>
      <c r="D14" s="3749">
        <f>SUM(D12:D13)</f>
        <v>327561475.82482082</v>
      </c>
      <c r="E14" s="3750">
        <f>D14/D15</f>
        <v>0.21498149825816612</v>
      </c>
      <c r="F14" s="3749">
        <f>SUM(F12:F13)</f>
        <v>-16318283.527965538</v>
      </c>
      <c r="G14" s="3750">
        <f>F14/F15</f>
        <v>-1.9715997501986542E-2</v>
      </c>
    </row>
    <row r="15" spans="1:7" x14ac:dyDescent="0.25">
      <c r="A15" s="3747" t="s">
        <v>205</v>
      </c>
      <c r="B15" s="3753">
        <f t="shared" ref="B15:C15" si="1">SUM(B3:B11)+B14</f>
        <v>9174455.508890938</v>
      </c>
      <c r="C15" s="3753">
        <f t="shared" si="1"/>
        <v>5857129.094553683</v>
      </c>
      <c r="D15" s="3754">
        <f>SUM(D3:D11)+D14</f>
        <v>1523672867.101615</v>
      </c>
      <c r="E15" s="3755">
        <f>SUM(E3:E11)+E14</f>
        <v>1</v>
      </c>
      <c r="F15" s="3754">
        <f>SUM(F3:F11)+F14</f>
        <v>827667153.35206056</v>
      </c>
      <c r="G15" s="3755">
        <f>SUM(G3:G11)+G14</f>
        <v>1</v>
      </c>
    </row>
    <row r="16" spans="1:7" x14ac:dyDescent="0.25">
      <c r="E16" s="169"/>
    </row>
    <row r="18" spans="6:6" x14ac:dyDescent="0.25">
      <c r="F18" s="3824"/>
    </row>
  </sheetData>
  <mergeCells count="1">
    <mergeCell ref="B1:F1"/>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K156"/>
  <sheetViews>
    <sheetView showGridLines="0" zoomScale="85" zoomScaleNormal="85" zoomScaleSheetLayoutView="50" workbookViewId="0">
      <selection activeCell="H1" sqref="H1:H1048576"/>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2241"/>
      <c r="B1" s="2241"/>
      <c r="C1" s="2245"/>
      <c r="D1" s="2244"/>
      <c r="E1" s="2245"/>
      <c r="F1" s="2245"/>
      <c r="G1" s="2245"/>
      <c r="H1" s="2245"/>
      <c r="I1" s="2245"/>
      <c r="J1" s="2245"/>
      <c r="K1" s="2245"/>
    </row>
    <row r="2" spans="1:11" ht="18" customHeight="1" x14ac:dyDescent="0.25">
      <c r="A2" s="2241"/>
      <c r="B2" s="2241"/>
      <c r="C2" s="2241"/>
      <c r="D2" s="3857" t="s">
        <v>686</v>
      </c>
      <c r="E2" s="3858"/>
      <c r="F2" s="3858"/>
      <c r="G2" s="3858"/>
      <c r="H2" s="3858"/>
      <c r="I2" s="2241"/>
      <c r="J2" s="2241"/>
      <c r="K2" s="2241"/>
    </row>
    <row r="3" spans="1:11" ht="18" customHeight="1" x14ac:dyDescent="0.2">
      <c r="A3" s="2241"/>
      <c r="B3" s="2243" t="s">
        <v>0</v>
      </c>
      <c r="C3" s="2241"/>
      <c r="D3" s="2241"/>
      <c r="E3" s="2241"/>
      <c r="F3" s="2241"/>
      <c r="G3" s="2241"/>
      <c r="H3" s="2241"/>
      <c r="I3" s="2241"/>
      <c r="J3" s="2241"/>
      <c r="K3" s="2241"/>
    </row>
    <row r="4" spans="1:11" ht="18" customHeight="1" x14ac:dyDescent="0.2">
      <c r="A4" s="1970"/>
      <c r="B4" s="1969"/>
      <c r="C4" s="1969"/>
      <c r="D4" s="1969"/>
      <c r="E4" s="1969"/>
      <c r="F4" s="1969"/>
      <c r="G4" s="1969"/>
      <c r="H4" s="1969"/>
      <c r="I4" s="1969"/>
      <c r="J4" s="1969"/>
      <c r="K4" s="1969"/>
    </row>
    <row r="5" spans="1:11" ht="18" customHeight="1" x14ac:dyDescent="0.2">
      <c r="A5" s="2241"/>
      <c r="B5" s="2246" t="s">
        <v>40</v>
      </c>
      <c r="C5" s="4068" t="s">
        <v>501</v>
      </c>
      <c r="D5" s="4070"/>
      <c r="E5" s="4070"/>
      <c r="F5" s="4070"/>
      <c r="G5" s="4071"/>
      <c r="H5" s="2241"/>
      <c r="I5" s="2241"/>
      <c r="J5" s="2241"/>
      <c r="K5" s="2241"/>
    </row>
    <row r="6" spans="1:11" ht="18" customHeight="1" x14ac:dyDescent="0.2">
      <c r="A6" s="2241"/>
      <c r="B6" s="2246" t="s">
        <v>3</v>
      </c>
      <c r="C6" s="4072">
        <v>43</v>
      </c>
      <c r="D6" s="4073"/>
      <c r="E6" s="4073"/>
      <c r="F6" s="4073"/>
      <c r="G6" s="4074"/>
      <c r="H6" s="2241"/>
      <c r="I6" s="2241"/>
      <c r="J6" s="2241"/>
      <c r="K6" s="2241"/>
    </row>
    <row r="7" spans="1:11" ht="18" customHeight="1" x14ac:dyDescent="0.2">
      <c r="A7" s="2241"/>
      <c r="B7" s="2246" t="s">
        <v>4</v>
      </c>
      <c r="C7" s="4075">
        <v>2200</v>
      </c>
      <c r="D7" s="4076"/>
      <c r="E7" s="4076"/>
      <c r="F7" s="4076"/>
      <c r="G7" s="4077"/>
      <c r="H7" s="2241"/>
      <c r="I7" s="2241"/>
      <c r="J7" s="2241"/>
      <c r="K7" s="2241"/>
    </row>
    <row r="8" spans="1:11" ht="18" customHeight="1" x14ac:dyDescent="0.2">
      <c r="A8" s="1970"/>
      <c r="B8" s="1969"/>
      <c r="C8" s="1969"/>
      <c r="D8" s="1969"/>
      <c r="E8" s="1969"/>
      <c r="F8" s="1969"/>
      <c r="G8" s="1969"/>
      <c r="H8" s="1969"/>
      <c r="I8" s="1969"/>
      <c r="J8" s="1969"/>
      <c r="K8" s="1969"/>
    </row>
    <row r="9" spans="1:11" ht="18" customHeight="1" x14ac:dyDescent="0.2">
      <c r="A9" s="2241"/>
      <c r="B9" s="2246" t="s">
        <v>1</v>
      </c>
      <c r="C9" s="4121" t="s">
        <v>785</v>
      </c>
      <c r="D9" s="4070"/>
      <c r="E9" s="4070"/>
      <c r="F9" s="4070"/>
      <c r="G9" s="4071"/>
      <c r="H9" s="2241"/>
      <c r="I9" s="2241"/>
      <c r="J9" s="2241"/>
      <c r="K9" s="2241"/>
    </row>
    <row r="10" spans="1:11" ht="18" customHeight="1" x14ac:dyDescent="0.2">
      <c r="A10" s="2241"/>
      <c r="B10" s="2246" t="s">
        <v>2</v>
      </c>
      <c r="C10" s="4133" t="s">
        <v>786</v>
      </c>
      <c r="D10" s="4079"/>
      <c r="E10" s="4079"/>
      <c r="F10" s="4079"/>
      <c r="G10" s="4080"/>
      <c r="H10" s="2241"/>
      <c r="I10" s="2241"/>
      <c r="J10" s="2241"/>
      <c r="K10" s="2241"/>
    </row>
    <row r="11" spans="1:11" ht="18" customHeight="1" x14ac:dyDescent="0.2">
      <c r="A11" s="2241"/>
      <c r="B11" s="2246" t="s">
        <v>32</v>
      </c>
      <c r="C11" s="4121" t="s">
        <v>787</v>
      </c>
      <c r="D11" s="4069"/>
      <c r="E11" s="4069"/>
      <c r="F11" s="4069"/>
      <c r="G11" s="4069"/>
      <c r="H11" s="2241"/>
      <c r="I11" s="2241"/>
      <c r="J11" s="2241"/>
      <c r="K11" s="2241"/>
    </row>
    <row r="12" spans="1:11" ht="18" customHeight="1" x14ac:dyDescent="0.2">
      <c r="A12" s="2241"/>
      <c r="B12" s="2246"/>
      <c r="C12" s="2246"/>
      <c r="D12" s="2246"/>
      <c r="E12" s="2246"/>
      <c r="F12" s="2246"/>
      <c r="G12" s="2246"/>
      <c r="H12" s="2241"/>
      <c r="I12" s="2241"/>
      <c r="J12" s="2241"/>
      <c r="K12" s="2241"/>
    </row>
    <row r="13" spans="1:11" ht="24.6" customHeight="1" x14ac:dyDescent="0.2">
      <c r="A13" s="2241"/>
      <c r="B13" s="3863"/>
      <c r="C13" s="3864"/>
      <c r="D13" s="3864"/>
      <c r="E13" s="3864"/>
      <c r="F13" s="3864"/>
      <c r="G13" s="3864"/>
      <c r="H13" s="3865"/>
      <c r="I13" s="2245"/>
      <c r="J13" s="2241"/>
      <c r="K13" s="2241"/>
    </row>
    <row r="14" spans="1:11" ht="18" customHeight="1" x14ac:dyDescent="0.2">
      <c r="A14" s="2241"/>
      <c r="B14" s="2248"/>
      <c r="C14" s="2241"/>
      <c r="D14" s="2241"/>
      <c r="E14" s="2241"/>
      <c r="F14" s="2241"/>
      <c r="G14" s="2241"/>
      <c r="H14" s="2241"/>
      <c r="I14" s="2241"/>
      <c r="J14" s="2241"/>
      <c r="K14" s="2241"/>
    </row>
    <row r="15" spans="1:11" ht="18" customHeight="1" x14ac:dyDescent="0.2">
      <c r="A15" s="2241"/>
      <c r="B15" s="2248"/>
      <c r="C15" s="2241"/>
      <c r="D15" s="2241"/>
      <c r="E15" s="2241"/>
      <c r="F15" s="2241"/>
      <c r="G15" s="2241"/>
      <c r="H15" s="2241"/>
      <c r="I15" s="2241"/>
      <c r="J15" s="2241"/>
      <c r="K15" s="2241"/>
    </row>
    <row r="16" spans="1:11" ht="45.4" customHeight="1" x14ac:dyDescent="0.2">
      <c r="A16" s="2244" t="s">
        <v>181</v>
      </c>
      <c r="B16" s="2245"/>
      <c r="C16" s="2245"/>
      <c r="D16" s="2245"/>
      <c r="E16" s="2245"/>
      <c r="F16" s="2250" t="s">
        <v>9</v>
      </c>
      <c r="G16" s="2250" t="s">
        <v>37</v>
      </c>
      <c r="H16" s="2250" t="s">
        <v>29</v>
      </c>
      <c r="I16" s="2250" t="s">
        <v>30</v>
      </c>
      <c r="J16" s="2250" t="s">
        <v>33</v>
      </c>
      <c r="K16" s="2250" t="s">
        <v>34</v>
      </c>
    </row>
    <row r="17" spans="1:11" ht="18" customHeight="1" x14ac:dyDescent="0.2">
      <c r="A17" s="2247" t="s">
        <v>184</v>
      </c>
      <c r="B17" s="2243" t="s">
        <v>182</v>
      </c>
      <c r="C17" s="2241"/>
      <c r="D17" s="2241"/>
      <c r="E17" s="2241"/>
      <c r="F17" s="2241"/>
      <c r="G17" s="2241"/>
      <c r="H17" s="2241"/>
      <c r="I17" s="2241"/>
      <c r="J17" s="2241"/>
      <c r="K17" s="2241"/>
    </row>
    <row r="18" spans="1:11" ht="18" customHeight="1" x14ac:dyDescent="0.2">
      <c r="A18" s="2246" t="s">
        <v>185</v>
      </c>
      <c r="B18" s="2242" t="s">
        <v>183</v>
      </c>
      <c r="C18" s="2241"/>
      <c r="D18" s="2241"/>
      <c r="E18" s="2241"/>
      <c r="F18" s="2255" t="s">
        <v>73</v>
      </c>
      <c r="G18" s="2255" t="s">
        <v>73</v>
      </c>
      <c r="H18" s="2256">
        <v>9769924</v>
      </c>
      <c r="I18" s="2290">
        <v>0</v>
      </c>
      <c r="J18" s="2256">
        <v>8354507</v>
      </c>
      <c r="K18" s="2257">
        <v>1415417</v>
      </c>
    </row>
    <row r="19" spans="1:11" ht="45.4" customHeight="1" x14ac:dyDescent="0.2">
      <c r="A19" s="2244" t="s">
        <v>8</v>
      </c>
      <c r="B19" s="2245"/>
      <c r="C19" s="2245"/>
      <c r="D19" s="2245"/>
      <c r="E19" s="2245"/>
      <c r="F19" s="2250" t="s">
        <v>9</v>
      </c>
      <c r="G19" s="2250" t="s">
        <v>37</v>
      </c>
      <c r="H19" s="2250" t="s">
        <v>29</v>
      </c>
      <c r="I19" s="2250" t="s">
        <v>30</v>
      </c>
      <c r="J19" s="2250" t="s">
        <v>33</v>
      </c>
      <c r="K19" s="2250" t="s">
        <v>34</v>
      </c>
    </row>
    <row r="20" spans="1:11" ht="18" customHeight="1" x14ac:dyDescent="0.2">
      <c r="A20" s="2247" t="s">
        <v>74</v>
      </c>
      <c r="B20" s="2243" t="s">
        <v>41</v>
      </c>
      <c r="C20" s="2241"/>
      <c r="D20" s="2241"/>
      <c r="E20" s="2241"/>
      <c r="F20" s="2241"/>
      <c r="G20" s="2241"/>
      <c r="H20" s="2241"/>
      <c r="I20" s="2241"/>
      <c r="J20" s="2241"/>
      <c r="K20" s="2241"/>
    </row>
    <row r="21" spans="1:11" ht="18" customHeight="1" x14ac:dyDescent="0.2">
      <c r="A21" s="2246" t="s">
        <v>75</v>
      </c>
      <c r="B21" s="2242" t="s">
        <v>42</v>
      </c>
      <c r="C21" s="2241"/>
      <c r="D21" s="2241"/>
      <c r="E21" s="2241"/>
      <c r="F21" s="2255">
        <v>833</v>
      </c>
      <c r="G21" s="2255">
        <v>7492</v>
      </c>
      <c r="H21" s="2256">
        <v>254029</v>
      </c>
      <c r="I21" s="2290">
        <v>18040</v>
      </c>
      <c r="J21" s="2256">
        <v>17204</v>
      </c>
      <c r="K21" s="2257">
        <v>254865</v>
      </c>
    </row>
    <row r="22" spans="1:11" ht="18" customHeight="1" x14ac:dyDescent="0.2">
      <c r="A22" s="2246" t="s">
        <v>76</v>
      </c>
      <c r="B22" s="2241" t="s">
        <v>6</v>
      </c>
      <c r="C22" s="2241"/>
      <c r="D22" s="2241"/>
      <c r="E22" s="2241"/>
      <c r="F22" s="2255">
        <v>142</v>
      </c>
      <c r="G22" s="2255">
        <v>588</v>
      </c>
      <c r="H22" s="2256">
        <v>6539</v>
      </c>
      <c r="I22" s="2290">
        <v>2619</v>
      </c>
      <c r="J22" s="2256">
        <v>0</v>
      </c>
      <c r="K22" s="2257">
        <v>9158</v>
      </c>
    </row>
    <row r="23" spans="1:11" ht="18" customHeight="1" x14ac:dyDescent="0.2">
      <c r="A23" s="2246" t="s">
        <v>77</v>
      </c>
      <c r="B23" s="2241" t="s">
        <v>43</v>
      </c>
      <c r="C23" s="2241"/>
      <c r="D23" s="2241"/>
      <c r="E23" s="2241"/>
      <c r="F23" s="2255">
        <v>36</v>
      </c>
      <c r="G23" s="2255">
        <v>343</v>
      </c>
      <c r="H23" s="2256">
        <v>51821</v>
      </c>
      <c r="I23" s="2290">
        <v>20422</v>
      </c>
      <c r="J23" s="2256">
        <v>28334</v>
      </c>
      <c r="K23" s="2257">
        <v>43909</v>
      </c>
    </row>
    <row r="24" spans="1:11" ht="18" customHeight="1" x14ac:dyDescent="0.2">
      <c r="A24" s="2246" t="s">
        <v>78</v>
      </c>
      <c r="B24" s="2241" t="s">
        <v>44</v>
      </c>
      <c r="C24" s="2241"/>
      <c r="D24" s="2241"/>
      <c r="E24" s="2241"/>
      <c r="F24" s="2255"/>
      <c r="G24" s="2255"/>
      <c r="H24" s="2256"/>
      <c r="I24" s="2290">
        <v>0</v>
      </c>
      <c r="J24" s="2256"/>
      <c r="K24" s="2257">
        <v>0</v>
      </c>
    </row>
    <row r="25" spans="1:11" ht="18" customHeight="1" x14ac:dyDescent="0.2">
      <c r="A25" s="2246" t="s">
        <v>79</v>
      </c>
      <c r="B25" s="2241" t="s">
        <v>5</v>
      </c>
      <c r="C25" s="2241"/>
      <c r="D25" s="2241"/>
      <c r="E25" s="2241"/>
      <c r="F25" s="2255">
        <v>239</v>
      </c>
      <c r="G25" s="2255">
        <v>580</v>
      </c>
      <c r="H25" s="2256">
        <v>268267</v>
      </c>
      <c r="I25" s="2290">
        <v>21444</v>
      </c>
      <c r="J25" s="2256">
        <v>0</v>
      </c>
      <c r="K25" s="2257">
        <v>289711</v>
      </c>
    </row>
    <row r="26" spans="1:11" ht="18" customHeight="1" x14ac:dyDescent="0.2">
      <c r="A26" s="2246" t="s">
        <v>80</v>
      </c>
      <c r="B26" s="2241" t="s">
        <v>45</v>
      </c>
      <c r="C26" s="2241"/>
      <c r="D26" s="2241"/>
      <c r="E26" s="2241"/>
      <c r="F26" s="2255">
        <v>6</v>
      </c>
      <c r="G26" s="2255">
        <v>500</v>
      </c>
      <c r="H26" s="2256">
        <v>5215</v>
      </c>
      <c r="I26" s="2290">
        <v>0</v>
      </c>
      <c r="J26" s="2256">
        <v>0</v>
      </c>
      <c r="K26" s="2257">
        <v>5215</v>
      </c>
    </row>
    <row r="27" spans="1:11" ht="18" customHeight="1" x14ac:dyDescent="0.2">
      <c r="A27" s="2246" t="s">
        <v>81</v>
      </c>
      <c r="B27" s="2241" t="s">
        <v>46</v>
      </c>
      <c r="C27" s="2241"/>
      <c r="D27" s="2241"/>
      <c r="E27" s="2241"/>
      <c r="F27" s="2255"/>
      <c r="G27" s="2255"/>
      <c r="H27" s="2256"/>
      <c r="I27" s="2290">
        <v>0</v>
      </c>
      <c r="J27" s="2256"/>
      <c r="K27" s="2257">
        <v>0</v>
      </c>
    </row>
    <row r="28" spans="1:11" ht="18" customHeight="1" x14ac:dyDescent="0.2">
      <c r="A28" s="2246" t="s">
        <v>82</v>
      </c>
      <c r="B28" s="2241" t="s">
        <v>47</v>
      </c>
      <c r="C28" s="2241"/>
      <c r="D28" s="2241"/>
      <c r="E28" s="2241"/>
      <c r="F28" s="2255"/>
      <c r="G28" s="2255"/>
      <c r="H28" s="2256"/>
      <c r="I28" s="2290">
        <v>0</v>
      </c>
      <c r="J28" s="2256"/>
      <c r="K28" s="2257">
        <v>0</v>
      </c>
    </row>
    <row r="29" spans="1:11" ht="18" customHeight="1" x14ac:dyDescent="0.2">
      <c r="A29" s="2246" t="s">
        <v>83</v>
      </c>
      <c r="B29" s="2241" t="s">
        <v>48</v>
      </c>
      <c r="C29" s="2241"/>
      <c r="D29" s="2241"/>
      <c r="E29" s="2241"/>
      <c r="F29" s="2255"/>
      <c r="G29" s="2255"/>
      <c r="H29" s="2256">
        <v>605092</v>
      </c>
      <c r="I29" s="2290">
        <v>222460</v>
      </c>
      <c r="J29" s="2256">
        <v>0</v>
      </c>
      <c r="K29" s="2257">
        <v>827552</v>
      </c>
    </row>
    <row r="30" spans="1:11" ht="18" customHeight="1" x14ac:dyDescent="0.2">
      <c r="A30" s="2246" t="s">
        <v>84</v>
      </c>
      <c r="B30" s="4062"/>
      <c r="C30" s="4063"/>
      <c r="D30" s="4064"/>
      <c r="E30" s="2241"/>
      <c r="F30" s="2255"/>
      <c r="G30" s="2255"/>
      <c r="H30" s="2256"/>
      <c r="I30" s="2290">
        <v>0</v>
      </c>
      <c r="J30" s="2256"/>
      <c r="K30" s="2257">
        <v>0</v>
      </c>
    </row>
    <row r="31" spans="1:11" ht="18" customHeight="1" x14ac:dyDescent="0.2">
      <c r="A31" s="2246" t="s">
        <v>133</v>
      </c>
      <c r="B31" s="4062"/>
      <c r="C31" s="4063"/>
      <c r="D31" s="4064"/>
      <c r="E31" s="2241"/>
      <c r="F31" s="2255"/>
      <c r="G31" s="2255"/>
      <c r="H31" s="2256"/>
      <c r="I31" s="2290">
        <v>0</v>
      </c>
      <c r="J31" s="2256"/>
      <c r="K31" s="2257">
        <v>0</v>
      </c>
    </row>
    <row r="32" spans="1:11" ht="18" customHeight="1" x14ac:dyDescent="0.2">
      <c r="A32" s="2246" t="s">
        <v>134</v>
      </c>
      <c r="B32" s="2269"/>
      <c r="C32" s="2270"/>
      <c r="D32" s="2271"/>
      <c r="E32" s="2241"/>
      <c r="F32" s="2255"/>
      <c r="G32" s="2292" t="s">
        <v>85</v>
      </c>
      <c r="H32" s="2256"/>
      <c r="I32" s="2290">
        <v>0</v>
      </c>
      <c r="J32" s="2256"/>
      <c r="K32" s="2257">
        <v>0</v>
      </c>
    </row>
    <row r="33" spans="1:11" ht="18" customHeight="1" x14ac:dyDescent="0.2">
      <c r="A33" s="2246" t="s">
        <v>135</v>
      </c>
      <c r="B33" s="2269"/>
      <c r="C33" s="2270"/>
      <c r="D33" s="2271"/>
      <c r="E33" s="2241"/>
      <c r="F33" s="2255"/>
      <c r="G33" s="2292" t="s">
        <v>85</v>
      </c>
      <c r="H33" s="2256"/>
      <c r="I33" s="2290">
        <v>0</v>
      </c>
      <c r="J33" s="2256"/>
      <c r="K33" s="2257">
        <v>0</v>
      </c>
    </row>
    <row r="34" spans="1:11" ht="18" customHeight="1" x14ac:dyDescent="0.2">
      <c r="A34" s="2246" t="s">
        <v>136</v>
      </c>
      <c r="B34" s="4062"/>
      <c r="C34" s="4063"/>
      <c r="D34" s="4064"/>
      <c r="E34" s="2241"/>
      <c r="F34" s="2255"/>
      <c r="G34" s="2292" t="s">
        <v>85</v>
      </c>
      <c r="H34" s="2256"/>
      <c r="I34" s="2290">
        <v>0</v>
      </c>
      <c r="J34" s="2256"/>
      <c r="K34" s="2257">
        <v>0</v>
      </c>
    </row>
    <row r="35" spans="1:11" ht="18" customHeight="1" x14ac:dyDescent="0.2">
      <c r="A35" s="2241"/>
      <c r="B35" s="2241"/>
      <c r="C35" s="2241"/>
      <c r="D35" s="2241"/>
      <c r="E35" s="2241"/>
      <c r="F35" s="2241"/>
      <c r="G35" s="2241"/>
      <c r="H35" s="2241"/>
      <c r="I35" s="2241"/>
      <c r="J35" s="2241"/>
      <c r="K35" s="2284"/>
    </row>
    <row r="36" spans="1:11" ht="18" customHeight="1" x14ac:dyDescent="0.2">
      <c r="A36" s="2247" t="s">
        <v>137</v>
      </c>
      <c r="B36" s="2243" t="s">
        <v>138</v>
      </c>
      <c r="C36" s="2241"/>
      <c r="D36" s="2241"/>
      <c r="E36" s="2243" t="s">
        <v>7</v>
      </c>
      <c r="F36" s="2259">
        <v>1256</v>
      </c>
      <c r="G36" s="2259">
        <v>9503</v>
      </c>
      <c r="H36" s="2259">
        <v>1190963</v>
      </c>
      <c r="I36" s="2257">
        <v>284985</v>
      </c>
      <c r="J36" s="2257">
        <v>45538</v>
      </c>
      <c r="K36" s="2257">
        <v>1430410</v>
      </c>
    </row>
    <row r="37" spans="1:11" ht="18" customHeight="1" thickBot="1" x14ac:dyDescent="0.25">
      <c r="A37" s="2241"/>
      <c r="B37" s="2243"/>
      <c r="C37" s="2241"/>
      <c r="D37" s="2241"/>
      <c r="E37" s="2241"/>
      <c r="F37" s="2260"/>
      <c r="G37" s="2260"/>
      <c r="H37" s="2261"/>
      <c r="I37" s="2261"/>
      <c r="J37" s="2261"/>
      <c r="K37" s="2285"/>
    </row>
    <row r="38" spans="1:11" ht="42.75" customHeight="1" x14ac:dyDescent="0.2">
      <c r="A38" s="2241"/>
      <c r="B38" s="2241"/>
      <c r="C38" s="2241"/>
      <c r="D38" s="2241"/>
      <c r="E38" s="2241"/>
      <c r="F38" s="2250" t="s">
        <v>9</v>
      </c>
      <c r="G38" s="2250" t="s">
        <v>37</v>
      </c>
      <c r="H38" s="2250" t="s">
        <v>29</v>
      </c>
      <c r="I38" s="2250" t="s">
        <v>30</v>
      </c>
      <c r="J38" s="2250" t="s">
        <v>33</v>
      </c>
      <c r="K38" s="2250" t="s">
        <v>34</v>
      </c>
    </row>
    <row r="39" spans="1:11" ht="18.75" customHeight="1" x14ac:dyDescent="0.2">
      <c r="A39" s="2247" t="s">
        <v>86</v>
      </c>
      <c r="B39" s="2243" t="s">
        <v>49</v>
      </c>
      <c r="C39" s="2241"/>
      <c r="D39" s="2241"/>
      <c r="E39" s="2241"/>
      <c r="F39" s="2241"/>
      <c r="G39" s="2241"/>
      <c r="H39" s="2241"/>
      <c r="I39" s="2241"/>
      <c r="J39" s="2241"/>
      <c r="K39" s="2241"/>
    </row>
    <row r="40" spans="1:11" ht="18" customHeight="1" x14ac:dyDescent="0.2">
      <c r="A40" s="2246" t="s">
        <v>87</v>
      </c>
      <c r="B40" s="2241" t="s">
        <v>31</v>
      </c>
      <c r="C40" s="2241"/>
      <c r="D40" s="2241"/>
      <c r="E40" s="2241"/>
      <c r="F40" s="2255"/>
      <c r="G40" s="2255">
        <v>47</v>
      </c>
      <c r="H40" s="2256">
        <v>554490</v>
      </c>
      <c r="I40" s="2290">
        <v>226232</v>
      </c>
      <c r="J40" s="2256">
        <v>0</v>
      </c>
      <c r="K40" s="2257">
        <v>780722</v>
      </c>
    </row>
    <row r="41" spans="1:11" ht="18" customHeight="1" x14ac:dyDescent="0.2">
      <c r="A41" s="2246" t="s">
        <v>88</v>
      </c>
      <c r="B41" s="3861" t="s">
        <v>50</v>
      </c>
      <c r="C41" s="3862"/>
      <c r="D41" s="2241"/>
      <c r="E41" s="2241"/>
      <c r="F41" s="2255">
        <v>5908</v>
      </c>
      <c r="G41" s="2255">
        <v>38</v>
      </c>
      <c r="H41" s="2256">
        <v>284424</v>
      </c>
      <c r="I41" s="2290">
        <v>116045</v>
      </c>
      <c r="J41" s="2256">
        <v>0</v>
      </c>
      <c r="K41" s="2257">
        <v>400469</v>
      </c>
    </row>
    <row r="42" spans="1:11" ht="18" customHeight="1" x14ac:dyDescent="0.2">
      <c r="A42" s="2246" t="s">
        <v>89</v>
      </c>
      <c r="B42" s="2242" t="s">
        <v>11</v>
      </c>
      <c r="C42" s="2241"/>
      <c r="D42" s="2241"/>
      <c r="E42" s="2241"/>
      <c r="F42" s="2255">
        <v>14142</v>
      </c>
      <c r="G42" s="2255">
        <v>68</v>
      </c>
      <c r="H42" s="2256">
        <v>1061143</v>
      </c>
      <c r="I42" s="2290">
        <v>432946</v>
      </c>
      <c r="J42" s="2256">
        <v>0</v>
      </c>
      <c r="K42" s="2257">
        <v>1494089</v>
      </c>
    </row>
    <row r="43" spans="1:11" ht="18" customHeight="1" x14ac:dyDescent="0.2">
      <c r="A43" s="2246" t="s">
        <v>90</v>
      </c>
      <c r="B43" s="2287" t="s">
        <v>10</v>
      </c>
      <c r="C43" s="2251"/>
      <c r="D43" s="2251"/>
      <c r="E43" s="2241"/>
      <c r="F43" s="2255"/>
      <c r="G43" s="2255"/>
      <c r="H43" s="2256"/>
      <c r="I43" s="2290">
        <v>0</v>
      </c>
      <c r="J43" s="2256"/>
      <c r="K43" s="2257">
        <v>0</v>
      </c>
    </row>
    <row r="44" spans="1:11" ht="18" customHeight="1" x14ac:dyDescent="0.2">
      <c r="A44" s="2246" t="s">
        <v>91</v>
      </c>
      <c r="B44" s="4062"/>
      <c r="C44" s="4063"/>
      <c r="D44" s="4064"/>
      <c r="E44" s="2241"/>
      <c r="F44" s="2294"/>
      <c r="G44" s="2294"/>
      <c r="H44" s="2294"/>
      <c r="I44" s="2295">
        <v>0</v>
      </c>
      <c r="J44" s="2294"/>
      <c r="K44" s="2296">
        <v>0</v>
      </c>
    </row>
    <row r="45" spans="1:11" ht="18" customHeight="1" x14ac:dyDescent="0.2">
      <c r="A45" s="2246" t="s">
        <v>139</v>
      </c>
      <c r="B45" s="4062"/>
      <c r="C45" s="4063"/>
      <c r="D45" s="4064"/>
      <c r="E45" s="2241"/>
      <c r="F45" s="2255"/>
      <c r="G45" s="2255"/>
      <c r="H45" s="2256"/>
      <c r="I45" s="2290">
        <v>0</v>
      </c>
      <c r="J45" s="2256"/>
      <c r="K45" s="2257">
        <v>0</v>
      </c>
    </row>
    <row r="46" spans="1:11" ht="18" customHeight="1" x14ac:dyDescent="0.2">
      <c r="A46" s="2246" t="s">
        <v>140</v>
      </c>
      <c r="B46" s="4062"/>
      <c r="C46" s="4063"/>
      <c r="D46" s="4064"/>
      <c r="E46" s="2241"/>
      <c r="F46" s="2255"/>
      <c r="G46" s="2255"/>
      <c r="H46" s="2256"/>
      <c r="I46" s="2290">
        <v>0</v>
      </c>
      <c r="J46" s="2256"/>
      <c r="K46" s="2257">
        <v>0</v>
      </c>
    </row>
    <row r="47" spans="1:11" ht="18" customHeight="1" x14ac:dyDescent="0.2">
      <c r="A47" s="2246" t="s">
        <v>141</v>
      </c>
      <c r="B47" s="4062"/>
      <c r="C47" s="4063"/>
      <c r="D47" s="4064"/>
      <c r="E47" s="2241"/>
      <c r="F47" s="2255"/>
      <c r="G47" s="2255"/>
      <c r="H47" s="2256"/>
      <c r="I47" s="2290">
        <v>0</v>
      </c>
      <c r="J47" s="2256"/>
      <c r="K47" s="2257">
        <v>0</v>
      </c>
    </row>
    <row r="48" spans="1:11" ht="18" customHeight="1" x14ac:dyDescent="0.2">
      <c r="A48" s="1970"/>
      <c r="B48" s="1969"/>
      <c r="C48" s="1969"/>
      <c r="D48" s="1969"/>
      <c r="E48" s="1969"/>
      <c r="F48" s="1969"/>
      <c r="G48" s="1969"/>
      <c r="H48" s="1969"/>
      <c r="I48" s="1969"/>
      <c r="J48" s="1969"/>
      <c r="K48" s="1969"/>
    </row>
    <row r="49" spans="1:11" ht="18" customHeight="1" x14ac:dyDescent="0.2">
      <c r="A49" s="2247" t="s">
        <v>142</v>
      </c>
      <c r="B49" s="2243" t="s">
        <v>143</v>
      </c>
      <c r="C49" s="2241"/>
      <c r="D49" s="2241"/>
      <c r="E49" s="2243" t="s">
        <v>7</v>
      </c>
      <c r="F49" s="2264">
        <v>20050</v>
      </c>
      <c r="G49" s="2264">
        <v>153</v>
      </c>
      <c r="H49" s="2257">
        <v>1900057</v>
      </c>
      <c r="I49" s="2257">
        <v>775223</v>
      </c>
      <c r="J49" s="2257">
        <v>0</v>
      </c>
      <c r="K49" s="2257">
        <v>2675280</v>
      </c>
    </row>
    <row r="50" spans="1:11" ht="18" customHeight="1" thickBot="1" x14ac:dyDescent="0.25">
      <c r="A50" s="2241"/>
      <c r="B50" s="2241"/>
      <c r="C50" s="2241"/>
      <c r="D50" s="2241"/>
      <c r="E50" s="2241"/>
      <c r="F50" s="2241"/>
      <c r="G50" s="2265"/>
      <c r="H50" s="2265"/>
      <c r="I50" s="2265"/>
      <c r="J50" s="2265"/>
      <c r="K50" s="2265"/>
    </row>
    <row r="51" spans="1:11" ht="42.75" customHeight="1" x14ac:dyDescent="0.2">
      <c r="A51" s="2241"/>
      <c r="B51" s="2241"/>
      <c r="C51" s="2241"/>
      <c r="D51" s="2241"/>
      <c r="E51" s="2241"/>
      <c r="F51" s="2250" t="s">
        <v>9</v>
      </c>
      <c r="G51" s="2250" t="s">
        <v>37</v>
      </c>
      <c r="H51" s="2250" t="s">
        <v>29</v>
      </c>
      <c r="I51" s="2250" t="s">
        <v>30</v>
      </c>
      <c r="J51" s="2250" t="s">
        <v>33</v>
      </c>
      <c r="K51" s="2250" t="s">
        <v>34</v>
      </c>
    </row>
    <row r="52" spans="1:11" ht="18" customHeight="1" x14ac:dyDescent="0.2">
      <c r="A52" s="2247" t="s">
        <v>92</v>
      </c>
      <c r="B52" s="4060" t="s">
        <v>38</v>
      </c>
      <c r="C52" s="4061"/>
      <c r="D52" s="2241"/>
      <c r="E52" s="2241"/>
      <c r="F52" s="2241"/>
      <c r="G52" s="2241"/>
      <c r="H52" s="2241"/>
      <c r="I52" s="2241"/>
      <c r="J52" s="2241"/>
      <c r="K52" s="2241"/>
    </row>
    <row r="53" spans="1:11" ht="18" customHeight="1" x14ac:dyDescent="0.2">
      <c r="A53" s="2246" t="s">
        <v>51</v>
      </c>
      <c r="B53" s="4130" t="s">
        <v>788</v>
      </c>
      <c r="C53" s="4082"/>
      <c r="D53" s="4067"/>
      <c r="E53" s="2241"/>
      <c r="F53" s="2255">
        <v>1047</v>
      </c>
      <c r="G53" s="2255">
        <v>40</v>
      </c>
      <c r="H53" s="2256">
        <v>50914</v>
      </c>
      <c r="I53" s="2290">
        <v>20773</v>
      </c>
      <c r="J53" s="2256">
        <v>0</v>
      </c>
      <c r="K53" s="2257">
        <v>71687</v>
      </c>
    </row>
    <row r="54" spans="1:11" ht="18" customHeight="1" x14ac:dyDescent="0.2">
      <c r="A54" s="2246" t="s">
        <v>93</v>
      </c>
      <c r="B54" s="2305" t="s">
        <v>190</v>
      </c>
      <c r="C54" s="2267"/>
      <c r="D54" s="2268"/>
      <c r="E54" s="2241"/>
      <c r="F54" s="2255"/>
      <c r="G54" s="2255"/>
      <c r="H54" s="2307">
        <v>1851665.98</v>
      </c>
      <c r="I54" s="2290">
        <v>0</v>
      </c>
      <c r="J54" s="2256">
        <v>0</v>
      </c>
      <c r="K54" s="2257">
        <v>1851665.98</v>
      </c>
    </row>
    <row r="55" spans="1:11" ht="18" customHeight="1" x14ac:dyDescent="0.2">
      <c r="A55" s="2246" t="s">
        <v>94</v>
      </c>
      <c r="B55" s="4110" t="s">
        <v>789</v>
      </c>
      <c r="C55" s="4066"/>
      <c r="D55" s="4067"/>
      <c r="E55" s="2241"/>
      <c r="F55" s="2255"/>
      <c r="G55" s="2255"/>
      <c r="H55" s="2256">
        <v>1562878</v>
      </c>
      <c r="I55" s="2290">
        <v>0</v>
      </c>
      <c r="J55" s="2256">
        <v>0</v>
      </c>
      <c r="K55" s="2257">
        <v>1562878</v>
      </c>
    </row>
    <row r="56" spans="1:11" ht="18" customHeight="1" x14ac:dyDescent="0.2">
      <c r="A56" s="2246" t="s">
        <v>95</v>
      </c>
      <c r="B56" s="4110" t="s">
        <v>790</v>
      </c>
      <c r="C56" s="4066"/>
      <c r="D56" s="4067"/>
      <c r="E56" s="2241"/>
      <c r="F56" s="2255"/>
      <c r="G56" s="2255"/>
      <c r="H56" s="2256">
        <v>3663847.62</v>
      </c>
      <c r="I56" s="2290">
        <v>0</v>
      </c>
      <c r="J56" s="2256"/>
      <c r="K56" s="2257">
        <v>3663847.62</v>
      </c>
    </row>
    <row r="57" spans="1:11" ht="18" customHeight="1" x14ac:dyDescent="0.2">
      <c r="A57" s="2246" t="s">
        <v>96</v>
      </c>
      <c r="B57" s="4110" t="s">
        <v>791</v>
      </c>
      <c r="C57" s="4066"/>
      <c r="D57" s="4067"/>
      <c r="E57" s="2241"/>
      <c r="F57" s="2255"/>
      <c r="G57" s="2255"/>
      <c r="H57" s="2256">
        <v>4941951.9000000004</v>
      </c>
      <c r="I57" s="2290">
        <v>0</v>
      </c>
      <c r="J57" s="2256"/>
      <c r="K57" s="2257">
        <v>4941951.9000000004</v>
      </c>
    </row>
    <row r="58" spans="1:11" ht="18" customHeight="1" x14ac:dyDescent="0.2">
      <c r="A58" s="2246" t="s">
        <v>97</v>
      </c>
      <c r="B58" s="2266"/>
      <c r="C58" s="2267"/>
      <c r="D58" s="2268"/>
      <c r="E58" s="2241"/>
      <c r="F58" s="2255"/>
      <c r="G58" s="2255"/>
      <c r="H58" s="2256"/>
      <c r="I58" s="2290">
        <v>0</v>
      </c>
      <c r="J58" s="2256"/>
      <c r="K58" s="2257">
        <v>0</v>
      </c>
    </row>
    <row r="59" spans="1:11" ht="18" customHeight="1" x14ac:dyDescent="0.2">
      <c r="A59" s="2246" t="s">
        <v>98</v>
      </c>
      <c r="B59" s="4065"/>
      <c r="C59" s="4066"/>
      <c r="D59" s="4067"/>
      <c r="E59" s="2241"/>
      <c r="F59" s="2255"/>
      <c r="G59" s="2255"/>
      <c r="H59" s="2256"/>
      <c r="I59" s="2290">
        <v>0</v>
      </c>
      <c r="J59" s="2256"/>
      <c r="K59" s="2257">
        <v>0</v>
      </c>
    </row>
    <row r="60" spans="1:11" ht="18" customHeight="1" x14ac:dyDescent="0.2">
      <c r="A60" s="2246" t="s">
        <v>99</v>
      </c>
      <c r="B60" s="2266"/>
      <c r="C60" s="2267"/>
      <c r="D60" s="2268"/>
      <c r="E60" s="2241"/>
      <c r="F60" s="2255"/>
      <c r="G60" s="2255"/>
      <c r="H60" s="2256"/>
      <c r="I60" s="2290">
        <v>0</v>
      </c>
      <c r="J60" s="2256"/>
      <c r="K60" s="2257">
        <v>0</v>
      </c>
    </row>
    <row r="61" spans="1:11" ht="18" customHeight="1" x14ac:dyDescent="0.2">
      <c r="A61" s="2246" t="s">
        <v>100</v>
      </c>
      <c r="B61" s="2266"/>
      <c r="C61" s="2267"/>
      <c r="D61" s="2268"/>
      <c r="E61" s="2241"/>
      <c r="F61" s="2255"/>
      <c r="G61" s="2255"/>
      <c r="H61" s="2256"/>
      <c r="I61" s="2290">
        <v>0</v>
      </c>
      <c r="J61" s="2256"/>
      <c r="K61" s="2257">
        <v>0</v>
      </c>
    </row>
    <row r="62" spans="1:11" ht="18" customHeight="1" x14ac:dyDescent="0.2">
      <c r="A62" s="2246" t="s">
        <v>101</v>
      </c>
      <c r="B62" s="4065"/>
      <c r="C62" s="4066"/>
      <c r="D62" s="4067"/>
      <c r="E62" s="2241"/>
      <c r="F62" s="2255"/>
      <c r="G62" s="2255"/>
      <c r="H62" s="2256"/>
      <c r="I62" s="2290">
        <v>0</v>
      </c>
      <c r="J62" s="2256"/>
      <c r="K62" s="2257">
        <v>0</v>
      </c>
    </row>
    <row r="63" spans="1:11" ht="18" customHeight="1" x14ac:dyDescent="0.2">
      <c r="A63" s="2246"/>
      <c r="B63" s="2241"/>
      <c r="C63" s="2241"/>
      <c r="D63" s="2241"/>
      <c r="E63" s="2241"/>
      <c r="F63" s="2241"/>
      <c r="G63" s="2241"/>
      <c r="H63" s="2241"/>
      <c r="I63" s="2286"/>
      <c r="J63" s="2241"/>
      <c r="K63" s="2241"/>
    </row>
    <row r="64" spans="1:11" ht="18" customHeight="1" x14ac:dyDescent="0.2">
      <c r="A64" s="2246" t="s">
        <v>144</v>
      </c>
      <c r="B64" s="2243" t="s">
        <v>145</v>
      </c>
      <c r="C64" s="2241"/>
      <c r="D64" s="2241"/>
      <c r="E64" s="2243" t="s">
        <v>7</v>
      </c>
      <c r="F64" s="2259">
        <v>1047</v>
      </c>
      <c r="G64" s="2259">
        <v>40</v>
      </c>
      <c r="H64" s="2257">
        <v>12071257.5</v>
      </c>
      <c r="I64" s="2257">
        <v>20773</v>
      </c>
      <c r="J64" s="2257">
        <v>0</v>
      </c>
      <c r="K64" s="2257">
        <v>12092030.5</v>
      </c>
    </row>
    <row r="65" spans="1:11" ht="18" customHeight="1" x14ac:dyDescent="0.2">
      <c r="A65" s="2241"/>
      <c r="B65" s="2241"/>
      <c r="C65" s="2241"/>
      <c r="D65" s="2241"/>
      <c r="E65" s="2241"/>
      <c r="F65" s="2288"/>
      <c r="G65" s="2288"/>
      <c r="H65" s="2288"/>
      <c r="I65" s="2288"/>
      <c r="J65" s="2288"/>
      <c r="K65" s="2288"/>
    </row>
    <row r="66" spans="1:11" ht="42.75" customHeight="1" x14ac:dyDescent="0.2">
      <c r="A66" s="2241"/>
      <c r="B66" s="2241"/>
      <c r="C66" s="2241"/>
      <c r="D66" s="2241"/>
      <c r="E66" s="2241"/>
      <c r="F66" s="2297" t="s">
        <v>9</v>
      </c>
      <c r="G66" s="2297" t="s">
        <v>37</v>
      </c>
      <c r="H66" s="2297" t="s">
        <v>29</v>
      </c>
      <c r="I66" s="2297" t="s">
        <v>30</v>
      </c>
      <c r="J66" s="2297" t="s">
        <v>33</v>
      </c>
      <c r="K66" s="2297" t="s">
        <v>34</v>
      </c>
    </row>
    <row r="67" spans="1:11" ht="18" customHeight="1" x14ac:dyDescent="0.2">
      <c r="A67" s="2247" t="s">
        <v>102</v>
      </c>
      <c r="B67" s="2243" t="s">
        <v>12</v>
      </c>
      <c r="C67" s="2241"/>
      <c r="D67" s="2241"/>
      <c r="E67" s="2241"/>
      <c r="F67" s="2298"/>
      <c r="G67" s="2298"/>
      <c r="H67" s="2298"/>
      <c r="I67" s="2299"/>
      <c r="J67" s="2298"/>
      <c r="K67" s="2300"/>
    </row>
    <row r="68" spans="1:11" ht="18" customHeight="1" x14ac:dyDescent="0.2">
      <c r="A68" s="2246" t="s">
        <v>103</v>
      </c>
      <c r="B68" s="2241" t="s">
        <v>52</v>
      </c>
      <c r="C68" s="2241"/>
      <c r="D68" s="2241"/>
      <c r="E68" s="2241"/>
      <c r="F68" s="2291">
        <v>10593</v>
      </c>
      <c r="G68" s="2291">
        <v>1600</v>
      </c>
      <c r="H68" s="2306">
        <v>478676</v>
      </c>
      <c r="I68" s="2290">
        <v>195300</v>
      </c>
      <c r="J68" s="2291">
        <v>0</v>
      </c>
      <c r="K68" s="2257">
        <v>673976</v>
      </c>
    </row>
    <row r="69" spans="1:11" ht="18" customHeight="1" x14ac:dyDescent="0.2">
      <c r="A69" s="2246" t="s">
        <v>104</v>
      </c>
      <c r="B69" s="2242" t="s">
        <v>53</v>
      </c>
      <c r="C69" s="2241"/>
      <c r="D69" s="2241"/>
      <c r="E69" s="2241"/>
      <c r="F69" s="2291"/>
      <c r="G69" s="2291"/>
      <c r="H69" s="2291"/>
      <c r="I69" s="2290">
        <v>0</v>
      </c>
      <c r="J69" s="2291"/>
      <c r="K69" s="2257">
        <v>0</v>
      </c>
    </row>
    <row r="70" spans="1:11" ht="18" customHeight="1" x14ac:dyDescent="0.2">
      <c r="A70" s="2246" t="s">
        <v>178</v>
      </c>
      <c r="B70" s="2266"/>
      <c r="C70" s="2267"/>
      <c r="D70" s="2268"/>
      <c r="E70" s="2243"/>
      <c r="F70" s="2275"/>
      <c r="G70" s="2275"/>
      <c r="H70" s="2276"/>
      <c r="I70" s="2290">
        <v>0</v>
      </c>
      <c r="J70" s="2276"/>
      <c r="K70" s="2257">
        <v>0</v>
      </c>
    </row>
    <row r="71" spans="1:11" ht="18" customHeight="1" x14ac:dyDescent="0.2">
      <c r="A71" s="2246" t="s">
        <v>179</v>
      </c>
      <c r="B71" s="2266"/>
      <c r="C71" s="2267"/>
      <c r="D71" s="2268"/>
      <c r="E71" s="2243"/>
      <c r="F71" s="2275"/>
      <c r="G71" s="2275"/>
      <c r="H71" s="2276"/>
      <c r="I71" s="2290">
        <v>0</v>
      </c>
      <c r="J71" s="2276"/>
      <c r="K71" s="2257">
        <v>0</v>
      </c>
    </row>
    <row r="72" spans="1:11" ht="18" customHeight="1" x14ac:dyDescent="0.2">
      <c r="A72" s="2246" t="s">
        <v>180</v>
      </c>
      <c r="B72" s="2272"/>
      <c r="C72" s="2273"/>
      <c r="D72" s="2274"/>
      <c r="E72" s="2243"/>
      <c r="F72" s="2255"/>
      <c r="G72" s="2255"/>
      <c r="H72" s="2256"/>
      <c r="I72" s="2290">
        <v>0</v>
      </c>
      <c r="J72" s="2256"/>
      <c r="K72" s="2257">
        <v>0</v>
      </c>
    </row>
    <row r="73" spans="1:11" ht="18" customHeight="1" x14ac:dyDescent="0.2">
      <c r="A73" s="2246"/>
      <c r="B73" s="2242"/>
      <c r="C73" s="2241"/>
      <c r="D73" s="2241"/>
      <c r="E73" s="2243"/>
      <c r="F73" s="2301"/>
      <c r="G73" s="2301"/>
      <c r="H73" s="2302"/>
      <c r="I73" s="2299"/>
      <c r="J73" s="2302"/>
      <c r="K73" s="2300"/>
    </row>
    <row r="74" spans="1:11" ht="18" customHeight="1" x14ac:dyDescent="0.2">
      <c r="A74" s="2247" t="s">
        <v>146</v>
      </c>
      <c r="B74" s="2243" t="s">
        <v>147</v>
      </c>
      <c r="C74" s="2241"/>
      <c r="D74" s="2241"/>
      <c r="E74" s="2243" t="s">
        <v>7</v>
      </c>
      <c r="F74" s="2262">
        <v>10593</v>
      </c>
      <c r="G74" s="2262">
        <v>1600</v>
      </c>
      <c r="H74" s="2262">
        <v>478676</v>
      </c>
      <c r="I74" s="2293">
        <v>195300</v>
      </c>
      <c r="J74" s="2262">
        <v>0</v>
      </c>
      <c r="K74" s="2258">
        <v>673976</v>
      </c>
    </row>
    <row r="75" spans="1:11" ht="42.75" customHeight="1" x14ac:dyDescent="0.2">
      <c r="A75" s="2241"/>
      <c r="B75" s="2241"/>
      <c r="C75" s="2241"/>
      <c r="D75" s="2241"/>
      <c r="E75" s="2241"/>
      <c r="F75" s="2250" t="s">
        <v>9</v>
      </c>
      <c r="G75" s="2250" t="s">
        <v>37</v>
      </c>
      <c r="H75" s="2250" t="s">
        <v>29</v>
      </c>
      <c r="I75" s="2250" t="s">
        <v>30</v>
      </c>
      <c r="J75" s="2250" t="s">
        <v>33</v>
      </c>
      <c r="K75" s="2250" t="s">
        <v>34</v>
      </c>
    </row>
    <row r="76" spans="1:11" ht="18" customHeight="1" x14ac:dyDescent="0.2">
      <c r="A76" s="2247" t="s">
        <v>105</v>
      </c>
      <c r="B76" s="2243" t="s">
        <v>106</v>
      </c>
      <c r="C76" s="2241"/>
      <c r="D76" s="2241"/>
      <c r="E76" s="2241"/>
      <c r="F76" s="2241"/>
      <c r="G76" s="2241"/>
      <c r="H76" s="2241"/>
      <c r="I76" s="2241"/>
      <c r="J76" s="2241"/>
      <c r="K76" s="2241"/>
    </row>
    <row r="77" spans="1:11" ht="18" customHeight="1" x14ac:dyDescent="0.2">
      <c r="A77" s="2246" t="s">
        <v>107</v>
      </c>
      <c r="B77" s="2242" t="s">
        <v>54</v>
      </c>
      <c r="C77" s="2241"/>
      <c r="D77" s="2241"/>
      <c r="E77" s="2241"/>
      <c r="F77" s="2255"/>
      <c r="G77" s="2255">
        <v>27</v>
      </c>
      <c r="H77" s="2256">
        <v>50018</v>
      </c>
      <c r="I77" s="2290">
        <v>0</v>
      </c>
      <c r="J77" s="2256">
        <v>0</v>
      </c>
      <c r="K77" s="2257">
        <v>50018</v>
      </c>
    </row>
    <row r="78" spans="1:11" ht="18" customHeight="1" x14ac:dyDescent="0.2">
      <c r="A78" s="2246" t="s">
        <v>108</v>
      </c>
      <c r="B78" s="2242" t="s">
        <v>55</v>
      </c>
      <c r="C78" s="2241"/>
      <c r="D78" s="2241"/>
      <c r="E78" s="2241"/>
      <c r="F78" s="2255"/>
      <c r="G78" s="2255"/>
      <c r="H78" s="2256"/>
      <c r="I78" s="2290">
        <v>0</v>
      </c>
      <c r="J78" s="2256"/>
      <c r="K78" s="2257">
        <v>0</v>
      </c>
    </row>
    <row r="79" spans="1:11" ht="18" customHeight="1" x14ac:dyDescent="0.2">
      <c r="A79" s="2246" t="s">
        <v>109</v>
      </c>
      <c r="B79" s="2242" t="s">
        <v>13</v>
      </c>
      <c r="C79" s="2241"/>
      <c r="D79" s="2241"/>
      <c r="E79" s="2241"/>
      <c r="F79" s="2255">
        <v>68</v>
      </c>
      <c r="G79" s="2255">
        <v>1296</v>
      </c>
      <c r="H79" s="2256">
        <v>39778</v>
      </c>
      <c r="I79" s="2290">
        <v>11751</v>
      </c>
      <c r="J79" s="2256">
        <v>0</v>
      </c>
      <c r="K79" s="2257">
        <v>51529</v>
      </c>
    </row>
    <row r="80" spans="1:11" ht="18" customHeight="1" x14ac:dyDescent="0.2">
      <c r="A80" s="2246" t="s">
        <v>110</v>
      </c>
      <c r="B80" s="2242" t="s">
        <v>56</v>
      </c>
      <c r="C80" s="2241"/>
      <c r="D80" s="2241"/>
      <c r="E80" s="2241"/>
      <c r="F80" s="2255"/>
      <c r="G80" s="2255"/>
      <c r="H80" s="2256"/>
      <c r="I80" s="2290">
        <v>0</v>
      </c>
      <c r="J80" s="2256"/>
      <c r="K80" s="2257">
        <v>0</v>
      </c>
    </row>
    <row r="81" spans="1:11" ht="18" customHeight="1" x14ac:dyDescent="0.2">
      <c r="A81" s="2246"/>
      <c r="B81" s="2241"/>
      <c r="C81" s="2241"/>
      <c r="D81" s="2241"/>
      <c r="E81" s="2241"/>
      <c r="F81" s="2241"/>
      <c r="G81" s="2241"/>
      <c r="H81" s="2241"/>
      <c r="I81" s="2241"/>
      <c r="J81" s="2241"/>
      <c r="K81" s="2280"/>
    </row>
    <row r="82" spans="1:11" ht="18" customHeight="1" x14ac:dyDescent="0.2">
      <c r="A82" s="2246" t="s">
        <v>148</v>
      </c>
      <c r="B82" s="2243" t="s">
        <v>149</v>
      </c>
      <c r="C82" s="2241"/>
      <c r="D82" s="2241"/>
      <c r="E82" s="2243" t="s">
        <v>7</v>
      </c>
      <c r="F82" s="2262">
        <v>68</v>
      </c>
      <c r="G82" s="2262">
        <v>1323</v>
      </c>
      <c r="H82" s="2258">
        <v>89796</v>
      </c>
      <c r="I82" s="2258">
        <v>11751</v>
      </c>
      <c r="J82" s="2258">
        <v>0</v>
      </c>
      <c r="K82" s="2258">
        <v>101547</v>
      </c>
    </row>
    <row r="83" spans="1:11" ht="18" customHeight="1" thickBot="1" x14ac:dyDescent="0.25">
      <c r="A83" s="2246"/>
      <c r="B83" s="2241"/>
      <c r="C83" s="2241"/>
      <c r="D83" s="2241"/>
      <c r="E83" s="2241"/>
      <c r="F83" s="2265"/>
      <c r="G83" s="2265"/>
      <c r="H83" s="2265"/>
      <c r="I83" s="2265"/>
      <c r="J83" s="2265"/>
      <c r="K83" s="2265"/>
    </row>
    <row r="84" spans="1:11" ht="42.75" customHeight="1" x14ac:dyDescent="0.2">
      <c r="A84" s="2241"/>
      <c r="B84" s="2241"/>
      <c r="C84" s="2241"/>
      <c r="D84" s="2241"/>
      <c r="E84" s="2241"/>
      <c r="F84" s="2250" t="s">
        <v>9</v>
      </c>
      <c r="G84" s="2250" t="s">
        <v>37</v>
      </c>
      <c r="H84" s="2250" t="s">
        <v>29</v>
      </c>
      <c r="I84" s="2250" t="s">
        <v>30</v>
      </c>
      <c r="J84" s="2250" t="s">
        <v>33</v>
      </c>
      <c r="K84" s="2250" t="s">
        <v>34</v>
      </c>
    </row>
    <row r="85" spans="1:11" ht="18" customHeight="1" x14ac:dyDescent="0.2">
      <c r="A85" s="2247" t="s">
        <v>111</v>
      </c>
      <c r="B85" s="2243" t="s">
        <v>57</v>
      </c>
      <c r="C85" s="2241"/>
      <c r="D85" s="2241"/>
      <c r="E85" s="2241"/>
      <c r="F85" s="2241"/>
      <c r="G85" s="2241"/>
      <c r="H85" s="2241"/>
      <c r="I85" s="2241"/>
      <c r="J85" s="2241"/>
      <c r="K85" s="2241"/>
    </row>
    <row r="86" spans="1:11" ht="18" customHeight="1" x14ac:dyDescent="0.2">
      <c r="A86" s="2246" t="s">
        <v>112</v>
      </c>
      <c r="B86" s="2242" t="s">
        <v>113</v>
      </c>
      <c r="C86" s="2241"/>
      <c r="D86" s="2241"/>
      <c r="E86" s="2241"/>
      <c r="F86" s="2255"/>
      <c r="G86" s="2255"/>
      <c r="H86" s="2256"/>
      <c r="I86" s="2290">
        <v>0</v>
      </c>
      <c r="J86" s="2256"/>
      <c r="K86" s="2257">
        <v>0</v>
      </c>
    </row>
    <row r="87" spans="1:11" ht="18" customHeight="1" x14ac:dyDescent="0.2">
      <c r="A87" s="2246" t="s">
        <v>114</v>
      </c>
      <c r="B87" s="2242" t="s">
        <v>14</v>
      </c>
      <c r="C87" s="2241"/>
      <c r="D87" s="2241"/>
      <c r="E87" s="2241"/>
      <c r="F87" s="2255"/>
      <c r="G87" s="2255"/>
      <c r="H87" s="2256"/>
      <c r="I87" s="2290">
        <v>0</v>
      </c>
      <c r="J87" s="2256"/>
      <c r="K87" s="2257">
        <v>0</v>
      </c>
    </row>
    <row r="88" spans="1:11" ht="18" customHeight="1" x14ac:dyDescent="0.2">
      <c r="A88" s="2246" t="s">
        <v>115</v>
      </c>
      <c r="B88" s="2242" t="s">
        <v>116</v>
      </c>
      <c r="C88" s="2241"/>
      <c r="D88" s="2241"/>
      <c r="E88" s="2241"/>
      <c r="F88" s="2255">
        <v>4.5</v>
      </c>
      <c r="G88" s="2255">
        <v>300</v>
      </c>
      <c r="H88" s="2256">
        <v>197</v>
      </c>
      <c r="I88" s="2290">
        <v>0</v>
      </c>
      <c r="J88" s="2256">
        <v>0</v>
      </c>
      <c r="K88" s="2257">
        <v>197</v>
      </c>
    </row>
    <row r="89" spans="1:11" ht="18" customHeight="1" x14ac:dyDescent="0.2">
      <c r="A89" s="2246" t="s">
        <v>117</v>
      </c>
      <c r="B89" s="2242" t="s">
        <v>58</v>
      </c>
      <c r="C89" s="2241"/>
      <c r="D89" s="2241"/>
      <c r="E89" s="2241"/>
      <c r="F89" s="2255"/>
      <c r="G89" s="2255"/>
      <c r="H89" s="2256"/>
      <c r="I89" s="2290">
        <v>0</v>
      </c>
      <c r="J89" s="2256"/>
      <c r="K89" s="2257">
        <v>0</v>
      </c>
    </row>
    <row r="90" spans="1:11" ht="18" customHeight="1" x14ac:dyDescent="0.2">
      <c r="A90" s="2246" t="s">
        <v>118</v>
      </c>
      <c r="B90" s="3861" t="s">
        <v>59</v>
      </c>
      <c r="C90" s="3862"/>
      <c r="D90" s="2241"/>
      <c r="E90" s="2241"/>
      <c r="F90" s="2255"/>
      <c r="G90" s="2255"/>
      <c r="H90" s="2256"/>
      <c r="I90" s="2290">
        <v>0</v>
      </c>
      <c r="J90" s="2256"/>
      <c r="K90" s="2257">
        <v>0</v>
      </c>
    </row>
    <row r="91" spans="1:11" ht="18" customHeight="1" x14ac:dyDescent="0.2">
      <c r="A91" s="2246" t="s">
        <v>119</v>
      </c>
      <c r="B91" s="2242" t="s">
        <v>60</v>
      </c>
      <c r="C91" s="2241"/>
      <c r="D91" s="2241"/>
      <c r="E91" s="2241"/>
      <c r="F91" s="2255">
        <v>149</v>
      </c>
      <c r="G91" s="2255"/>
      <c r="H91" s="2256">
        <v>9740</v>
      </c>
      <c r="I91" s="2290">
        <v>0</v>
      </c>
      <c r="J91" s="2256">
        <v>0</v>
      </c>
      <c r="K91" s="2257">
        <v>9740</v>
      </c>
    </row>
    <row r="92" spans="1:11" ht="18" customHeight="1" x14ac:dyDescent="0.2">
      <c r="A92" s="2246" t="s">
        <v>120</v>
      </c>
      <c r="B92" s="2242" t="s">
        <v>121</v>
      </c>
      <c r="C92" s="2241"/>
      <c r="D92" s="2241"/>
      <c r="E92" s="2241"/>
      <c r="F92" s="2278">
        <v>6</v>
      </c>
      <c r="G92" s="2278">
        <v>70</v>
      </c>
      <c r="H92" s="2279">
        <v>396</v>
      </c>
      <c r="I92" s="2290">
        <v>0</v>
      </c>
      <c r="J92" s="2279">
        <v>0</v>
      </c>
      <c r="K92" s="2257">
        <v>396</v>
      </c>
    </row>
    <row r="93" spans="1:11" ht="18" customHeight="1" x14ac:dyDescent="0.2">
      <c r="A93" s="2246" t="s">
        <v>122</v>
      </c>
      <c r="B93" s="2242" t="s">
        <v>123</v>
      </c>
      <c r="C93" s="2241"/>
      <c r="D93" s="2241"/>
      <c r="E93" s="2241"/>
      <c r="F93" s="2255"/>
      <c r="G93" s="2255"/>
      <c r="H93" s="2256"/>
      <c r="I93" s="2290">
        <v>0</v>
      </c>
      <c r="J93" s="2256"/>
      <c r="K93" s="2257">
        <v>0</v>
      </c>
    </row>
    <row r="94" spans="1:11" ht="18" customHeight="1" x14ac:dyDescent="0.2">
      <c r="A94" s="2246" t="s">
        <v>124</v>
      </c>
      <c r="B94" s="4065"/>
      <c r="C94" s="4066"/>
      <c r="D94" s="4067"/>
      <c r="E94" s="2241"/>
      <c r="F94" s="2255"/>
      <c r="G94" s="2255"/>
      <c r="H94" s="2256"/>
      <c r="I94" s="2290">
        <v>0</v>
      </c>
      <c r="J94" s="2256"/>
      <c r="K94" s="2257">
        <v>0</v>
      </c>
    </row>
    <row r="95" spans="1:11" ht="18" customHeight="1" x14ac:dyDescent="0.2">
      <c r="A95" s="2246" t="s">
        <v>125</v>
      </c>
      <c r="B95" s="4065"/>
      <c r="C95" s="4066"/>
      <c r="D95" s="4067"/>
      <c r="E95" s="2241"/>
      <c r="F95" s="2255"/>
      <c r="G95" s="2255"/>
      <c r="H95" s="2256"/>
      <c r="I95" s="2290">
        <v>0</v>
      </c>
      <c r="J95" s="2256"/>
      <c r="K95" s="2257">
        <v>0</v>
      </c>
    </row>
    <row r="96" spans="1:11" ht="18" customHeight="1" x14ac:dyDescent="0.2">
      <c r="A96" s="2246" t="s">
        <v>126</v>
      </c>
      <c r="B96" s="4065"/>
      <c r="C96" s="4066"/>
      <c r="D96" s="4067"/>
      <c r="E96" s="2241"/>
      <c r="F96" s="2255"/>
      <c r="G96" s="2255"/>
      <c r="H96" s="2256"/>
      <c r="I96" s="2290">
        <v>0</v>
      </c>
      <c r="J96" s="2256"/>
      <c r="K96" s="2257">
        <v>0</v>
      </c>
    </row>
    <row r="97" spans="1:11" ht="18" customHeight="1" x14ac:dyDescent="0.2">
      <c r="A97" s="2246"/>
      <c r="B97" s="2242"/>
      <c r="C97" s="2241"/>
      <c r="D97" s="2241"/>
      <c r="E97" s="2241"/>
      <c r="F97" s="2241"/>
      <c r="G97" s="2241"/>
      <c r="H97" s="2241"/>
      <c r="I97" s="2241"/>
      <c r="J97" s="2241"/>
      <c r="K97" s="2241"/>
    </row>
    <row r="98" spans="1:11" ht="18" customHeight="1" x14ac:dyDescent="0.2">
      <c r="A98" s="2247" t="s">
        <v>150</v>
      </c>
      <c r="B98" s="2243" t="s">
        <v>151</v>
      </c>
      <c r="C98" s="2241"/>
      <c r="D98" s="2241"/>
      <c r="E98" s="2243" t="s">
        <v>7</v>
      </c>
      <c r="F98" s="2259">
        <v>159.5</v>
      </c>
      <c r="G98" s="2259">
        <v>370</v>
      </c>
      <c r="H98" s="2259">
        <v>10333</v>
      </c>
      <c r="I98" s="2259">
        <v>0</v>
      </c>
      <c r="J98" s="2259">
        <v>0</v>
      </c>
      <c r="K98" s="2259">
        <v>10333</v>
      </c>
    </row>
    <row r="99" spans="1:11" ht="18" customHeight="1" thickBot="1" x14ac:dyDescent="0.25">
      <c r="A99" s="2241"/>
      <c r="B99" s="2243"/>
      <c r="C99" s="2241"/>
      <c r="D99" s="2241"/>
      <c r="E99" s="2241"/>
      <c r="F99" s="2265"/>
      <c r="G99" s="2265"/>
      <c r="H99" s="2265"/>
      <c r="I99" s="2265"/>
      <c r="J99" s="2265"/>
      <c r="K99" s="2265"/>
    </row>
    <row r="100" spans="1:11" ht="42.75" customHeight="1" x14ac:dyDescent="0.2">
      <c r="A100" s="2241"/>
      <c r="B100" s="2241"/>
      <c r="C100" s="2241"/>
      <c r="D100" s="2241"/>
      <c r="E100" s="2241"/>
      <c r="F100" s="2250" t="s">
        <v>9</v>
      </c>
      <c r="G100" s="2250" t="s">
        <v>37</v>
      </c>
      <c r="H100" s="2250" t="s">
        <v>29</v>
      </c>
      <c r="I100" s="2250" t="s">
        <v>30</v>
      </c>
      <c r="J100" s="2250" t="s">
        <v>33</v>
      </c>
      <c r="K100" s="2250" t="s">
        <v>34</v>
      </c>
    </row>
    <row r="101" spans="1:11" ht="18" customHeight="1" x14ac:dyDescent="0.2">
      <c r="A101" s="2247" t="s">
        <v>130</v>
      </c>
      <c r="B101" s="2243" t="s">
        <v>63</v>
      </c>
      <c r="C101" s="2241"/>
      <c r="D101" s="2241"/>
      <c r="E101" s="2241"/>
      <c r="F101" s="2241"/>
      <c r="G101" s="2241"/>
      <c r="H101" s="2241"/>
      <c r="I101" s="2241"/>
      <c r="J101" s="2241"/>
      <c r="K101" s="2241"/>
    </row>
    <row r="102" spans="1:11" ht="18" customHeight="1" x14ac:dyDescent="0.2">
      <c r="A102" s="2246" t="s">
        <v>131</v>
      </c>
      <c r="B102" s="2242" t="s">
        <v>152</v>
      </c>
      <c r="C102" s="2241"/>
      <c r="D102" s="2241"/>
      <c r="E102" s="2241"/>
      <c r="F102" s="2255">
        <v>3117.2</v>
      </c>
      <c r="G102" s="2255"/>
      <c r="H102" s="2256">
        <v>122971</v>
      </c>
      <c r="I102" s="2290">
        <v>50172</v>
      </c>
      <c r="J102" s="2256">
        <v>0</v>
      </c>
      <c r="K102" s="2257">
        <v>173143</v>
      </c>
    </row>
    <row r="103" spans="1:11" ht="18" customHeight="1" x14ac:dyDescent="0.2">
      <c r="A103" s="2246" t="s">
        <v>132</v>
      </c>
      <c r="B103" s="3861" t="s">
        <v>62</v>
      </c>
      <c r="C103" s="3861"/>
      <c r="D103" s="2241"/>
      <c r="E103" s="2241"/>
      <c r="F103" s="2255"/>
      <c r="G103" s="2255"/>
      <c r="H103" s="2256">
        <v>8000</v>
      </c>
      <c r="I103" s="2290">
        <v>0</v>
      </c>
      <c r="J103" s="2256">
        <v>0</v>
      </c>
      <c r="K103" s="2257">
        <v>8000</v>
      </c>
    </row>
    <row r="104" spans="1:11" ht="18" customHeight="1" x14ac:dyDescent="0.2">
      <c r="A104" s="2246" t="s">
        <v>128</v>
      </c>
      <c r="B104" s="4110" t="s">
        <v>792</v>
      </c>
      <c r="C104" s="4066"/>
      <c r="D104" s="4067"/>
      <c r="E104" s="2241"/>
      <c r="F104" s="2255"/>
      <c r="G104" s="2255"/>
      <c r="H104" s="2256">
        <v>2432</v>
      </c>
      <c r="I104" s="2290">
        <v>0</v>
      </c>
      <c r="J104" s="2256">
        <v>0</v>
      </c>
      <c r="K104" s="2257">
        <v>2432</v>
      </c>
    </row>
    <row r="105" spans="1:11" ht="18" customHeight="1" x14ac:dyDescent="0.2">
      <c r="A105" s="2246" t="s">
        <v>127</v>
      </c>
      <c r="B105" s="4110" t="s">
        <v>417</v>
      </c>
      <c r="C105" s="4066"/>
      <c r="D105" s="4067"/>
      <c r="E105" s="2241"/>
      <c r="F105" s="2255"/>
      <c r="G105" s="2255"/>
      <c r="H105" s="2256">
        <v>0</v>
      </c>
      <c r="I105" s="2290">
        <v>0</v>
      </c>
      <c r="J105" s="2256">
        <v>0</v>
      </c>
      <c r="K105" s="2257">
        <v>0</v>
      </c>
    </row>
    <row r="106" spans="1:11" ht="18" customHeight="1" x14ac:dyDescent="0.2">
      <c r="A106" s="2246" t="s">
        <v>129</v>
      </c>
      <c r="B106" s="4110" t="s">
        <v>417</v>
      </c>
      <c r="C106" s="4066"/>
      <c r="D106" s="4067"/>
      <c r="E106" s="2241"/>
      <c r="F106" s="2255"/>
      <c r="G106" s="2255"/>
      <c r="H106" s="2256">
        <v>0</v>
      </c>
      <c r="I106" s="2290">
        <v>0</v>
      </c>
      <c r="J106" s="2256">
        <v>0</v>
      </c>
      <c r="K106" s="2257">
        <v>0</v>
      </c>
    </row>
    <row r="107" spans="1:11" ht="18" customHeight="1" x14ac:dyDescent="0.2">
      <c r="A107" s="2241"/>
      <c r="B107" s="2243"/>
      <c r="C107" s="2241"/>
      <c r="D107" s="2241"/>
      <c r="E107" s="2241"/>
      <c r="F107" s="2241"/>
      <c r="G107" s="2241"/>
      <c r="H107" s="2241"/>
      <c r="I107" s="2241"/>
      <c r="J107" s="2241"/>
      <c r="K107" s="2241"/>
    </row>
    <row r="108" spans="1:11" s="38" customFormat="1" ht="18" customHeight="1" x14ac:dyDescent="0.2">
      <c r="A108" s="2247" t="s">
        <v>153</v>
      </c>
      <c r="B108" s="2303" t="s">
        <v>154</v>
      </c>
      <c r="C108" s="2241"/>
      <c r="D108" s="2241"/>
      <c r="E108" s="2243" t="s">
        <v>7</v>
      </c>
      <c r="F108" s="2259">
        <v>3117.2</v>
      </c>
      <c r="G108" s="2259">
        <v>0</v>
      </c>
      <c r="H108" s="2257">
        <v>133403</v>
      </c>
      <c r="I108" s="2257">
        <v>50172</v>
      </c>
      <c r="J108" s="2257">
        <v>0</v>
      </c>
      <c r="K108" s="2257">
        <v>183575</v>
      </c>
    </row>
    <row r="109" spans="1:11" s="38" customFormat="1" ht="18" customHeight="1" thickBot="1" x14ac:dyDescent="0.25">
      <c r="A109" s="2252"/>
      <c r="B109" s="2253"/>
      <c r="C109" s="2254"/>
      <c r="D109" s="2254"/>
      <c r="E109" s="2254"/>
      <c r="F109" s="2265"/>
      <c r="G109" s="2265"/>
      <c r="H109" s="2265"/>
      <c r="I109" s="2265"/>
      <c r="J109" s="2265"/>
      <c r="K109" s="2265"/>
    </row>
    <row r="110" spans="1:11" s="38" customFormat="1" ht="18" customHeight="1" x14ac:dyDescent="0.2">
      <c r="A110" s="2247" t="s">
        <v>156</v>
      </c>
      <c r="B110" s="2243" t="s">
        <v>39</v>
      </c>
      <c r="C110" s="2241"/>
      <c r="D110" s="2241"/>
      <c r="E110" s="2241"/>
      <c r="F110" s="2241"/>
      <c r="G110" s="2241"/>
      <c r="H110" s="2241"/>
      <c r="I110" s="2241"/>
      <c r="J110" s="2241"/>
      <c r="K110" s="2241"/>
    </row>
    <row r="111" spans="1:11" ht="18" customHeight="1" x14ac:dyDescent="0.2">
      <c r="A111" s="2247" t="s">
        <v>155</v>
      </c>
      <c r="B111" s="2243" t="s">
        <v>164</v>
      </c>
      <c r="C111" s="2241"/>
      <c r="D111" s="2241"/>
      <c r="E111" s="2243" t="s">
        <v>7</v>
      </c>
      <c r="F111" s="2256">
        <v>5655016</v>
      </c>
      <c r="G111" s="2241"/>
      <c r="H111" s="2241"/>
      <c r="I111" s="2241"/>
      <c r="J111" s="2241"/>
      <c r="K111" s="2241"/>
    </row>
    <row r="112" spans="1:11" ht="18" customHeight="1" x14ac:dyDescent="0.2">
      <c r="A112" s="2241"/>
      <c r="B112" s="2243"/>
      <c r="C112" s="2241"/>
      <c r="D112" s="2241"/>
      <c r="E112" s="2243"/>
      <c r="F112" s="2263"/>
      <c r="G112" s="2241"/>
      <c r="H112" s="2241"/>
      <c r="I112" s="2241"/>
      <c r="J112" s="2241"/>
      <c r="K112" s="2241"/>
    </row>
    <row r="113" spans="1:11" ht="18" customHeight="1" x14ac:dyDescent="0.2">
      <c r="A113" s="2247"/>
      <c r="B113" s="2243" t="s">
        <v>15</v>
      </c>
      <c r="C113" s="2241"/>
      <c r="D113" s="2241"/>
      <c r="E113" s="2241"/>
      <c r="F113" s="2241"/>
      <c r="G113" s="1969"/>
      <c r="H113" s="1969"/>
      <c r="I113" s="1969"/>
      <c r="J113" s="1969"/>
      <c r="K113" s="1969"/>
    </row>
    <row r="114" spans="1:11" ht="18" customHeight="1" x14ac:dyDescent="0.2">
      <c r="A114" s="2246" t="s">
        <v>171</v>
      </c>
      <c r="B114" s="2242" t="s">
        <v>35</v>
      </c>
      <c r="C114" s="2241"/>
      <c r="D114" s="2241"/>
      <c r="E114" s="2241"/>
      <c r="F114" s="2308">
        <v>0.40799999999999997</v>
      </c>
      <c r="G114" s="1969"/>
      <c r="H114" s="1969"/>
      <c r="I114" s="1969"/>
      <c r="J114" s="1969"/>
      <c r="K114" s="1969"/>
    </row>
    <row r="115" spans="1:11" ht="18" customHeight="1" x14ac:dyDescent="0.2">
      <c r="A115" s="2246"/>
      <c r="B115" s="2243"/>
      <c r="C115" s="2241"/>
      <c r="D115" s="2241"/>
      <c r="E115" s="2241"/>
      <c r="F115" s="2241"/>
      <c r="G115" s="1969"/>
      <c r="H115" s="1969"/>
      <c r="I115" s="1969"/>
      <c r="J115" s="1969"/>
      <c r="K115" s="1969"/>
    </row>
    <row r="116" spans="1:11" ht="18" customHeight="1" x14ac:dyDescent="0.2">
      <c r="A116" s="2246" t="s">
        <v>170</v>
      </c>
      <c r="B116" s="2243" t="s">
        <v>16</v>
      </c>
      <c r="C116" s="2241"/>
      <c r="D116" s="2241"/>
      <c r="E116" s="2241"/>
      <c r="F116" s="2241"/>
      <c r="G116" s="1969"/>
      <c r="H116" s="1969"/>
      <c r="I116" s="1969"/>
      <c r="J116" s="1969"/>
      <c r="K116" s="1969"/>
    </row>
    <row r="117" spans="1:11" ht="18" customHeight="1" x14ac:dyDescent="0.2">
      <c r="A117" s="2246" t="s">
        <v>172</v>
      </c>
      <c r="B117" s="2242" t="s">
        <v>17</v>
      </c>
      <c r="C117" s="2241"/>
      <c r="D117" s="2241"/>
      <c r="E117" s="2241"/>
      <c r="F117" s="2256">
        <v>357635000</v>
      </c>
      <c r="G117" s="1969"/>
      <c r="H117" s="1969"/>
      <c r="I117" s="1969"/>
      <c r="J117" s="1969"/>
      <c r="K117" s="1969"/>
    </row>
    <row r="118" spans="1:11" ht="18" customHeight="1" x14ac:dyDescent="0.2">
      <c r="A118" s="2246" t="s">
        <v>173</v>
      </c>
      <c r="B118" s="2241" t="s">
        <v>18</v>
      </c>
      <c r="C118" s="2241"/>
      <c r="D118" s="2241"/>
      <c r="E118" s="2241"/>
      <c r="F118" s="2256">
        <v>3596000</v>
      </c>
      <c r="G118" s="1969"/>
      <c r="H118" s="1969"/>
      <c r="I118" s="1969"/>
      <c r="J118" s="1969"/>
      <c r="K118" s="1969"/>
    </row>
    <row r="119" spans="1:11" ht="18" customHeight="1" x14ac:dyDescent="0.2">
      <c r="A119" s="2246" t="s">
        <v>174</v>
      </c>
      <c r="B119" s="2243" t="s">
        <v>19</v>
      </c>
      <c r="C119" s="2241"/>
      <c r="D119" s="2241"/>
      <c r="E119" s="2241"/>
      <c r="F119" s="2258">
        <v>361231000</v>
      </c>
      <c r="G119" s="1969"/>
      <c r="H119" s="1969"/>
      <c r="I119" s="1969"/>
      <c r="J119" s="1969"/>
      <c r="K119" s="1969"/>
    </row>
    <row r="120" spans="1:11" ht="18" customHeight="1" x14ac:dyDescent="0.2">
      <c r="A120" s="2246"/>
      <c r="B120" s="2243"/>
      <c r="C120" s="2241"/>
      <c r="D120" s="2241"/>
      <c r="E120" s="2241"/>
      <c r="F120" s="2241"/>
      <c r="G120" s="1969"/>
      <c r="H120" s="1969"/>
      <c r="I120" s="1969"/>
      <c r="J120" s="1969"/>
      <c r="K120" s="1969"/>
    </row>
    <row r="121" spans="1:11" ht="18" customHeight="1" x14ac:dyDescent="0.2">
      <c r="A121" s="2246" t="s">
        <v>167</v>
      </c>
      <c r="B121" s="2243" t="s">
        <v>36</v>
      </c>
      <c r="C121" s="2241"/>
      <c r="D121" s="2241"/>
      <c r="E121" s="2241"/>
      <c r="F121" s="2256">
        <v>330823000</v>
      </c>
      <c r="G121" s="1969"/>
      <c r="H121" s="1969"/>
      <c r="I121" s="1969"/>
      <c r="J121" s="1969"/>
      <c r="K121" s="1969"/>
    </row>
    <row r="122" spans="1:11" ht="18" customHeight="1" x14ac:dyDescent="0.2">
      <c r="A122" s="2246"/>
      <c r="B122" s="2241"/>
      <c r="C122" s="2241"/>
      <c r="D122" s="2241"/>
      <c r="E122" s="2241"/>
      <c r="F122" s="2241"/>
      <c r="G122" s="1969"/>
      <c r="H122" s="1969"/>
      <c r="I122" s="1969"/>
      <c r="J122" s="1969"/>
      <c r="K122" s="1969"/>
    </row>
    <row r="123" spans="1:11" ht="18" customHeight="1" x14ac:dyDescent="0.2">
      <c r="A123" s="2246" t="s">
        <v>175</v>
      </c>
      <c r="B123" s="2243" t="s">
        <v>20</v>
      </c>
      <c r="C123" s="2241"/>
      <c r="D123" s="2241"/>
      <c r="E123" s="2241"/>
      <c r="F123" s="2256">
        <v>29407000</v>
      </c>
      <c r="G123" s="1969"/>
      <c r="H123" s="1969"/>
      <c r="I123" s="1969"/>
      <c r="J123" s="1969"/>
      <c r="K123" s="1969"/>
    </row>
    <row r="124" spans="1:11" ht="18" customHeight="1" x14ac:dyDescent="0.2">
      <c r="A124" s="2246"/>
      <c r="B124" s="2241"/>
      <c r="C124" s="2241"/>
      <c r="D124" s="2241"/>
      <c r="E124" s="2241"/>
      <c r="F124" s="2241"/>
      <c r="G124" s="1969"/>
      <c r="H124" s="1969"/>
      <c r="I124" s="1969"/>
      <c r="J124" s="1969"/>
      <c r="K124" s="1969"/>
    </row>
    <row r="125" spans="1:11" ht="18" customHeight="1" x14ac:dyDescent="0.2">
      <c r="A125" s="2246" t="s">
        <v>176</v>
      </c>
      <c r="B125" s="2243" t="s">
        <v>21</v>
      </c>
      <c r="C125" s="2241"/>
      <c r="D125" s="2241"/>
      <c r="E125" s="2241"/>
      <c r="F125" s="2256">
        <v>-5491000</v>
      </c>
      <c r="G125" s="1969"/>
      <c r="H125" s="1969"/>
      <c r="I125" s="1969"/>
      <c r="J125" s="1969"/>
      <c r="K125" s="1969"/>
    </row>
    <row r="126" spans="1:11" ht="18" customHeight="1" x14ac:dyDescent="0.2">
      <c r="A126" s="2246"/>
      <c r="B126" s="2241"/>
      <c r="C126" s="2241"/>
      <c r="D126" s="2241"/>
      <c r="E126" s="2241"/>
      <c r="F126" s="2241"/>
      <c r="G126" s="1969"/>
      <c r="H126" s="1969"/>
      <c r="I126" s="1969"/>
      <c r="J126" s="1969"/>
      <c r="K126" s="1969"/>
    </row>
    <row r="127" spans="1:11" ht="18" customHeight="1" x14ac:dyDescent="0.2">
      <c r="A127" s="2246" t="s">
        <v>177</v>
      </c>
      <c r="B127" s="2243" t="s">
        <v>22</v>
      </c>
      <c r="C127" s="2241"/>
      <c r="D127" s="2241"/>
      <c r="E127" s="2241"/>
      <c r="F127" s="2256">
        <v>24917000</v>
      </c>
      <c r="G127" s="1969"/>
      <c r="H127" s="1969"/>
      <c r="I127" s="1969"/>
      <c r="J127" s="1969"/>
      <c r="K127" s="1969"/>
    </row>
    <row r="128" spans="1:11" ht="18" customHeight="1" x14ac:dyDescent="0.2">
      <c r="A128" s="2246"/>
      <c r="B128" s="2241"/>
      <c r="C128" s="2241"/>
      <c r="D128" s="2241"/>
      <c r="E128" s="2241"/>
      <c r="F128" s="2241"/>
      <c r="G128" s="1969"/>
      <c r="H128" s="1969"/>
      <c r="I128" s="1969"/>
      <c r="J128" s="1969"/>
      <c r="K128" s="1969"/>
    </row>
    <row r="129" spans="1:11" ht="42.75" customHeight="1" x14ac:dyDescent="0.2">
      <c r="A129" s="2241"/>
      <c r="B129" s="2241"/>
      <c r="C129" s="2241"/>
      <c r="D129" s="2241"/>
      <c r="E129" s="2241"/>
      <c r="F129" s="2250" t="s">
        <v>9</v>
      </c>
      <c r="G129" s="2250" t="s">
        <v>37</v>
      </c>
      <c r="H129" s="2250" t="s">
        <v>29</v>
      </c>
      <c r="I129" s="2250" t="s">
        <v>30</v>
      </c>
      <c r="J129" s="2250" t="s">
        <v>33</v>
      </c>
      <c r="K129" s="2250" t="s">
        <v>34</v>
      </c>
    </row>
    <row r="130" spans="1:11" ht="18" customHeight="1" x14ac:dyDescent="0.2">
      <c r="A130" s="2247" t="s">
        <v>157</v>
      </c>
      <c r="B130" s="2243" t="s">
        <v>23</v>
      </c>
      <c r="C130" s="2241"/>
      <c r="D130" s="2241"/>
      <c r="E130" s="2241"/>
      <c r="F130" s="2241"/>
      <c r="G130" s="2241"/>
      <c r="H130" s="2241"/>
      <c r="I130" s="2241"/>
      <c r="J130" s="2241"/>
      <c r="K130" s="2241"/>
    </row>
    <row r="131" spans="1:11" ht="18" customHeight="1" x14ac:dyDescent="0.2">
      <c r="A131" s="2246" t="s">
        <v>158</v>
      </c>
      <c r="B131" s="2241" t="s">
        <v>24</v>
      </c>
      <c r="C131" s="2241"/>
      <c r="D131" s="2241"/>
      <c r="E131" s="2241"/>
      <c r="F131" s="2255"/>
      <c r="G131" s="2255"/>
      <c r="H131" s="2256"/>
      <c r="I131" s="2290">
        <v>0</v>
      </c>
      <c r="J131" s="2256"/>
      <c r="K131" s="2257">
        <v>0</v>
      </c>
    </row>
    <row r="132" spans="1:11" ht="18" customHeight="1" x14ac:dyDescent="0.2">
      <c r="A132" s="2246" t="s">
        <v>159</v>
      </c>
      <c r="B132" s="2241" t="s">
        <v>25</v>
      </c>
      <c r="C132" s="2241"/>
      <c r="D132" s="2241"/>
      <c r="E132" s="2241"/>
      <c r="F132" s="2255"/>
      <c r="G132" s="2255"/>
      <c r="H132" s="2256">
        <v>0</v>
      </c>
      <c r="I132" s="2290">
        <v>9000</v>
      </c>
      <c r="J132" s="2256">
        <v>0</v>
      </c>
      <c r="K132" s="2257">
        <v>9000</v>
      </c>
    </row>
    <row r="133" spans="1:11" ht="18" customHeight="1" x14ac:dyDescent="0.2">
      <c r="A133" s="2246" t="s">
        <v>160</v>
      </c>
      <c r="B133" s="4062"/>
      <c r="C133" s="4063"/>
      <c r="D133" s="4064"/>
      <c r="E133" s="2241"/>
      <c r="F133" s="2255"/>
      <c r="G133" s="2255"/>
      <c r="H133" s="2256"/>
      <c r="I133" s="2290">
        <v>0</v>
      </c>
      <c r="J133" s="2256"/>
      <c r="K133" s="2257">
        <v>0</v>
      </c>
    </row>
    <row r="134" spans="1:11" ht="18" customHeight="1" x14ac:dyDescent="0.2">
      <c r="A134" s="2246" t="s">
        <v>161</v>
      </c>
      <c r="B134" s="4062"/>
      <c r="C134" s="4063"/>
      <c r="D134" s="4064"/>
      <c r="E134" s="2241"/>
      <c r="F134" s="2255"/>
      <c r="G134" s="2255"/>
      <c r="H134" s="2256"/>
      <c r="I134" s="2290">
        <v>0</v>
      </c>
      <c r="J134" s="2256"/>
      <c r="K134" s="2257">
        <v>0</v>
      </c>
    </row>
    <row r="135" spans="1:11" ht="18" customHeight="1" x14ac:dyDescent="0.2">
      <c r="A135" s="2246" t="s">
        <v>162</v>
      </c>
      <c r="B135" s="4062"/>
      <c r="C135" s="4063"/>
      <c r="D135" s="4064"/>
      <c r="E135" s="2241"/>
      <c r="F135" s="2255"/>
      <c r="G135" s="2255"/>
      <c r="H135" s="2256"/>
      <c r="I135" s="2290">
        <v>0</v>
      </c>
      <c r="J135" s="2256"/>
      <c r="K135" s="2257">
        <v>0</v>
      </c>
    </row>
    <row r="136" spans="1:11" ht="18" customHeight="1" x14ac:dyDescent="0.2">
      <c r="A136" s="2247"/>
      <c r="B136" s="2241"/>
      <c r="C136" s="2241"/>
      <c r="D136" s="2241"/>
      <c r="E136" s="2241"/>
      <c r="F136" s="2241"/>
      <c r="G136" s="2241"/>
      <c r="H136" s="2241"/>
      <c r="I136" s="2241"/>
      <c r="J136" s="2241"/>
      <c r="K136" s="2241"/>
    </row>
    <row r="137" spans="1:11" ht="18" customHeight="1" x14ac:dyDescent="0.2">
      <c r="A137" s="2247" t="s">
        <v>163</v>
      </c>
      <c r="B137" s="2243" t="s">
        <v>27</v>
      </c>
      <c r="C137" s="2241"/>
      <c r="D137" s="2241"/>
      <c r="E137" s="2241"/>
      <c r="F137" s="2259">
        <v>0</v>
      </c>
      <c r="G137" s="2259">
        <v>0</v>
      </c>
      <c r="H137" s="2257">
        <v>0</v>
      </c>
      <c r="I137" s="2257">
        <v>9000</v>
      </c>
      <c r="J137" s="2257">
        <v>0</v>
      </c>
      <c r="K137" s="2257">
        <v>9000</v>
      </c>
    </row>
    <row r="138" spans="1:11" ht="18" customHeight="1" x14ac:dyDescent="0.2">
      <c r="A138" s="2241"/>
      <c r="B138" s="2241"/>
      <c r="C138" s="2241"/>
      <c r="D138" s="2241"/>
      <c r="E138" s="2241"/>
      <c r="F138" s="2241"/>
      <c r="G138" s="2241"/>
      <c r="H138" s="2241"/>
      <c r="I138" s="2241"/>
      <c r="J138" s="2241"/>
      <c r="K138" s="2241"/>
    </row>
    <row r="139" spans="1:11" ht="42.75" customHeight="1" x14ac:dyDescent="0.2">
      <c r="A139" s="2241"/>
      <c r="B139" s="2241"/>
      <c r="C139" s="2241"/>
      <c r="D139" s="2241"/>
      <c r="E139" s="2241"/>
      <c r="F139" s="2250" t="s">
        <v>9</v>
      </c>
      <c r="G139" s="2250" t="s">
        <v>37</v>
      </c>
      <c r="H139" s="2250" t="s">
        <v>29</v>
      </c>
      <c r="I139" s="2250" t="s">
        <v>30</v>
      </c>
      <c r="J139" s="2250" t="s">
        <v>33</v>
      </c>
      <c r="K139" s="2250" t="s">
        <v>34</v>
      </c>
    </row>
    <row r="140" spans="1:11" ht="18" customHeight="1" x14ac:dyDescent="0.2">
      <c r="A140" s="2247" t="s">
        <v>166</v>
      </c>
      <c r="B140" s="2243" t="s">
        <v>26</v>
      </c>
      <c r="C140" s="2241"/>
      <c r="D140" s="2241"/>
      <c r="E140" s="2241"/>
      <c r="F140" s="2241"/>
      <c r="G140" s="2241"/>
      <c r="H140" s="2241"/>
      <c r="I140" s="2241"/>
      <c r="J140" s="2241"/>
      <c r="K140" s="2241"/>
    </row>
    <row r="141" spans="1:11" ht="18" customHeight="1" x14ac:dyDescent="0.2">
      <c r="A141" s="2246" t="s">
        <v>137</v>
      </c>
      <c r="B141" s="2243" t="s">
        <v>64</v>
      </c>
      <c r="C141" s="2241"/>
      <c r="D141" s="2241"/>
      <c r="E141" s="2241"/>
      <c r="F141" s="2281">
        <v>1256</v>
      </c>
      <c r="G141" s="2281">
        <v>9503</v>
      </c>
      <c r="H141" s="2281">
        <v>1190963</v>
      </c>
      <c r="I141" s="2281">
        <v>284985</v>
      </c>
      <c r="J141" s="2281">
        <v>45538</v>
      </c>
      <c r="K141" s="2281">
        <v>1430410</v>
      </c>
    </row>
    <row r="142" spans="1:11" ht="18" customHeight="1" x14ac:dyDescent="0.2">
      <c r="A142" s="2246" t="s">
        <v>142</v>
      </c>
      <c r="B142" s="2243" t="s">
        <v>65</v>
      </c>
      <c r="C142" s="2241"/>
      <c r="D142" s="2241"/>
      <c r="E142" s="2241"/>
      <c r="F142" s="2281">
        <v>20050</v>
      </c>
      <c r="G142" s="2281">
        <v>153</v>
      </c>
      <c r="H142" s="2281">
        <v>1900057</v>
      </c>
      <c r="I142" s="2281">
        <v>775223</v>
      </c>
      <c r="J142" s="2281">
        <v>0</v>
      </c>
      <c r="K142" s="2281">
        <v>2675280</v>
      </c>
    </row>
    <row r="143" spans="1:11" ht="18" customHeight="1" x14ac:dyDescent="0.2">
      <c r="A143" s="2246" t="s">
        <v>144</v>
      </c>
      <c r="B143" s="2243" t="s">
        <v>66</v>
      </c>
      <c r="C143" s="2241"/>
      <c r="D143" s="2241"/>
      <c r="E143" s="2241"/>
      <c r="F143" s="2281">
        <v>1047</v>
      </c>
      <c r="G143" s="2281">
        <v>40</v>
      </c>
      <c r="H143" s="2281">
        <v>12071257.5</v>
      </c>
      <c r="I143" s="2281">
        <v>20773</v>
      </c>
      <c r="J143" s="2281">
        <v>0</v>
      </c>
      <c r="K143" s="2281">
        <v>12092030.5</v>
      </c>
    </row>
    <row r="144" spans="1:11" ht="18" customHeight="1" x14ac:dyDescent="0.2">
      <c r="A144" s="2246" t="s">
        <v>146</v>
      </c>
      <c r="B144" s="2243" t="s">
        <v>67</v>
      </c>
      <c r="C144" s="2241"/>
      <c r="D144" s="2241"/>
      <c r="E144" s="2241"/>
      <c r="F144" s="2281">
        <v>10593</v>
      </c>
      <c r="G144" s="2281">
        <v>1600</v>
      </c>
      <c r="H144" s="2281">
        <v>478676</v>
      </c>
      <c r="I144" s="2281">
        <v>195300</v>
      </c>
      <c r="J144" s="2281">
        <v>0</v>
      </c>
      <c r="K144" s="2281">
        <v>673976</v>
      </c>
    </row>
    <row r="145" spans="1:11" ht="18" customHeight="1" x14ac:dyDescent="0.2">
      <c r="A145" s="2246" t="s">
        <v>148</v>
      </c>
      <c r="B145" s="2243" t="s">
        <v>68</v>
      </c>
      <c r="C145" s="2241"/>
      <c r="D145" s="2241"/>
      <c r="E145" s="2241"/>
      <c r="F145" s="2281">
        <v>68</v>
      </c>
      <c r="G145" s="2281">
        <v>1323</v>
      </c>
      <c r="H145" s="2281">
        <v>89796</v>
      </c>
      <c r="I145" s="2281">
        <v>11751</v>
      </c>
      <c r="J145" s="2281">
        <v>0</v>
      </c>
      <c r="K145" s="2281">
        <v>101547</v>
      </c>
    </row>
    <row r="146" spans="1:11" ht="18" customHeight="1" x14ac:dyDescent="0.2">
      <c r="A146" s="2246" t="s">
        <v>150</v>
      </c>
      <c r="B146" s="2243" t="s">
        <v>69</v>
      </c>
      <c r="C146" s="2241"/>
      <c r="D146" s="2241"/>
      <c r="E146" s="2241"/>
      <c r="F146" s="2281">
        <v>159.5</v>
      </c>
      <c r="G146" s="2281">
        <v>370</v>
      </c>
      <c r="H146" s="2281">
        <v>10333</v>
      </c>
      <c r="I146" s="2281">
        <v>0</v>
      </c>
      <c r="J146" s="2281">
        <v>0</v>
      </c>
      <c r="K146" s="2281">
        <v>10333</v>
      </c>
    </row>
    <row r="147" spans="1:11" ht="18" customHeight="1" x14ac:dyDescent="0.2">
      <c r="A147" s="2246" t="s">
        <v>153</v>
      </c>
      <c r="B147" s="2243" t="s">
        <v>61</v>
      </c>
      <c r="C147" s="2241"/>
      <c r="D147" s="2241"/>
      <c r="E147" s="2241"/>
      <c r="F147" s="2259">
        <v>3117.2</v>
      </c>
      <c r="G147" s="2259">
        <v>0</v>
      </c>
      <c r="H147" s="2259">
        <v>133403</v>
      </c>
      <c r="I147" s="2259">
        <v>50172</v>
      </c>
      <c r="J147" s="2259">
        <v>0</v>
      </c>
      <c r="K147" s="2259">
        <v>183575</v>
      </c>
    </row>
    <row r="148" spans="1:11" ht="18" customHeight="1" x14ac:dyDescent="0.2">
      <c r="A148" s="2246" t="s">
        <v>155</v>
      </c>
      <c r="B148" s="2243" t="s">
        <v>70</v>
      </c>
      <c r="C148" s="2241"/>
      <c r="D148" s="2241"/>
      <c r="E148" s="2241"/>
      <c r="F148" s="2282" t="s">
        <v>73</v>
      </c>
      <c r="G148" s="2282" t="s">
        <v>73</v>
      </c>
      <c r="H148" s="2283" t="s">
        <v>73</v>
      </c>
      <c r="I148" s="2283" t="s">
        <v>73</v>
      </c>
      <c r="J148" s="2283" t="s">
        <v>73</v>
      </c>
      <c r="K148" s="2277">
        <v>5655016</v>
      </c>
    </row>
    <row r="149" spans="1:11" ht="18" customHeight="1" x14ac:dyDescent="0.2">
      <c r="A149" s="2246" t="s">
        <v>163</v>
      </c>
      <c r="B149" s="2243" t="s">
        <v>71</v>
      </c>
      <c r="C149" s="2241"/>
      <c r="D149" s="2241"/>
      <c r="E149" s="2241"/>
      <c r="F149" s="2259">
        <v>0</v>
      </c>
      <c r="G149" s="2259">
        <v>0</v>
      </c>
      <c r="H149" s="2259">
        <v>0</v>
      </c>
      <c r="I149" s="2259">
        <v>9000</v>
      </c>
      <c r="J149" s="2259">
        <v>0</v>
      </c>
      <c r="K149" s="2259">
        <v>9000</v>
      </c>
    </row>
    <row r="150" spans="1:11" ht="18" customHeight="1" x14ac:dyDescent="0.2">
      <c r="A150" s="2246" t="s">
        <v>185</v>
      </c>
      <c r="B150" s="2243" t="s">
        <v>186</v>
      </c>
      <c r="C150" s="2241"/>
      <c r="D150" s="2241"/>
      <c r="E150" s="2241"/>
      <c r="F150" s="2282" t="s">
        <v>73</v>
      </c>
      <c r="G150" s="2282" t="s">
        <v>73</v>
      </c>
      <c r="H150" s="2259">
        <v>9769924</v>
      </c>
      <c r="I150" s="2259">
        <v>0</v>
      </c>
      <c r="J150" s="2259">
        <v>8354507</v>
      </c>
      <c r="K150" s="2259">
        <v>1415417</v>
      </c>
    </row>
    <row r="151" spans="1:11" ht="18" customHeight="1" x14ac:dyDescent="0.2">
      <c r="A151" s="2241"/>
      <c r="B151" s="2243"/>
      <c r="C151" s="2241"/>
      <c r="D151" s="2241"/>
      <c r="E151" s="2241"/>
      <c r="F151" s="2288"/>
      <c r="G151" s="2288"/>
      <c r="H151" s="2288"/>
      <c r="I151" s="2288"/>
      <c r="J151" s="2288"/>
      <c r="K151" s="2288"/>
    </row>
    <row r="152" spans="1:11" ht="18" customHeight="1" x14ac:dyDescent="0.2">
      <c r="A152" s="2247" t="s">
        <v>165</v>
      </c>
      <c r="B152" s="2243" t="s">
        <v>26</v>
      </c>
      <c r="C152" s="2241"/>
      <c r="D152" s="2241"/>
      <c r="E152" s="2241"/>
      <c r="F152" s="2289">
        <v>36290.699999999997</v>
      </c>
      <c r="G152" s="2289">
        <v>12989</v>
      </c>
      <c r="H152" s="2289">
        <v>25644409.5</v>
      </c>
      <c r="I152" s="2289">
        <v>1347204</v>
      </c>
      <c r="J152" s="2289">
        <v>8400045</v>
      </c>
      <c r="K152" s="2289">
        <v>24246584.5</v>
      </c>
    </row>
    <row r="153" spans="1:11" ht="18" customHeight="1" x14ac:dyDescent="0.2">
      <c r="A153" s="1970"/>
      <c r="B153" s="1969"/>
      <c r="C153" s="1969"/>
      <c r="D153" s="1969"/>
      <c r="E153" s="1969"/>
      <c r="F153" s="1969"/>
      <c r="G153" s="1969"/>
      <c r="H153" s="1969"/>
      <c r="I153" s="1969"/>
      <c r="J153" s="1969"/>
      <c r="K153" s="1969"/>
    </row>
    <row r="154" spans="1:11" ht="18" customHeight="1" x14ac:dyDescent="0.2">
      <c r="A154" s="2247" t="s">
        <v>168</v>
      </c>
      <c r="B154" s="2243" t="s">
        <v>28</v>
      </c>
      <c r="C154" s="2241"/>
      <c r="D154" s="2241"/>
      <c r="E154" s="2241"/>
      <c r="F154" s="2304">
        <v>7.3291713393566951E-2</v>
      </c>
      <c r="G154" s="2241"/>
      <c r="H154" s="2241"/>
      <c r="I154" s="2241"/>
      <c r="J154" s="2241"/>
      <c r="K154" s="2241"/>
    </row>
    <row r="155" spans="1:11" ht="18" customHeight="1" x14ac:dyDescent="0.2">
      <c r="A155" s="2247" t="s">
        <v>169</v>
      </c>
      <c r="B155" s="2243" t="s">
        <v>72</v>
      </c>
      <c r="C155" s="2241"/>
      <c r="D155" s="2241"/>
      <c r="E155" s="2241"/>
      <c r="F155" s="2304">
        <v>0.97309405225348156</v>
      </c>
      <c r="G155" s="2243"/>
      <c r="H155" s="2241"/>
      <c r="I155" s="2241"/>
      <c r="J155" s="2241"/>
      <c r="K155" s="2241"/>
    </row>
    <row r="156" spans="1:11" ht="18" customHeight="1" x14ac:dyDescent="0.2">
      <c r="A156" s="2241"/>
      <c r="B156" s="2241"/>
      <c r="C156" s="2241"/>
      <c r="D156" s="2241"/>
      <c r="E156" s="2241"/>
      <c r="F156" s="2241"/>
      <c r="G156" s="2243"/>
      <c r="H156" s="2241"/>
      <c r="I156" s="2241"/>
      <c r="J156" s="2241"/>
      <c r="K156" s="2241"/>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K156"/>
  <sheetViews>
    <sheetView showGridLines="0" zoomScale="85" zoomScaleNormal="85" zoomScaleSheetLayoutView="70" workbookViewId="0">
      <selection activeCell="H1" sqref="H1:H1048576"/>
    </sheetView>
  </sheetViews>
  <sheetFormatPr defaultRowHeight="18" customHeight="1" x14ac:dyDescent="0.2"/>
  <cols>
    <col min="1" max="1" width="8.28515625" style="2" customWidth="1"/>
    <col min="2" max="2" width="55.42578125" bestFit="1" customWidth="1"/>
    <col min="3" max="3" width="9.5703125" customWidth="1"/>
    <col min="5" max="5" width="12.42578125" customWidth="1"/>
    <col min="6" max="6" width="18.5703125" customWidth="1"/>
    <col min="7" max="7" width="23.5703125" customWidth="1"/>
    <col min="8" max="8" width="17.28515625" customWidth="1"/>
    <col min="9" max="9" width="21.28515625" customWidth="1"/>
    <col min="10" max="10" width="19.7109375" customWidth="1"/>
    <col min="11" max="11" width="17.5703125" customWidth="1"/>
  </cols>
  <sheetData>
    <row r="1" spans="1:11" ht="18" customHeight="1" x14ac:dyDescent="0.2">
      <c r="A1" s="2047"/>
      <c r="B1" s="2047"/>
      <c r="C1" s="2311"/>
      <c r="D1" s="2310"/>
      <c r="E1" s="2311"/>
      <c r="F1" s="2311"/>
      <c r="G1" s="2311"/>
      <c r="H1" s="2311"/>
      <c r="I1" s="2311"/>
      <c r="J1" s="2311"/>
      <c r="K1" s="2311"/>
    </row>
    <row r="2" spans="1:11" ht="18" customHeight="1" x14ac:dyDescent="0.25">
      <c r="A2" s="2047"/>
      <c r="B2" s="2047"/>
      <c r="C2" s="2047"/>
      <c r="D2" s="3857" t="s">
        <v>686</v>
      </c>
      <c r="E2" s="3858"/>
      <c r="F2" s="3858"/>
      <c r="G2" s="3858"/>
      <c r="H2" s="3858"/>
      <c r="I2" s="2047"/>
      <c r="J2" s="2047"/>
      <c r="K2" s="2047"/>
    </row>
    <row r="3" spans="1:11" ht="18" customHeight="1" x14ac:dyDescent="0.2">
      <c r="A3" s="2047"/>
      <c r="B3" s="2309" t="s">
        <v>0</v>
      </c>
      <c r="C3" s="2047"/>
      <c r="D3" s="2047"/>
      <c r="E3" s="2047"/>
      <c r="F3" s="2047"/>
      <c r="G3" s="2047"/>
      <c r="H3" s="2047"/>
      <c r="I3" s="2047"/>
      <c r="J3" s="2047"/>
      <c r="K3" s="2047"/>
    </row>
    <row r="4" spans="1:11" ht="18" customHeight="1" x14ac:dyDescent="0.2">
      <c r="A4" s="2249"/>
      <c r="B4" s="2241"/>
      <c r="C4" s="2241"/>
      <c r="D4" s="2241"/>
      <c r="E4" s="2241"/>
      <c r="F4" s="2241"/>
      <c r="G4" s="2241"/>
      <c r="H4" s="2241"/>
      <c r="I4" s="2241"/>
      <c r="J4" s="2241"/>
      <c r="K4" s="2241"/>
    </row>
    <row r="5" spans="1:11" ht="18" customHeight="1" x14ac:dyDescent="0.2">
      <c r="A5" s="2047"/>
      <c r="B5" s="2312" t="s">
        <v>40</v>
      </c>
      <c r="C5" s="4121" t="s">
        <v>793</v>
      </c>
      <c r="D5" s="4070"/>
      <c r="E5" s="4070"/>
      <c r="F5" s="4070"/>
      <c r="G5" s="4071"/>
      <c r="H5" s="2047"/>
      <c r="I5" s="2047"/>
      <c r="J5" s="2047"/>
      <c r="K5" s="2047"/>
    </row>
    <row r="6" spans="1:11" ht="18" customHeight="1" x14ac:dyDescent="0.2">
      <c r="A6" s="2047"/>
      <c r="B6" s="2312" t="s">
        <v>3</v>
      </c>
      <c r="C6" s="4072">
        <v>44</v>
      </c>
      <c r="D6" s="4073"/>
      <c r="E6" s="4073"/>
      <c r="F6" s="4073"/>
      <c r="G6" s="4074"/>
      <c r="H6" s="2047"/>
      <c r="I6" s="2047"/>
      <c r="J6" s="2047"/>
      <c r="K6" s="2047"/>
    </row>
    <row r="7" spans="1:11" ht="18" customHeight="1" x14ac:dyDescent="0.2">
      <c r="A7" s="2047"/>
      <c r="B7" s="2312" t="s">
        <v>4</v>
      </c>
      <c r="C7" s="4075">
        <v>2561</v>
      </c>
      <c r="D7" s="4076"/>
      <c r="E7" s="4076"/>
      <c r="F7" s="4076"/>
      <c r="G7" s="4077"/>
      <c r="H7" s="2047"/>
      <c r="I7" s="2047"/>
      <c r="J7" s="2047"/>
      <c r="K7" s="2047"/>
    </row>
    <row r="8" spans="1:11" ht="18" customHeight="1" x14ac:dyDescent="0.2">
      <c r="A8" s="2249"/>
      <c r="B8" s="2241"/>
      <c r="C8" s="2241"/>
      <c r="D8" s="2241"/>
      <c r="E8" s="2241"/>
      <c r="F8" s="2241"/>
      <c r="G8" s="2241"/>
      <c r="H8" s="2241"/>
      <c r="I8" s="2241"/>
      <c r="J8" s="2241"/>
      <c r="K8" s="2241"/>
    </row>
    <row r="9" spans="1:11" ht="18" customHeight="1" x14ac:dyDescent="0.2">
      <c r="A9" s="2047"/>
      <c r="B9" s="2312" t="s">
        <v>1</v>
      </c>
      <c r="C9" s="4121" t="s">
        <v>794</v>
      </c>
      <c r="D9" s="4070"/>
      <c r="E9" s="4070"/>
      <c r="F9" s="4070"/>
      <c r="G9" s="4071"/>
      <c r="H9" s="2047"/>
      <c r="I9" s="2047"/>
      <c r="J9" s="2047"/>
      <c r="K9" s="2047"/>
    </row>
    <row r="10" spans="1:11" ht="18" customHeight="1" x14ac:dyDescent="0.2">
      <c r="A10" s="2047"/>
      <c r="B10" s="2312" t="s">
        <v>2</v>
      </c>
      <c r="C10" s="4133" t="s">
        <v>795</v>
      </c>
      <c r="D10" s="4079"/>
      <c r="E10" s="4079"/>
      <c r="F10" s="4079"/>
      <c r="G10" s="4080"/>
      <c r="H10" s="2047"/>
      <c r="I10" s="2047"/>
      <c r="J10" s="2047"/>
      <c r="K10" s="2047"/>
    </row>
    <row r="11" spans="1:11" ht="18" customHeight="1" x14ac:dyDescent="0.2">
      <c r="A11" s="2047"/>
      <c r="B11" s="2312" t="s">
        <v>32</v>
      </c>
      <c r="C11" s="4121" t="s">
        <v>796</v>
      </c>
      <c r="D11" s="4069"/>
      <c r="E11" s="4069"/>
      <c r="F11" s="4069"/>
      <c r="G11" s="4069"/>
      <c r="H11" s="2047"/>
      <c r="I11" s="2047"/>
      <c r="J11" s="2047"/>
      <c r="K11" s="2047"/>
    </row>
    <row r="12" spans="1:11" ht="18" customHeight="1" x14ac:dyDescent="0.2">
      <c r="A12" s="2047"/>
      <c r="B12" s="2312"/>
      <c r="C12" s="2312"/>
      <c r="D12" s="2312"/>
      <c r="E12" s="2312"/>
      <c r="F12" s="2312"/>
      <c r="G12" s="2312"/>
      <c r="H12" s="2047"/>
      <c r="I12" s="2047"/>
      <c r="J12" s="2047"/>
      <c r="K12" s="2047"/>
    </row>
    <row r="13" spans="1:11" ht="24.6" customHeight="1" x14ac:dyDescent="0.2">
      <c r="A13" s="2047"/>
      <c r="B13" s="3863"/>
      <c r="C13" s="3864"/>
      <c r="D13" s="3864"/>
      <c r="E13" s="3864"/>
      <c r="F13" s="3864"/>
      <c r="G13" s="3864"/>
      <c r="H13" s="3865"/>
      <c r="I13" s="2311"/>
      <c r="J13" s="2047"/>
      <c r="K13" s="2047"/>
    </row>
    <row r="14" spans="1:11" ht="18" customHeight="1" x14ac:dyDescent="0.2">
      <c r="A14" s="2047"/>
      <c r="B14" s="2314"/>
      <c r="C14" s="2047"/>
      <c r="D14" s="2047"/>
      <c r="E14" s="2047"/>
      <c r="F14" s="2047"/>
      <c r="G14" s="2047"/>
      <c r="H14" s="2047"/>
      <c r="I14" s="2047"/>
      <c r="J14" s="2047"/>
      <c r="K14" s="2047"/>
    </row>
    <row r="15" spans="1:11" ht="18" customHeight="1" x14ac:dyDescent="0.2">
      <c r="A15" s="2047"/>
      <c r="B15" s="2314"/>
      <c r="C15" s="2047"/>
      <c r="D15" s="2047"/>
      <c r="E15" s="2047"/>
      <c r="F15" s="2047"/>
      <c r="G15" s="2047"/>
      <c r="H15" s="2047"/>
      <c r="I15" s="2047"/>
      <c r="J15" s="2047"/>
      <c r="K15" s="2047"/>
    </row>
    <row r="16" spans="1:11" ht="45" customHeight="1" x14ac:dyDescent="0.2">
      <c r="A16" s="2310" t="s">
        <v>181</v>
      </c>
      <c r="B16" s="2311"/>
      <c r="C16" s="2311"/>
      <c r="D16" s="2311"/>
      <c r="E16" s="2311"/>
      <c r="F16" s="2316" t="s">
        <v>9</v>
      </c>
      <c r="G16" s="2316" t="s">
        <v>37</v>
      </c>
      <c r="H16" s="2316" t="s">
        <v>29</v>
      </c>
      <c r="I16" s="2316" t="s">
        <v>30</v>
      </c>
      <c r="J16" s="2316" t="s">
        <v>33</v>
      </c>
      <c r="K16" s="2316" t="s">
        <v>34</v>
      </c>
    </row>
    <row r="17" spans="1:11" ht="18" customHeight="1" x14ac:dyDescent="0.2">
      <c r="A17" s="2313" t="s">
        <v>184</v>
      </c>
      <c r="B17" s="2309" t="s">
        <v>182</v>
      </c>
      <c r="C17" s="2047"/>
      <c r="D17" s="2047"/>
      <c r="E17" s="2047"/>
      <c r="F17" s="2047"/>
      <c r="G17" s="2047"/>
      <c r="H17" s="2047"/>
      <c r="I17" s="2047"/>
      <c r="J17" s="2047"/>
      <c r="K17" s="2047"/>
    </row>
    <row r="18" spans="1:11" ht="18" customHeight="1" x14ac:dyDescent="0.2">
      <c r="A18" s="2312" t="s">
        <v>185</v>
      </c>
      <c r="B18" s="2240" t="s">
        <v>183</v>
      </c>
      <c r="C18" s="2047"/>
      <c r="D18" s="2047"/>
      <c r="E18" s="2047"/>
      <c r="F18" s="2321" t="s">
        <v>73</v>
      </c>
      <c r="G18" s="2321" t="s">
        <v>73</v>
      </c>
      <c r="H18" s="2322">
        <v>10846516</v>
      </c>
      <c r="I18" s="2357">
        <v>0</v>
      </c>
      <c r="J18" s="2322">
        <v>9275127</v>
      </c>
      <c r="K18" s="2323">
        <v>1571389</v>
      </c>
    </row>
    <row r="19" spans="1:11" ht="45" customHeight="1" x14ac:dyDescent="0.2">
      <c r="A19" s="2310" t="s">
        <v>8</v>
      </c>
      <c r="B19" s="2311"/>
      <c r="C19" s="2311"/>
      <c r="D19" s="2311"/>
      <c r="E19" s="2311"/>
      <c r="F19" s="2316" t="s">
        <v>9</v>
      </c>
      <c r="G19" s="2316" t="s">
        <v>37</v>
      </c>
      <c r="H19" s="2316" t="s">
        <v>29</v>
      </c>
      <c r="I19" s="2316" t="s">
        <v>30</v>
      </c>
      <c r="J19" s="2316" t="s">
        <v>33</v>
      </c>
      <c r="K19" s="2316" t="s">
        <v>34</v>
      </c>
    </row>
    <row r="20" spans="1:11" ht="18" customHeight="1" x14ac:dyDescent="0.2">
      <c r="A20" s="2313" t="s">
        <v>74</v>
      </c>
      <c r="B20" s="2309" t="s">
        <v>41</v>
      </c>
      <c r="C20" s="2047"/>
      <c r="D20" s="2047"/>
      <c r="E20" s="2047"/>
      <c r="F20" s="2047"/>
      <c r="G20" s="2047"/>
      <c r="H20" s="2047"/>
      <c r="I20" s="2047"/>
      <c r="J20" s="2047"/>
      <c r="K20" s="2047"/>
    </row>
    <row r="21" spans="1:11" ht="18" customHeight="1" x14ac:dyDescent="0.2">
      <c r="A21" s="2312" t="s">
        <v>75</v>
      </c>
      <c r="B21" s="2240" t="s">
        <v>42</v>
      </c>
      <c r="C21" s="2047"/>
      <c r="D21" s="2047"/>
      <c r="E21" s="2047"/>
      <c r="F21" s="2321">
        <v>298</v>
      </c>
      <c r="G21" s="2321">
        <v>16679</v>
      </c>
      <c r="H21" s="2322">
        <v>48271.569000000003</v>
      </c>
      <c r="I21" s="2357">
        <v>27080.350209000004</v>
      </c>
      <c r="J21" s="2322"/>
      <c r="K21" s="2323">
        <v>75351.919209000014</v>
      </c>
    </row>
    <row r="22" spans="1:11" ht="18" customHeight="1" x14ac:dyDescent="0.2">
      <c r="A22" s="2312" t="s">
        <v>76</v>
      </c>
      <c r="B22" s="2047" t="s">
        <v>6</v>
      </c>
      <c r="C22" s="2047"/>
      <c r="D22" s="2047"/>
      <c r="E22" s="2047"/>
      <c r="F22" s="2321">
        <v>110.5</v>
      </c>
      <c r="G22" s="2321">
        <v>3072</v>
      </c>
      <c r="H22" s="2322">
        <v>11362.13</v>
      </c>
      <c r="I22" s="2357">
        <v>105</v>
      </c>
      <c r="J22" s="2322"/>
      <c r="K22" s="2323">
        <v>11467.13</v>
      </c>
    </row>
    <row r="23" spans="1:11" ht="18" customHeight="1" x14ac:dyDescent="0.2">
      <c r="A23" s="2312" t="s">
        <v>77</v>
      </c>
      <c r="B23" s="2047" t="s">
        <v>43</v>
      </c>
      <c r="C23" s="2047"/>
      <c r="D23" s="2047"/>
      <c r="E23" s="2047"/>
      <c r="F23" s="2321">
        <v>100</v>
      </c>
      <c r="G23" s="2321">
        <v>565</v>
      </c>
      <c r="H23" s="2322">
        <v>40447.199999999997</v>
      </c>
      <c r="I23" s="2357">
        <v>22690.879199999999</v>
      </c>
      <c r="J23" s="2322"/>
      <c r="K23" s="2323">
        <v>63138.079199999993</v>
      </c>
    </row>
    <row r="24" spans="1:11" ht="18" customHeight="1" x14ac:dyDescent="0.2">
      <c r="A24" s="2312" t="s">
        <v>78</v>
      </c>
      <c r="B24" s="2047" t="s">
        <v>44</v>
      </c>
      <c r="C24" s="2047"/>
      <c r="D24" s="2047"/>
      <c r="E24" s="2047"/>
      <c r="F24" s="2321"/>
      <c r="G24" s="2321"/>
      <c r="H24" s="2322"/>
      <c r="I24" s="2357">
        <v>0</v>
      </c>
      <c r="J24" s="2322"/>
      <c r="K24" s="2323">
        <v>0</v>
      </c>
    </row>
    <row r="25" spans="1:11" ht="18" customHeight="1" x14ac:dyDescent="0.2">
      <c r="A25" s="2312" t="s">
        <v>79</v>
      </c>
      <c r="B25" s="2047" t="s">
        <v>5</v>
      </c>
      <c r="C25" s="2047"/>
      <c r="D25" s="2047"/>
      <c r="E25" s="2047"/>
      <c r="F25" s="2321">
        <v>83.25</v>
      </c>
      <c r="G25" s="2321">
        <v>1767</v>
      </c>
      <c r="H25" s="2322">
        <v>6938.38</v>
      </c>
      <c r="I25" s="2357">
        <v>3892.4311800000005</v>
      </c>
      <c r="J25" s="2322">
        <v>330</v>
      </c>
      <c r="K25" s="2323">
        <v>10500.811180000001</v>
      </c>
    </row>
    <row r="26" spans="1:11" ht="18" customHeight="1" x14ac:dyDescent="0.2">
      <c r="A26" s="2312" t="s">
        <v>80</v>
      </c>
      <c r="B26" s="2047" t="s">
        <v>45</v>
      </c>
      <c r="C26" s="2047"/>
      <c r="D26" s="2047"/>
      <c r="E26" s="2047"/>
      <c r="F26" s="2321"/>
      <c r="G26" s="2321"/>
      <c r="H26" s="2322"/>
      <c r="I26" s="2357">
        <v>0</v>
      </c>
      <c r="J26" s="2322"/>
      <c r="K26" s="2323">
        <v>0</v>
      </c>
    </row>
    <row r="27" spans="1:11" ht="18" customHeight="1" x14ac:dyDescent="0.2">
      <c r="A27" s="2312" t="s">
        <v>81</v>
      </c>
      <c r="B27" s="2047" t="s">
        <v>46</v>
      </c>
      <c r="C27" s="2047"/>
      <c r="D27" s="2047"/>
      <c r="E27" s="2047"/>
      <c r="F27" s="2321"/>
      <c r="G27" s="2321"/>
      <c r="H27" s="2322"/>
      <c r="I27" s="2357">
        <v>0</v>
      </c>
      <c r="J27" s="2322"/>
      <c r="K27" s="2323">
        <v>0</v>
      </c>
    </row>
    <row r="28" spans="1:11" ht="18" customHeight="1" x14ac:dyDescent="0.2">
      <c r="A28" s="2312" t="s">
        <v>82</v>
      </c>
      <c r="B28" s="2047" t="s">
        <v>47</v>
      </c>
      <c r="C28" s="2047"/>
      <c r="D28" s="2047"/>
      <c r="E28" s="2047"/>
      <c r="F28" s="2321"/>
      <c r="G28" s="2321"/>
      <c r="H28" s="2322"/>
      <c r="I28" s="2357">
        <v>0</v>
      </c>
      <c r="J28" s="2322"/>
      <c r="K28" s="2323">
        <v>0</v>
      </c>
    </row>
    <row r="29" spans="1:11" ht="18" customHeight="1" x14ac:dyDescent="0.2">
      <c r="A29" s="2312" t="s">
        <v>83</v>
      </c>
      <c r="B29" s="2047" t="s">
        <v>48</v>
      </c>
      <c r="C29" s="2047"/>
      <c r="D29" s="2047"/>
      <c r="E29" s="2047"/>
      <c r="F29" s="2321">
        <v>2080</v>
      </c>
      <c r="G29" s="2321">
        <v>625</v>
      </c>
      <c r="H29" s="2322">
        <v>311908</v>
      </c>
      <c r="I29" s="2357">
        <v>174980.38800000001</v>
      </c>
      <c r="J29" s="2322"/>
      <c r="K29" s="2323">
        <v>486888.38800000004</v>
      </c>
    </row>
    <row r="30" spans="1:11" ht="18" customHeight="1" x14ac:dyDescent="0.2">
      <c r="A30" s="2312" t="s">
        <v>84</v>
      </c>
      <c r="B30" s="4062"/>
      <c r="C30" s="4063"/>
      <c r="D30" s="4064"/>
      <c r="E30" s="2047"/>
      <c r="F30" s="2321"/>
      <c r="G30" s="2321"/>
      <c r="H30" s="2322"/>
      <c r="I30" s="2357">
        <v>0</v>
      </c>
      <c r="J30" s="2322"/>
      <c r="K30" s="2323">
        <v>0</v>
      </c>
    </row>
    <row r="31" spans="1:11" ht="18" customHeight="1" x14ac:dyDescent="0.2">
      <c r="A31" s="2312" t="s">
        <v>133</v>
      </c>
      <c r="B31" s="4062"/>
      <c r="C31" s="4063"/>
      <c r="D31" s="4064"/>
      <c r="E31" s="2047"/>
      <c r="F31" s="2321"/>
      <c r="G31" s="2321"/>
      <c r="H31" s="2322"/>
      <c r="I31" s="2357">
        <v>0</v>
      </c>
      <c r="J31" s="2322"/>
      <c r="K31" s="2323">
        <v>0</v>
      </c>
    </row>
    <row r="32" spans="1:11" ht="18" customHeight="1" x14ac:dyDescent="0.2">
      <c r="A32" s="2312" t="s">
        <v>134</v>
      </c>
      <c r="B32" s="2336"/>
      <c r="C32" s="2337"/>
      <c r="D32" s="2338"/>
      <c r="E32" s="2047"/>
      <c r="F32" s="2321"/>
      <c r="G32" s="2359" t="s">
        <v>85</v>
      </c>
      <c r="H32" s="2322"/>
      <c r="I32" s="2357">
        <v>0</v>
      </c>
      <c r="J32" s="2322"/>
      <c r="K32" s="2323">
        <v>0</v>
      </c>
    </row>
    <row r="33" spans="1:11" ht="18" customHeight="1" x14ac:dyDescent="0.2">
      <c r="A33" s="2312" t="s">
        <v>135</v>
      </c>
      <c r="B33" s="2336"/>
      <c r="C33" s="2337"/>
      <c r="D33" s="2338"/>
      <c r="E33" s="2047"/>
      <c r="F33" s="2321"/>
      <c r="G33" s="2359" t="s">
        <v>85</v>
      </c>
      <c r="H33" s="2322"/>
      <c r="I33" s="2357">
        <v>0</v>
      </c>
      <c r="J33" s="2322"/>
      <c r="K33" s="2323">
        <v>0</v>
      </c>
    </row>
    <row r="34" spans="1:11" ht="18" customHeight="1" x14ac:dyDescent="0.2">
      <c r="A34" s="2312" t="s">
        <v>136</v>
      </c>
      <c r="B34" s="4062"/>
      <c r="C34" s="4063"/>
      <c r="D34" s="4064"/>
      <c r="E34" s="2047"/>
      <c r="F34" s="2321"/>
      <c r="G34" s="2359" t="s">
        <v>85</v>
      </c>
      <c r="H34" s="2322"/>
      <c r="I34" s="2357">
        <v>0</v>
      </c>
      <c r="J34" s="2322"/>
      <c r="K34" s="2323">
        <v>0</v>
      </c>
    </row>
    <row r="35" spans="1:11" ht="18" customHeight="1" x14ac:dyDescent="0.2">
      <c r="A35" s="2047"/>
      <c r="B35" s="2047"/>
      <c r="C35" s="2047"/>
      <c r="D35" s="2047"/>
      <c r="E35" s="2047"/>
      <c r="F35" s="2047"/>
      <c r="G35" s="2047"/>
      <c r="H35" s="2047"/>
      <c r="I35" s="2047"/>
      <c r="J35" s="2047"/>
      <c r="K35" s="2351"/>
    </row>
    <row r="36" spans="1:11" ht="18" customHeight="1" x14ac:dyDescent="0.2">
      <c r="A36" s="2313" t="s">
        <v>137</v>
      </c>
      <c r="B36" s="2309" t="s">
        <v>138</v>
      </c>
      <c r="C36" s="2047"/>
      <c r="D36" s="2047"/>
      <c r="E36" s="2309" t="s">
        <v>7</v>
      </c>
      <c r="F36" s="2325">
        <v>2671.75</v>
      </c>
      <c r="G36" s="2325">
        <v>22708</v>
      </c>
      <c r="H36" s="2325">
        <v>418927.27899999998</v>
      </c>
      <c r="I36" s="2323">
        <v>228749.04858900001</v>
      </c>
      <c r="J36" s="2323">
        <v>330</v>
      </c>
      <c r="K36" s="2323">
        <v>647346.32758899999</v>
      </c>
    </row>
    <row r="37" spans="1:11" ht="18" customHeight="1" thickBot="1" x14ac:dyDescent="0.25">
      <c r="A37" s="2047"/>
      <c r="B37" s="2309"/>
      <c r="C37" s="2047"/>
      <c r="D37" s="2047"/>
      <c r="E37" s="2047"/>
      <c r="F37" s="2326"/>
      <c r="G37" s="2326"/>
      <c r="H37" s="2327"/>
      <c r="I37" s="2327"/>
      <c r="J37" s="2327"/>
      <c r="K37" s="2352"/>
    </row>
    <row r="38" spans="1:11" ht="42.75" customHeight="1" x14ac:dyDescent="0.2">
      <c r="A38" s="2047"/>
      <c r="B38" s="2047"/>
      <c r="C38" s="2047"/>
      <c r="D38" s="2047"/>
      <c r="E38" s="2047"/>
      <c r="F38" s="2316" t="s">
        <v>9</v>
      </c>
      <c r="G38" s="2316" t="s">
        <v>37</v>
      </c>
      <c r="H38" s="2316" t="s">
        <v>29</v>
      </c>
      <c r="I38" s="2316" t="s">
        <v>30</v>
      </c>
      <c r="J38" s="2316" t="s">
        <v>33</v>
      </c>
      <c r="K38" s="2316" t="s">
        <v>34</v>
      </c>
    </row>
    <row r="39" spans="1:11" ht="18.75" customHeight="1" x14ac:dyDescent="0.2">
      <c r="A39" s="2313" t="s">
        <v>86</v>
      </c>
      <c r="B39" s="2309" t="s">
        <v>49</v>
      </c>
      <c r="C39" s="2047"/>
      <c r="D39" s="2047"/>
      <c r="E39" s="2047"/>
      <c r="F39" s="2047"/>
      <c r="G39" s="2047"/>
      <c r="H39" s="2047"/>
      <c r="I39" s="2047"/>
      <c r="J39" s="2047"/>
      <c r="K39" s="2047"/>
    </row>
    <row r="40" spans="1:11" ht="18" customHeight="1" x14ac:dyDescent="0.2">
      <c r="A40" s="2312" t="s">
        <v>87</v>
      </c>
      <c r="B40" s="2047" t="s">
        <v>31</v>
      </c>
      <c r="C40" s="2047"/>
      <c r="D40" s="2047"/>
      <c r="E40" s="2047"/>
      <c r="F40" s="2321">
        <v>126648</v>
      </c>
      <c r="G40" s="2321"/>
      <c r="H40" s="2322">
        <v>5014212</v>
      </c>
      <c r="I40" s="2357">
        <v>2812972.9320000005</v>
      </c>
      <c r="J40" s="2322"/>
      <c r="K40" s="2323">
        <v>7827184.932</v>
      </c>
    </row>
    <row r="41" spans="1:11" ht="18" customHeight="1" x14ac:dyDescent="0.2">
      <c r="A41" s="2312" t="s">
        <v>88</v>
      </c>
      <c r="B41" s="3861" t="s">
        <v>50</v>
      </c>
      <c r="C41" s="3862"/>
      <c r="D41" s="2047"/>
      <c r="E41" s="2047"/>
      <c r="F41" s="2321">
        <v>23773.17</v>
      </c>
      <c r="G41" s="2321"/>
      <c r="H41" s="2322">
        <v>369147</v>
      </c>
      <c r="I41" s="2357">
        <v>207091.46700000003</v>
      </c>
      <c r="J41" s="2322"/>
      <c r="K41" s="2323">
        <v>576238.46700000006</v>
      </c>
    </row>
    <row r="42" spans="1:11" ht="18" customHeight="1" x14ac:dyDescent="0.2">
      <c r="A42" s="2312" t="s">
        <v>89</v>
      </c>
      <c r="B42" s="2240" t="s">
        <v>11</v>
      </c>
      <c r="C42" s="2047"/>
      <c r="D42" s="2047"/>
      <c r="E42" s="2047"/>
      <c r="F42" s="2321">
        <v>4160</v>
      </c>
      <c r="G42" s="2321"/>
      <c r="H42" s="2322">
        <v>194471.5</v>
      </c>
      <c r="I42" s="2357">
        <v>109098.51150000001</v>
      </c>
      <c r="J42" s="2322">
        <v>13130</v>
      </c>
      <c r="K42" s="2323">
        <v>290440.01150000002</v>
      </c>
    </row>
    <row r="43" spans="1:11" ht="18" customHeight="1" x14ac:dyDescent="0.2">
      <c r="A43" s="2312" t="s">
        <v>90</v>
      </c>
      <c r="B43" s="2354" t="s">
        <v>10</v>
      </c>
      <c r="C43" s="2317"/>
      <c r="D43" s="2317"/>
      <c r="E43" s="2047"/>
      <c r="F43" s="2321"/>
      <c r="G43" s="2321"/>
      <c r="H43" s="2322"/>
      <c r="I43" s="2357">
        <v>0</v>
      </c>
      <c r="J43" s="2322"/>
      <c r="K43" s="2323">
        <v>0</v>
      </c>
    </row>
    <row r="44" spans="1:11" ht="18" customHeight="1" x14ac:dyDescent="0.2">
      <c r="A44" s="2312" t="s">
        <v>91</v>
      </c>
      <c r="B44" s="4062"/>
      <c r="C44" s="4063"/>
      <c r="D44" s="4064"/>
      <c r="E44" s="2047"/>
      <c r="F44" s="2361"/>
      <c r="G44" s="2361"/>
      <c r="H44" s="2361"/>
      <c r="I44" s="2362">
        <v>0</v>
      </c>
      <c r="J44" s="2361"/>
      <c r="K44" s="2363">
        <v>0</v>
      </c>
    </row>
    <row r="45" spans="1:11" ht="18" customHeight="1" x14ac:dyDescent="0.2">
      <c r="A45" s="2312" t="s">
        <v>139</v>
      </c>
      <c r="B45" s="4062"/>
      <c r="C45" s="4063"/>
      <c r="D45" s="4064"/>
      <c r="E45" s="2047"/>
      <c r="F45" s="2321"/>
      <c r="G45" s="2321"/>
      <c r="H45" s="2322"/>
      <c r="I45" s="2357">
        <v>0</v>
      </c>
      <c r="J45" s="2322"/>
      <c r="K45" s="2323">
        <v>0</v>
      </c>
    </row>
    <row r="46" spans="1:11" ht="18" customHeight="1" x14ac:dyDescent="0.2">
      <c r="A46" s="2312" t="s">
        <v>140</v>
      </c>
      <c r="B46" s="4062"/>
      <c r="C46" s="4063"/>
      <c r="D46" s="4064"/>
      <c r="E46" s="2047"/>
      <c r="F46" s="2321"/>
      <c r="G46" s="2321"/>
      <c r="H46" s="2322"/>
      <c r="I46" s="2357">
        <v>0</v>
      </c>
      <c r="J46" s="2322"/>
      <c r="K46" s="2323">
        <v>0</v>
      </c>
    </row>
    <row r="47" spans="1:11" ht="18" customHeight="1" x14ac:dyDescent="0.2">
      <c r="A47" s="2312" t="s">
        <v>141</v>
      </c>
      <c r="B47" s="4062"/>
      <c r="C47" s="4063"/>
      <c r="D47" s="4064"/>
      <c r="E47" s="2047"/>
      <c r="F47" s="2321"/>
      <c r="G47" s="2321"/>
      <c r="H47" s="2322"/>
      <c r="I47" s="2357">
        <v>0</v>
      </c>
      <c r="J47" s="2322"/>
      <c r="K47" s="2323">
        <v>0</v>
      </c>
    </row>
    <row r="48" spans="1:11" ht="18" customHeight="1" x14ac:dyDescent="0.2">
      <c r="A48" s="2249"/>
      <c r="B48" s="2241"/>
      <c r="C48" s="2241"/>
      <c r="D48" s="2241"/>
      <c r="E48" s="2241"/>
      <c r="F48" s="2241"/>
      <c r="G48" s="2241"/>
      <c r="H48" s="2241"/>
      <c r="I48" s="2241"/>
      <c r="J48" s="2241"/>
      <c r="K48" s="2241"/>
    </row>
    <row r="49" spans="1:11" ht="18" customHeight="1" x14ac:dyDescent="0.2">
      <c r="A49" s="2313" t="s">
        <v>142</v>
      </c>
      <c r="B49" s="2309" t="s">
        <v>143</v>
      </c>
      <c r="C49" s="2047"/>
      <c r="D49" s="2047"/>
      <c r="E49" s="2309" t="s">
        <v>7</v>
      </c>
      <c r="F49" s="2330">
        <v>154581.16999999998</v>
      </c>
      <c r="G49" s="2330">
        <v>0</v>
      </c>
      <c r="H49" s="2323">
        <v>5577830.5</v>
      </c>
      <c r="I49" s="2323">
        <v>3129162.9105000007</v>
      </c>
      <c r="J49" s="2323">
        <v>13130</v>
      </c>
      <c r="K49" s="2323">
        <v>8693863.4105000012</v>
      </c>
    </row>
    <row r="50" spans="1:11" ht="18" customHeight="1" thickBot="1" x14ac:dyDescent="0.25">
      <c r="A50" s="2047"/>
      <c r="B50" s="2047"/>
      <c r="C50" s="2047"/>
      <c r="D50" s="2047"/>
      <c r="E50" s="2047"/>
      <c r="F50" s="2047"/>
      <c r="G50" s="2331"/>
      <c r="H50" s="2331"/>
      <c r="I50" s="2331"/>
      <c r="J50" s="2331"/>
      <c r="K50" s="2331"/>
    </row>
    <row r="51" spans="1:11" ht="42.75" customHeight="1" x14ac:dyDescent="0.2">
      <c r="A51" s="2047"/>
      <c r="B51" s="2047"/>
      <c r="C51" s="2047"/>
      <c r="D51" s="2047"/>
      <c r="E51" s="2047"/>
      <c r="F51" s="2316" t="s">
        <v>9</v>
      </c>
      <c r="G51" s="2316" t="s">
        <v>37</v>
      </c>
      <c r="H51" s="2316" t="s">
        <v>29</v>
      </c>
      <c r="I51" s="2316" t="s">
        <v>30</v>
      </c>
      <c r="J51" s="2316" t="s">
        <v>33</v>
      </c>
      <c r="K51" s="2316" t="s">
        <v>34</v>
      </c>
    </row>
    <row r="52" spans="1:11" ht="18" customHeight="1" x14ac:dyDescent="0.2">
      <c r="A52" s="2313" t="s">
        <v>92</v>
      </c>
      <c r="B52" s="4060" t="s">
        <v>38</v>
      </c>
      <c r="C52" s="4061"/>
      <c r="D52" s="2047"/>
      <c r="E52" s="2047"/>
      <c r="F52" s="2047"/>
      <c r="G52" s="2047"/>
      <c r="H52" s="2047"/>
      <c r="I52" s="2047"/>
      <c r="J52" s="2047"/>
      <c r="K52" s="2047"/>
    </row>
    <row r="53" spans="1:11" ht="18" customHeight="1" x14ac:dyDescent="0.2">
      <c r="A53" s="2312" t="s">
        <v>51</v>
      </c>
      <c r="B53" s="4130" t="s">
        <v>361</v>
      </c>
      <c r="C53" s="4082"/>
      <c r="D53" s="4067"/>
      <c r="E53" s="2047"/>
      <c r="F53" s="2321">
        <v>2088</v>
      </c>
      <c r="G53" s="2321">
        <v>1740</v>
      </c>
      <c r="H53" s="2322">
        <v>135448</v>
      </c>
      <c r="I53" s="2357">
        <v>75986.328000000009</v>
      </c>
      <c r="J53" s="2322">
        <v>11173</v>
      </c>
      <c r="K53" s="2323">
        <v>200261.32800000001</v>
      </c>
    </row>
    <row r="54" spans="1:11" ht="18" customHeight="1" x14ac:dyDescent="0.2">
      <c r="A54" s="2312" t="s">
        <v>93</v>
      </c>
      <c r="B54" s="2333" t="s">
        <v>797</v>
      </c>
      <c r="C54" s="2334"/>
      <c r="D54" s="2335"/>
      <c r="E54" s="2047"/>
      <c r="F54" s="2321"/>
      <c r="G54" s="2321"/>
      <c r="H54" s="2322">
        <v>334666</v>
      </c>
      <c r="I54" s="2357">
        <v>187747.62600000002</v>
      </c>
      <c r="J54" s="2322">
        <v>103311</v>
      </c>
      <c r="K54" s="2323">
        <v>419102.62600000005</v>
      </c>
    </row>
    <row r="55" spans="1:11" ht="18" customHeight="1" x14ac:dyDescent="0.2">
      <c r="A55" s="2312" t="s">
        <v>94</v>
      </c>
      <c r="B55" s="4065" t="s">
        <v>362</v>
      </c>
      <c r="C55" s="4066"/>
      <c r="D55" s="4067"/>
      <c r="E55" s="2047"/>
      <c r="F55" s="2321">
        <v>1840</v>
      </c>
      <c r="G55" s="2321">
        <v>625</v>
      </c>
      <c r="H55" s="2322">
        <v>58761</v>
      </c>
      <c r="I55" s="2357">
        <v>32964.921000000002</v>
      </c>
      <c r="J55" s="2322"/>
      <c r="K55" s="2323">
        <v>91725.921000000002</v>
      </c>
    </row>
    <row r="56" spans="1:11" ht="18" customHeight="1" x14ac:dyDescent="0.2">
      <c r="A56" s="2312" t="s">
        <v>95</v>
      </c>
      <c r="B56" s="4065" t="s">
        <v>798</v>
      </c>
      <c r="C56" s="4066"/>
      <c r="D56" s="4067"/>
      <c r="E56" s="2047"/>
      <c r="F56" s="2321"/>
      <c r="G56" s="2321"/>
      <c r="H56" s="2322">
        <v>63589</v>
      </c>
      <c r="I56" s="2357">
        <v>35673.429000000004</v>
      </c>
      <c r="J56" s="2322">
        <v>39059</v>
      </c>
      <c r="K56" s="2323">
        <v>60203.429000000004</v>
      </c>
    </row>
    <row r="57" spans="1:11" ht="18" customHeight="1" x14ac:dyDescent="0.2">
      <c r="A57" s="2312" t="s">
        <v>96</v>
      </c>
      <c r="B57" s="4065" t="s">
        <v>799</v>
      </c>
      <c r="C57" s="4066"/>
      <c r="D57" s="4067"/>
      <c r="E57" s="2047"/>
      <c r="F57" s="2321"/>
      <c r="G57" s="2321"/>
      <c r="H57" s="2322">
        <v>461537</v>
      </c>
      <c r="I57" s="2357">
        <v>258922.25700000001</v>
      </c>
      <c r="J57" s="2322">
        <v>364045</v>
      </c>
      <c r="K57" s="2323">
        <v>356414.25699999998</v>
      </c>
    </row>
    <row r="58" spans="1:11" ht="18" customHeight="1" x14ac:dyDescent="0.2">
      <c r="A58" s="2312" t="s">
        <v>97</v>
      </c>
      <c r="B58" s="2333"/>
      <c r="C58" s="2334"/>
      <c r="D58" s="2335"/>
      <c r="E58" s="2047"/>
      <c r="F58" s="2321"/>
      <c r="G58" s="2321"/>
      <c r="H58" s="2322"/>
      <c r="I58" s="2357"/>
      <c r="J58" s="2322"/>
      <c r="K58" s="2323">
        <v>0</v>
      </c>
    </row>
    <row r="59" spans="1:11" ht="18" customHeight="1" x14ac:dyDescent="0.2">
      <c r="A59" s="2312" t="s">
        <v>98</v>
      </c>
      <c r="B59" s="4065"/>
      <c r="C59" s="4066"/>
      <c r="D59" s="4067"/>
      <c r="E59" s="2047"/>
      <c r="F59" s="2321"/>
      <c r="G59" s="2321"/>
      <c r="H59" s="2322"/>
      <c r="I59" s="2357">
        <v>0</v>
      </c>
      <c r="J59" s="2322"/>
      <c r="K59" s="2323">
        <v>0</v>
      </c>
    </row>
    <row r="60" spans="1:11" ht="18" customHeight="1" x14ac:dyDescent="0.2">
      <c r="A60" s="2312" t="s">
        <v>99</v>
      </c>
      <c r="B60" s="2333"/>
      <c r="C60" s="2334"/>
      <c r="D60" s="2335"/>
      <c r="E60" s="2047"/>
      <c r="F60" s="2321"/>
      <c r="G60" s="2321"/>
      <c r="H60" s="2322"/>
      <c r="I60" s="2357">
        <v>0</v>
      </c>
      <c r="J60" s="2322"/>
      <c r="K60" s="2323">
        <v>0</v>
      </c>
    </row>
    <row r="61" spans="1:11" ht="18" customHeight="1" x14ac:dyDescent="0.2">
      <c r="A61" s="2312" t="s">
        <v>100</v>
      </c>
      <c r="B61" s="2333"/>
      <c r="C61" s="2334"/>
      <c r="D61" s="2335"/>
      <c r="E61" s="2047"/>
      <c r="F61" s="2321"/>
      <c r="G61" s="2321"/>
      <c r="H61" s="2322"/>
      <c r="I61" s="2357">
        <v>0</v>
      </c>
      <c r="J61" s="2322"/>
      <c r="K61" s="2323">
        <v>0</v>
      </c>
    </row>
    <row r="62" spans="1:11" ht="18" customHeight="1" x14ac:dyDescent="0.2">
      <c r="A62" s="2312" t="s">
        <v>101</v>
      </c>
      <c r="B62" s="4065"/>
      <c r="C62" s="4066"/>
      <c r="D62" s="4067"/>
      <c r="E62" s="2047"/>
      <c r="F62" s="2321"/>
      <c r="G62" s="2321"/>
      <c r="H62" s="2322"/>
      <c r="I62" s="2357">
        <v>0</v>
      </c>
      <c r="J62" s="2322"/>
      <c r="K62" s="2323">
        <v>0</v>
      </c>
    </row>
    <row r="63" spans="1:11" ht="18" customHeight="1" x14ac:dyDescent="0.2">
      <c r="A63" s="2312"/>
      <c r="B63" s="2047"/>
      <c r="C63" s="2047"/>
      <c r="D63" s="2047"/>
      <c r="E63" s="2047"/>
      <c r="F63" s="2047"/>
      <c r="G63" s="2047"/>
      <c r="H63" s="2047"/>
      <c r="I63" s="2353"/>
      <c r="J63" s="2047"/>
      <c r="K63" s="2047"/>
    </row>
    <row r="64" spans="1:11" ht="18" customHeight="1" x14ac:dyDescent="0.2">
      <c r="A64" s="2312" t="s">
        <v>144</v>
      </c>
      <c r="B64" s="2309" t="s">
        <v>145</v>
      </c>
      <c r="C64" s="2047"/>
      <c r="D64" s="2047"/>
      <c r="E64" s="2309" t="s">
        <v>7</v>
      </c>
      <c r="F64" s="2325">
        <v>3928</v>
      </c>
      <c r="G64" s="2325">
        <v>2365</v>
      </c>
      <c r="H64" s="2323">
        <v>1054001</v>
      </c>
      <c r="I64" s="2323">
        <v>591294.56099999999</v>
      </c>
      <c r="J64" s="2323">
        <v>517588</v>
      </c>
      <c r="K64" s="2323">
        <v>1127707.561</v>
      </c>
    </row>
    <row r="65" spans="1:11" ht="18" customHeight="1" x14ac:dyDescent="0.2">
      <c r="A65" s="2047"/>
      <c r="B65" s="2047"/>
      <c r="C65" s="2047"/>
      <c r="D65" s="2047"/>
      <c r="E65" s="2047"/>
      <c r="F65" s="2355"/>
      <c r="G65" s="2355"/>
      <c r="H65" s="2355"/>
      <c r="I65" s="2355"/>
      <c r="J65" s="2355"/>
      <c r="K65" s="2355"/>
    </row>
    <row r="66" spans="1:11" ht="42.75" customHeight="1" x14ac:dyDescent="0.2">
      <c r="A66" s="2047"/>
      <c r="B66" s="2047"/>
      <c r="C66" s="2047"/>
      <c r="D66" s="2047"/>
      <c r="E66" s="2047"/>
      <c r="F66" s="2364" t="s">
        <v>9</v>
      </c>
      <c r="G66" s="2364" t="s">
        <v>37</v>
      </c>
      <c r="H66" s="2364" t="s">
        <v>29</v>
      </c>
      <c r="I66" s="2364" t="s">
        <v>30</v>
      </c>
      <c r="J66" s="2364" t="s">
        <v>33</v>
      </c>
      <c r="K66" s="2364" t="s">
        <v>34</v>
      </c>
    </row>
    <row r="67" spans="1:11" ht="18" customHeight="1" x14ac:dyDescent="0.2">
      <c r="A67" s="2313" t="s">
        <v>102</v>
      </c>
      <c r="B67" s="2309" t="s">
        <v>12</v>
      </c>
      <c r="C67" s="2047"/>
      <c r="D67" s="2047"/>
      <c r="E67" s="2047"/>
      <c r="F67" s="2365"/>
      <c r="G67" s="2365"/>
      <c r="H67" s="2365"/>
      <c r="I67" s="2366"/>
      <c r="J67" s="2365"/>
      <c r="K67" s="2367"/>
    </row>
    <row r="68" spans="1:11" ht="18" customHeight="1" x14ac:dyDescent="0.2">
      <c r="A68" s="2312" t="s">
        <v>103</v>
      </c>
      <c r="B68" s="2047" t="s">
        <v>52</v>
      </c>
      <c r="C68" s="2047"/>
      <c r="D68" s="2047"/>
      <c r="E68" s="2047"/>
      <c r="F68" s="2358"/>
      <c r="G68" s="2358"/>
      <c r="H68" s="2358"/>
      <c r="I68" s="2357">
        <v>0</v>
      </c>
      <c r="J68" s="2358"/>
      <c r="K68" s="2323">
        <v>0</v>
      </c>
    </row>
    <row r="69" spans="1:11" ht="18" customHeight="1" x14ac:dyDescent="0.2">
      <c r="A69" s="2312" t="s">
        <v>104</v>
      </c>
      <c r="B69" s="2240" t="s">
        <v>53</v>
      </c>
      <c r="C69" s="2047"/>
      <c r="D69" s="2047"/>
      <c r="E69" s="2047"/>
      <c r="F69" s="2358"/>
      <c r="G69" s="2358"/>
      <c r="H69" s="2358">
        <v>308009</v>
      </c>
      <c r="I69" s="2357">
        <v>172793.04900000003</v>
      </c>
      <c r="J69" s="2358"/>
      <c r="K69" s="2323">
        <v>480802.049</v>
      </c>
    </row>
    <row r="70" spans="1:11" ht="18" customHeight="1" x14ac:dyDescent="0.2">
      <c r="A70" s="2312" t="s">
        <v>178</v>
      </c>
      <c r="B70" s="2333"/>
      <c r="C70" s="2334"/>
      <c r="D70" s="2335"/>
      <c r="E70" s="2309"/>
      <c r="F70" s="2342"/>
      <c r="G70" s="2342"/>
      <c r="H70" s="2343"/>
      <c r="I70" s="2357">
        <v>0</v>
      </c>
      <c r="J70" s="2343"/>
      <c r="K70" s="2323">
        <v>0</v>
      </c>
    </row>
    <row r="71" spans="1:11" ht="18" customHeight="1" x14ac:dyDescent="0.2">
      <c r="A71" s="2312" t="s">
        <v>179</v>
      </c>
      <c r="B71" s="2333"/>
      <c r="C71" s="2334"/>
      <c r="D71" s="2335"/>
      <c r="E71" s="2309"/>
      <c r="F71" s="2342"/>
      <c r="G71" s="2342"/>
      <c r="H71" s="2343"/>
      <c r="I71" s="2357">
        <v>0</v>
      </c>
      <c r="J71" s="2343"/>
      <c r="K71" s="2323">
        <v>0</v>
      </c>
    </row>
    <row r="72" spans="1:11" ht="18" customHeight="1" x14ac:dyDescent="0.2">
      <c r="A72" s="2312" t="s">
        <v>180</v>
      </c>
      <c r="B72" s="2339"/>
      <c r="C72" s="2340"/>
      <c r="D72" s="2341"/>
      <c r="E72" s="2309"/>
      <c r="F72" s="2321"/>
      <c r="G72" s="2321"/>
      <c r="H72" s="2322"/>
      <c r="I72" s="2357">
        <v>0</v>
      </c>
      <c r="J72" s="2322"/>
      <c r="K72" s="2323">
        <v>0</v>
      </c>
    </row>
    <row r="73" spans="1:11" ht="18" customHeight="1" x14ac:dyDescent="0.2">
      <c r="A73" s="2312"/>
      <c r="B73" s="2240"/>
      <c r="C73" s="2047"/>
      <c r="D73" s="2047"/>
      <c r="E73" s="2309"/>
      <c r="F73" s="2368"/>
      <c r="G73" s="2368"/>
      <c r="H73" s="2369"/>
      <c r="I73" s="2366"/>
      <c r="J73" s="2369"/>
      <c r="K73" s="2367"/>
    </row>
    <row r="74" spans="1:11" ht="18" customHeight="1" x14ac:dyDescent="0.2">
      <c r="A74" s="2313" t="s">
        <v>146</v>
      </c>
      <c r="B74" s="2309" t="s">
        <v>147</v>
      </c>
      <c r="C74" s="2047"/>
      <c r="D74" s="2047"/>
      <c r="E74" s="2309" t="s">
        <v>7</v>
      </c>
      <c r="F74" s="2328">
        <v>0</v>
      </c>
      <c r="G74" s="2328">
        <v>0</v>
      </c>
      <c r="H74" s="2328">
        <v>308009</v>
      </c>
      <c r="I74" s="2360">
        <v>172793.04900000003</v>
      </c>
      <c r="J74" s="2328">
        <v>0</v>
      </c>
      <c r="K74" s="2324">
        <v>480802.049</v>
      </c>
    </row>
    <row r="75" spans="1:11" ht="42.75" customHeight="1" x14ac:dyDescent="0.2">
      <c r="A75" s="2047"/>
      <c r="B75" s="2047"/>
      <c r="C75" s="2047"/>
      <c r="D75" s="2047"/>
      <c r="E75" s="2047"/>
      <c r="F75" s="2316" t="s">
        <v>9</v>
      </c>
      <c r="G75" s="2316" t="s">
        <v>37</v>
      </c>
      <c r="H75" s="2316" t="s">
        <v>29</v>
      </c>
      <c r="I75" s="2316" t="s">
        <v>30</v>
      </c>
      <c r="J75" s="2316" t="s">
        <v>33</v>
      </c>
      <c r="K75" s="2316" t="s">
        <v>34</v>
      </c>
    </row>
    <row r="76" spans="1:11" ht="18" customHeight="1" x14ac:dyDescent="0.2">
      <c r="A76" s="2313" t="s">
        <v>105</v>
      </c>
      <c r="B76" s="2309" t="s">
        <v>106</v>
      </c>
      <c r="C76" s="2047"/>
      <c r="D76" s="2047"/>
      <c r="E76" s="2047"/>
      <c r="F76" s="2047"/>
      <c r="G76" s="2047"/>
      <c r="H76" s="2047"/>
      <c r="I76" s="2047"/>
      <c r="J76" s="2047"/>
      <c r="K76" s="2047"/>
    </row>
    <row r="77" spans="1:11" ht="18" customHeight="1" x14ac:dyDescent="0.2">
      <c r="A77" s="2312" t="s">
        <v>107</v>
      </c>
      <c r="B77" s="2240" t="s">
        <v>54</v>
      </c>
      <c r="C77" s="2047"/>
      <c r="D77" s="2047"/>
      <c r="E77" s="2047"/>
      <c r="F77" s="2321"/>
      <c r="G77" s="2321"/>
      <c r="H77" s="2322">
        <v>33500</v>
      </c>
      <c r="I77" s="2357">
        <v>0</v>
      </c>
      <c r="J77" s="2322"/>
      <c r="K77" s="2323">
        <v>33500</v>
      </c>
    </row>
    <row r="78" spans="1:11" ht="18" customHeight="1" x14ac:dyDescent="0.2">
      <c r="A78" s="2312" t="s">
        <v>108</v>
      </c>
      <c r="B78" s="2240" t="s">
        <v>55</v>
      </c>
      <c r="C78" s="2047"/>
      <c r="D78" s="2047"/>
      <c r="E78" s="2047"/>
      <c r="F78" s="2321"/>
      <c r="G78" s="2321"/>
      <c r="H78" s="2322"/>
      <c r="I78" s="2357">
        <v>0</v>
      </c>
      <c r="J78" s="2322"/>
      <c r="K78" s="2323">
        <v>0</v>
      </c>
    </row>
    <row r="79" spans="1:11" ht="18" customHeight="1" x14ac:dyDescent="0.2">
      <c r="A79" s="2312" t="s">
        <v>109</v>
      </c>
      <c r="B79" s="2240" t="s">
        <v>13</v>
      </c>
      <c r="C79" s="2047"/>
      <c r="D79" s="2047"/>
      <c r="E79" s="2047"/>
      <c r="F79" s="2321">
        <v>120</v>
      </c>
      <c r="G79" s="2321">
        <v>505</v>
      </c>
      <c r="H79" s="2322">
        <v>9552</v>
      </c>
      <c r="I79" s="2357">
        <v>0</v>
      </c>
      <c r="J79" s="2322"/>
      <c r="K79" s="2323">
        <v>9552</v>
      </c>
    </row>
    <row r="80" spans="1:11" ht="18" customHeight="1" x14ac:dyDescent="0.2">
      <c r="A80" s="2312" t="s">
        <v>110</v>
      </c>
      <c r="B80" s="2240" t="s">
        <v>56</v>
      </c>
      <c r="C80" s="2047"/>
      <c r="D80" s="2047"/>
      <c r="E80" s="2047"/>
      <c r="F80" s="2321">
        <v>3</v>
      </c>
      <c r="G80" s="2321">
        <v>275</v>
      </c>
      <c r="H80" s="2322">
        <v>85.02</v>
      </c>
      <c r="I80" s="2357">
        <v>0</v>
      </c>
      <c r="J80" s="2322"/>
      <c r="K80" s="2323">
        <v>85.02</v>
      </c>
    </row>
    <row r="81" spans="1:11" ht="18" customHeight="1" x14ac:dyDescent="0.2">
      <c r="A81" s="2312"/>
      <c r="B81" s="2047"/>
      <c r="C81" s="2047"/>
      <c r="D81" s="2047"/>
      <c r="E81" s="2047"/>
      <c r="F81" s="2047"/>
      <c r="G81" s="2047"/>
      <c r="H81" s="2047"/>
      <c r="I81" s="2047"/>
      <c r="J81" s="2047"/>
      <c r="K81" s="2347"/>
    </row>
    <row r="82" spans="1:11" ht="18" customHeight="1" x14ac:dyDescent="0.2">
      <c r="A82" s="2312" t="s">
        <v>148</v>
      </c>
      <c r="B82" s="2309" t="s">
        <v>149</v>
      </c>
      <c r="C82" s="2047"/>
      <c r="D82" s="2047"/>
      <c r="E82" s="2309" t="s">
        <v>7</v>
      </c>
      <c r="F82" s="2328">
        <v>123</v>
      </c>
      <c r="G82" s="2328">
        <v>780</v>
      </c>
      <c r="H82" s="2324">
        <v>43137.02</v>
      </c>
      <c r="I82" s="2324">
        <v>0</v>
      </c>
      <c r="J82" s="2324">
        <v>0</v>
      </c>
      <c r="K82" s="2324">
        <v>43137.02</v>
      </c>
    </row>
    <row r="83" spans="1:11" ht="18" customHeight="1" thickBot="1" x14ac:dyDescent="0.25">
      <c r="A83" s="2312"/>
      <c r="B83" s="2047"/>
      <c r="C83" s="2047"/>
      <c r="D83" s="2047"/>
      <c r="E83" s="2047"/>
      <c r="F83" s="2331"/>
      <c r="G83" s="2331"/>
      <c r="H83" s="2331"/>
      <c r="I83" s="2331"/>
      <c r="J83" s="2331"/>
      <c r="K83" s="2331"/>
    </row>
    <row r="84" spans="1:11" ht="42.75" customHeight="1" x14ac:dyDescent="0.2">
      <c r="A84" s="2047"/>
      <c r="B84" s="2047"/>
      <c r="C84" s="2047"/>
      <c r="D84" s="2047"/>
      <c r="E84" s="2047"/>
      <c r="F84" s="2316" t="s">
        <v>9</v>
      </c>
      <c r="G84" s="2316" t="s">
        <v>37</v>
      </c>
      <c r="H84" s="2316" t="s">
        <v>29</v>
      </c>
      <c r="I84" s="2316" t="s">
        <v>30</v>
      </c>
      <c r="J84" s="2316" t="s">
        <v>33</v>
      </c>
      <c r="K84" s="2316" t="s">
        <v>34</v>
      </c>
    </row>
    <row r="85" spans="1:11" ht="18" customHeight="1" x14ac:dyDescent="0.2">
      <c r="A85" s="2313" t="s">
        <v>111</v>
      </c>
      <c r="B85" s="2309" t="s">
        <v>57</v>
      </c>
      <c r="C85" s="2047"/>
      <c r="D85" s="2047"/>
      <c r="E85" s="2047"/>
      <c r="F85" s="2047"/>
      <c r="G85" s="2047"/>
      <c r="H85" s="2047"/>
      <c r="I85" s="2047"/>
      <c r="J85" s="2047"/>
      <c r="K85" s="2047"/>
    </row>
    <row r="86" spans="1:11" ht="18" customHeight="1" x14ac:dyDescent="0.2">
      <c r="A86" s="2312" t="s">
        <v>112</v>
      </c>
      <c r="B86" s="2240" t="s">
        <v>113</v>
      </c>
      <c r="C86" s="2047"/>
      <c r="D86" s="2047"/>
      <c r="E86" s="2047"/>
      <c r="F86" s="2321"/>
      <c r="G86" s="2321"/>
      <c r="H86" s="2322"/>
      <c r="I86" s="2357">
        <v>0</v>
      </c>
      <c r="J86" s="2322"/>
      <c r="K86" s="2323">
        <v>0</v>
      </c>
    </row>
    <row r="87" spans="1:11" ht="18" customHeight="1" x14ac:dyDescent="0.2">
      <c r="A87" s="2312" t="s">
        <v>114</v>
      </c>
      <c r="B87" s="2240" t="s">
        <v>14</v>
      </c>
      <c r="C87" s="2047"/>
      <c r="D87" s="2047"/>
      <c r="E87" s="2047"/>
      <c r="F87" s="2321"/>
      <c r="G87" s="2321"/>
      <c r="H87" s="2322"/>
      <c r="I87" s="2357">
        <v>0</v>
      </c>
      <c r="J87" s="2322"/>
      <c r="K87" s="2323">
        <v>0</v>
      </c>
    </row>
    <row r="88" spans="1:11" ht="18" customHeight="1" x14ac:dyDescent="0.2">
      <c r="A88" s="2312" t="s">
        <v>115</v>
      </c>
      <c r="B88" s="2240" t="s">
        <v>116</v>
      </c>
      <c r="C88" s="2047"/>
      <c r="D88" s="2047"/>
      <c r="E88" s="2047"/>
      <c r="F88" s="2321"/>
      <c r="G88" s="2321"/>
      <c r="H88" s="2322">
        <v>53500</v>
      </c>
      <c r="I88" s="2357">
        <v>30013.500000000004</v>
      </c>
      <c r="J88" s="2322"/>
      <c r="K88" s="2323">
        <v>83513.5</v>
      </c>
    </row>
    <row r="89" spans="1:11" ht="18" customHeight="1" x14ac:dyDescent="0.2">
      <c r="A89" s="2312" t="s">
        <v>117</v>
      </c>
      <c r="B89" s="2240" t="s">
        <v>58</v>
      </c>
      <c r="C89" s="2047"/>
      <c r="D89" s="2047"/>
      <c r="E89" s="2047"/>
      <c r="F89" s="2321"/>
      <c r="G89" s="2321"/>
      <c r="H89" s="2322"/>
      <c r="I89" s="2357">
        <v>0</v>
      </c>
      <c r="J89" s="2322"/>
      <c r="K89" s="2323">
        <v>0</v>
      </c>
    </row>
    <row r="90" spans="1:11" ht="18" customHeight="1" x14ac:dyDescent="0.2">
      <c r="A90" s="2312" t="s">
        <v>118</v>
      </c>
      <c r="B90" s="3861" t="s">
        <v>59</v>
      </c>
      <c r="C90" s="3862"/>
      <c r="D90" s="2047"/>
      <c r="E90" s="2047"/>
      <c r="F90" s="2321"/>
      <c r="G90" s="2321"/>
      <c r="H90" s="2322"/>
      <c r="I90" s="2357">
        <v>0</v>
      </c>
      <c r="J90" s="2322"/>
      <c r="K90" s="2323">
        <v>0</v>
      </c>
    </row>
    <row r="91" spans="1:11" ht="18" customHeight="1" x14ac:dyDescent="0.2">
      <c r="A91" s="2312" t="s">
        <v>119</v>
      </c>
      <c r="B91" s="2240" t="s">
        <v>60</v>
      </c>
      <c r="C91" s="2047"/>
      <c r="D91" s="2047"/>
      <c r="E91" s="2047"/>
      <c r="F91" s="2321"/>
      <c r="G91" s="2321"/>
      <c r="H91" s="2322"/>
      <c r="I91" s="2357">
        <v>0</v>
      </c>
      <c r="J91" s="2322"/>
      <c r="K91" s="2323">
        <v>0</v>
      </c>
    </row>
    <row r="92" spans="1:11" ht="18" customHeight="1" x14ac:dyDescent="0.2">
      <c r="A92" s="2312" t="s">
        <v>120</v>
      </c>
      <c r="B92" s="2240" t="s">
        <v>121</v>
      </c>
      <c r="C92" s="2047"/>
      <c r="D92" s="2047"/>
      <c r="E92" s="2047"/>
      <c r="F92" s="2345"/>
      <c r="G92" s="2345"/>
      <c r="H92" s="2346"/>
      <c r="I92" s="2357">
        <v>0</v>
      </c>
      <c r="J92" s="2346"/>
      <c r="K92" s="2323">
        <v>0</v>
      </c>
    </row>
    <row r="93" spans="1:11" ht="18" customHeight="1" x14ac:dyDescent="0.2">
      <c r="A93" s="2312" t="s">
        <v>122</v>
      </c>
      <c r="B93" s="2240" t="s">
        <v>123</v>
      </c>
      <c r="C93" s="2047"/>
      <c r="D93" s="2047"/>
      <c r="E93" s="2047"/>
      <c r="F93" s="2321"/>
      <c r="G93" s="2321"/>
      <c r="H93" s="2322"/>
      <c r="I93" s="2357">
        <v>0</v>
      </c>
      <c r="J93" s="2322"/>
      <c r="K93" s="2323">
        <v>0</v>
      </c>
    </row>
    <row r="94" spans="1:11" ht="18" customHeight="1" x14ac:dyDescent="0.2">
      <c r="A94" s="2312" t="s">
        <v>124</v>
      </c>
      <c r="B94" s="4065"/>
      <c r="C94" s="4066"/>
      <c r="D94" s="4067"/>
      <c r="E94" s="2047"/>
      <c r="F94" s="2321"/>
      <c r="G94" s="2321"/>
      <c r="H94" s="2322"/>
      <c r="I94" s="2357">
        <v>0</v>
      </c>
      <c r="J94" s="2322"/>
      <c r="K94" s="2323">
        <v>0</v>
      </c>
    </row>
    <row r="95" spans="1:11" ht="18" customHeight="1" x14ac:dyDescent="0.2">
      <c r="A95" s="2312" t="s">
        <v>125</v>
      </c>
      <c r="B95" s="4065"/>
      <c r="C95" s="4066"/>
      <c r="D95" s="4067"/>
      <c r="E95" s="2047"/>
      <c r="F95" s="2321"/>
      <c r="G95" s="2321"/>
      <c r="H95" s="2322"/>
      <c r="I95" s="2357">
        <v>0</v>
      </c>
      <c r="J95" s="2322"/>
      <c r="K95" s="2323">
        <v>0</v>
      </c>
    </row>
    <row r="96" spans="1:11" ht="18" customHeight="1" x14ac:dyDescent="0.2">
      <c r="A96" s="2312" t="s">
        <v>126</v>
      </c>
      <c r="B96" s="4065"/>
      <c r="C96" s="4066"/>
      <c r="D96" s="4067"/>
      <c r="E96" s="2047"/>
      <c r="F96" s="2321"/>
      <c r="G96" s="2321"/>
      <c r="H96" s="2322"/>
      <c r="I96" s="2357">
        <v>0</v>
      </c>
      <c r="J96" s="2322"/>
      <c r="K96" s="2323">
        <v>0</v>
      </c>
    </row>
    <row r="97" spans="1:11" ht="18" customHeight="1" x14ac:dyDescent="0.2">
      <c r="A97" s="2312"/>
      <c r="B97" s="2240"/>
      <c r="C97" s="2047"/>
      <c r="D97" s="2047"/>
      <c r="E97" s="2047"/>
      <c r="F97" s="2047"/>
      <c r="G97" s="2047"/>
      <c r="H97" s="2047"/>
      <c r="I97" s="2047"/>
      <c r="J97" s="2047"/>
      <c r="K97" s="2047"/>
    </row>
    <row r="98" spans="1:11" ht="18" customHeight="1" x14ac:dyDescent="0.2">
      <c r="A98" s="2313" t="s">
        <v>150</v>
      </c>
      <c r="B98" s="2309" t="s">
        <v>151</v>
      </c>
      <c r="C98" s="2047"/>
      <c r="D98" s="2047"/>
      <c r="E98" s="2309" t="s">
        <v>7</v>
      </c>
      <c r="F98" s="2325">
        <v>0</v>
      </c>
      <c r="G98" s="2325">
        <v>0</v>
      </c>
      <c r="H98" s="2325">
        <v>53500</v>
      </c>
      <c r="I98" s="2325">
        <v>30013.500000000004</v>
      </c>
      <c r="J98" s="2325">
        <v>0</v>
      </c>
      <c r="K98" s="2325">
        <v>83513.5</v>
      </c>
    </row>
    <row r="99" spans="1:11" ht="18" customHeight="1" thickBot="1" x14ac:dyDescent="0.25">
      <c r="A99" s="2047"/>
      <c r="B99" s="2309"/>
      <c r="C99" s="2047"/>
      <c r="D99" s="2047"/>
      <c r="E99" s="2047"/>
      <c r="F99" s="2331"/>
      <c r="G99" s="2331"/>
      <c r="H99" s="2331"/>
      <c r="I99" s="2331"/>
      <c r="J99" s="2331"/>
      <c r="K99" s="2331"/>
    </row>
    <row r="100" spans="1:11" ht="42.75" customHeight="1" x14ac:dyDescent="0.2">
      <c r="A100" s="2047"/>
      <c r="B100" s="2047"/>
      <c r="C100" s="2047"/>
      <c r="D100" s="2047"/>
      <c r="E100" s="2047"/>
      <c r="F100" s="2316" t="s">
        <v>9</v>
      </c>
      <c r="G100" s="2316" t="s">
        <v>37</v>
      </c>
      <c r="H100" s="2316" t="s">
        <v>29</v>
      </c>
      <c r="I100" s="2316" t="s">
        <v>30</v>
      </c>
      <c r="J100" s="2316" t="s">
        <v>33</v>
      </c>
      <c r="K100" s="2316" t="s">
        <v>34</v>
      </c>
    </row>
    <row r="101" spans="1:11" ht="18" customHeight="1" x14ac:dyDescent="0.2">
      <c r="A101" s="2313" t="s">
        <v>130</v>
      </c>
      <c r="B101" s="2309" t="s">
        <v>63</v>
      </c>
      <c r="C101" s="2047"/>
      <c r="D101" s="2047"/>
      <c r="E101" s="2047"/>
      <c r="F101" s="2047"/>
      <c r="G101" s="2047"/>
      <c r="H101" s="2047"/>
      <c r="I101" s="2047"/>
      <c r="J101" s="2047"/>
      <c r="K101" s="2047"/>
    </row>
    <row r="102" spans="1:11" ht="18" customHeight="1" x14ac:dyDescent="0.2">
      <c r="A102" s="2312" t="s">
        <v>131</v>
      </c>
      <c r="B102" s="2240" t="s">
        <v>152</v>
      </c>
      <c r="C102" s="2047"/>
      <c r="D102" s="2047"/>
      <c r="E102" s="2047"/>
      <c r="F102" s="2321">
        <v>5826</v>
      </c>
      <c r="G102" s="2321"/>
      <c r="H102" s="2322">
        <v>178330</v>
      </c>
      <c r="I102" s="2357">
        <v>100043.13</v>
      </c>
      <c r="J102" s="2322"/>
      <c r="K102" s="2323">
        <v>278373.13</v>
      </c>
    </row>
    <row r="103" spans="1:11" ht="18" customHeight="1" x14ac:dyDescent="0.2">
      <c r="A103" s="2312" t="s">
        <v>132</v>
      </c>
      <c r="B103" s="3861" t="s">
        <v>62</v>
      </c>
      <c r="C103" s="3861"/>
      <c r="D103" s="2047"/>
      <c r="E103" s="2047"/>
      <c r="F103" s="2321"/>
      <c r="G103" s="2321"/>
      <c r="H103" s="2322"/>
      <c r="I103" s="2357">
        <v>0</v>
      </c>
      <c r="J103" s="2322"/>
      <c r="K103" s="2323">
        <v>0</v>
      </c>
    </row>
    <row r="104" spans="1:11" ht="18" customHeight="1" x14ac:dyDescent="0.2">
      <c r="A104" s="2312" t="s">
        <v>128</v>
      </c>
      <c r="B104" s="4065"/>
      <c r="C104" s="4066"/>
      <c r="D104" s="4067"/>
      <c r="E104" s="2047"/>
      <c r="F104" s="2321"/>
      <c r="G104" s="2321"/>
      <c r="H104" s="2322"/>
      <c r="I104" s="2357">
        <v>0</v>
      </c>
      <c r="J104" s="2322"/>
      <c r="K104" s="2323">
        <v>0</v>
      </c>
    </row>
    <row r="105" spans="1:11" ht="18" customHeight="1" x14ac:dyDescent="0.2">
      <c r="A105" s="2312" t="s">
        <v>127</v>
      </c>
      <c r="B105" s="4065"/>
      <c r="C105" s="4066"/>
      <c r="D105" s="4067"/>
      <c r="E105" s="2047"/>
      <c r="F105" s="2321"/>
      <c r="G105" s="2321"/>
      <c r="H105" s="2322"/>
      <c r="I105" s="2357">
        <v>0</v>
      </c>
      <c r="J105" s="2322"/>
      <c r="K105" s="2323">
        <v>0</v>
      </c>
    </row>
    <row r="106" spans="1:11" ht="18" customHeight="1" x14ac:dyDescent="0.2">
      <c r="A106" s="2312" t="s">
        <v>129</v>
      </c>
      <c r="B106" s="4065"/>
      <c r="C106" s="4066"/>
      <c r="D106" s="4067"/>
      <c r="E106" s="2047"/>
      <c r="F106" s="2321"/>
      <c r="G106" s="2321"/>
      <c r="H106" s="2322"/>
      <c r="I106" s="2357">
        <v>0</v>
      </c>
      <c r="J106" s="2322"/>
      <c r="K106" s="2323">
        <v>0</v>
      </c>
    </row>
    <row r="107" spans="1:11" ht="18" customHeight="1" x14ac:dyDescent="0.2">
      <c r="A107" s="2047"/>
      <c r="B107" s="2309"/>
      <c r="C107" s="2047"/>
      <c r="D107" s="2047"/>
      <c r="E107" s="2047"/>
      <c r="F107" s="2047"/>
      <c r="G107" s="2047"/>
      <c r="H107" s="2047"/>
      <c r="I107" s="2047"/>
      <c r="J107" s="2047"/>
      <c r="K107" s="2047"/>
    </row>
    <row r="108" spans="1:11" s="3" customFormat="1" ht="18" customHeight="1" x14ac:dyDescent="0.2">
      <c r="A108" s="2313" t="s">
        <v>153</v>
      </c>
      <c r="B108" s="2370" t="s">
        <v>154</v>
      </c>
      <c r="C108" s="2047"/>
      <c r="D108" s="2047"/>
      <c r="E108" s="2309" t="s">
        <v>7</v>
      </c>
      <c r="F108" s="2325">
        <v>5826</v>
      </c>
      <c r="G108" s="2325">
        <v>0</v>
      </c>
      <c r="H108" s="2323">
        <v>178330</v>
      </c>
      <c r="I108" s="2323">
        <v>100043.13</v>
      </c>
      <c r="J108" s="2323">
        <v>0</v>
      </c>
      <c r="K108" s="2323">
        <v>278373.13</v>
      </c>
    </row>
    <row r="109" spans="1:11" s="3" customFormat="1" ht="18" customHeight="1" thickBot="1" x14ac:dyDescent="0.25">
      <c r="A109" s="2318"/>
      <c r="B109" s="2319"/>
      <c r="C109" s="2320"/>
      <c r="D109" s="2320"/>
      <c r="E109" s="2320"/>
      <c r="F109" s="2331"/>
      <c r="G109" s="2331"/>
      <c r="H109" s="2331"/>
      <c r="I109" s="2331"/>
      <c r="J109" s="2331"/>
      <c r="K109" s="2331"/>
    </row>
    <row r="110" spans="1:11" s="3" customFormat="1" ht="18" customHeight="1" x14ac:dyDescent="0.2">
      <c r="A110" s="2313" t="s">
        <v>156</v>
      </c>
      <c r="B110" s="2309" t="s">
        <v>39</v>
      </c>
      <c r="C110" s="2047"/>
      <c r="D110" s="2047"/>
      <c r="E110" s="2047"/>
      <c r="F110" s="2047"/>
      <c r="G110" s="2047"/>
      <c r="H110" s="2047"/>
      <c r="I110" s="2047"/>
      <c r="J110" s="2047"/>
      <c r="K110" s="2047"/>
    </row>
    <row r="111" spans="1:11" ht="18" customHeight="1" x14ac:dyDescent="0.2">
      <c r="A111" s="2313" t="s">
        <v>155</v>
      </c>
      <c r="B111" s="2309" t="s">
        <v>164</v>
      </c>
      <c r="C111" s="2047"/>
      <c r="D111" s="2047"/>
      <c r="E111" s="2309" t="s">
        <v>7</v>
      </c>
      <c r="F111" s="2322">
        <v>2007183</v>
      </c>
      <c r="G111" s="2047"/>
      <c r="H111" s="2047"/>
      <c r="I111" s="2047"/>
      <c r="J111" s="2047"/>
      <c r="K111" s="2047"/>
    </row>
    <row r="112" spans="1:11" ht="18" customHeight="1" x14ac:dyDescent="0.2">
      <c r="A112" s="2047"/>
      <c r="B112" s="2309"/>
      <c r="C112" s="2047"/>
      <c r="D112" s="2047"/>
      <c r="E112" s="2309"/>
      <c r="F112" s="2329"/>
      <c r="G112" s="2047"/>
      <c r="H112" s="2047"/>
      <c r="I112" s="2047"/>
      <c r="J112" s="2047"/>
      <c r="K112" s="2047"/>
    </row>
    <row r="113" spans="1:11" ht="18" customHeight="1" x14ac:dyDescent="0.2">
      <c r="A113" s="2313"/>
      <c r="B113" s="2309" t="s">
        <v>15</v>
      </c>
      <c r="C113" s="2047"/>
      <c r="D113" s="2047"/>
      <c r="E113" s="2047"/>
      <c r="F113" s="2047"/>
      <c r="G113" s="2241"/>
      <c r="H113" s="2241"/>
      <c r="I113" s="2241"/>
      <c r="J113" s="2241"/>
      <c r="K113" s="2241"/>
    </row>
    <row r="114" spans="1:11" ht="18" customHeight="1" x14ac:dyDescent="0.2">
      <c r="A114" s="2312" t="s">
        <v>171</v>
      </c>
      <c r="B114" s="2240" t="s">
        <v>35</v>
      </c>
      <c r="C114" s="2047"/>
      <c r="D114" s="2047"/>
      <c r="E114" s="2047"/>
      <c r="F114" s="2332">
        <v>0.56100000000000005</v>
      </c>
      <c r="G114" s="2241"/>
      <c r="H114" s="2241"/>
      <c r="I114" s="2241"/>
      <c r="J114" s="2241"/>
      <c r="K114" s="2241"/>
    </row>
    <row r="115" spans="1:11" ht="18" customHeight="1" x14ac:dyDescent="0.2">
      <c r="A115" s="2312"/>
      <c r="B115" s="2309"/>
      <c r="C115" s="2047"/>
      <c r="D115" s="2047"/>
      <c r="E115" s="2047"/>
      <c r="F115" s="2047"/>
      <c r="G115" s="2241"/>
      <c r="H115" s="2241"/>
      <c r="I115" s="2241"/>
      <c r="J115" s="2241"/>
      <c r="K115" s="2241"/>
    </row>
    <row r="116" spans="1:11" ht="18" customHeight="1" x14ac:dyDescent="0.2">
      <c r="A116" s="2312" t="s">
        <v>170</v>
      </c>
      <c r="B116" s="2309" t="s">
        <v>16</v>
      </c>
      <c r="C116" s="2047"/>
      <c r="D116" s="2047"/>
      <c r="E116" s="2047"/>
      <c r="F116" s="2047"/>
      <c r="G116" s="2241"/>
      <c r="H116" s="2241"/>
      <c r="I116" s="2241"/>
      <c r="J116" s="2241"/>
      <c r="K116" s="2241"/>
    </row>
    <row r="117" spans="1:11" ht="18" customHeight="1" x14ac:dyDescent="0.2">
      <c r="A117" s="2312" t="s">
        <v>172</v>
      </c>
      <c r="B117" s="2240" t="s">
        <v>17</v>
      </c>
      <c r="C117" s="2047"/>
      <c r="D117" s="2047"/>
      <c r="E117" s="2047"/>
      <c r="F117" s="2322">
        <v>401178967</v>
      </c>
      <c r="G117" s="2241"/>
      <c r="H117" s="2241"/>
      <c r="I117" s="2241"/>
      <c r="J117" s="2241"/>
      <c r="K117" s="2241"/>
    </row>
    <row r="118" spans="1:11" ht="18" customHeight="1" x14ac:dyDescent="0.2">
      <c r="A118" s="2312" t="s">
        <v>173</v>
      </c>
      <c r="B118" s="2047" t="s">
        <v>18</v>
      </c>
      <c r="C118" s="2047"/>
      <c r="D118" s="2047"/>
      <c r="E118" s="2047"/>
      <c r="F118" s="2322">
        <v>19477740</v>
      </c>
      <c r="G118" s="2241"/>
      <c r="H118" s="2241"/>
      <c r="I118" s="2241"/>
      <c r="J118" s="2241"/>
      <c r="K118" s="2241"/>
    </row>
    <row r="119" spans="1:11" ht="18" customHeight="1" x14ac:dyDescent="0.2">
      <c r="A119" s="2312" t="s">
        <v>174</v>
      </c>
      <c r="B119" s="2309" t="s">
        <v>19</v>
      </c>
      <c r="C119" s="2047"/>
      <c r="D119" s="2047"/>
      <c r="E119" s="2047"/>
      <c r="F119" s="2324">
        <v>420656707</v>
      </c>
      <c r="G119" s="2241"/>
      <c r="H119" s="2241"/>
      <c r="I119" s="2241"/>
      <c r="J119" s="2241"/>
      <c r="K119" s="2241"/>
    </row>
    <row r="120" spans="1:11" ht="18" customHeight="1" x14ac:dyDescent="0.2">
      <c r="A120" s="2312"/>
      <c r="B120" s="2309"/>
      <c r="C120" s="2047"/>
      <c r="D120" s="2047"/>
      <c r="E120" s="2047"/>
      <c r="F120" s="2047"/>
      <c r="G120" s="2241"/>
      <c r="H120" s="2241"/>
      <c r="I120" s="2241"/>
      <c r="J120" s="2241"/>
      <c r="K120" s="2241"/>
    </row>
    <row r="121" spans="1:11" ht="18" customHeight="1" x14ac:dyDescent="0.2">
      <c r="A121" s="2312" t="s">
        <v>167</v>
      </c>
      <c r="B121" s="2309" t="s">
        <v>36</v>
      </c>
      <c r="C121" s="2047"/>
      <c r="D121" s="2047"/>
      <c r="E121" s="2047"/>
      <c r="F121" s="2322">
        <v>402046322</v>
      </c>
      <c r="G121" s="2241"/>
      <c r="H121" s="2241"/>
      <c r="I121" s="2241"/>
      <c r="J121" s="2241"/>
      <c r="K121" s="2241"/>
    </row>
    <row r="122" spans="1:11" ht="18" customHeight="1" x14ac:dyDescent="0.2">
      <c r="A122" s="2312"/>
      <c r="B122" s="2047"/>
      <c r="C122" s="2047"/>
      <c r="D122" s="2047"/>
      <c r="E122" s="2047"/>
      <c r="F122" s="2047"/>
      <c r="G122" s="2241"/>
      <c r="H122" s="2241"/>
      <c r="I122" s="2241"/>
      <c r="J122" s="2241"/>
      <c r="K122" s="2241"/>
    </row>
    <row r="123" spans="1:11" ht="18" customHeight="1" x14ac:dyDescent="0.2">
      <c r="A123" s="2312" t="s">
        <v>175</v>
      </c>
      <c r="B123" s="2309" t="s">
        <v>20</v>
      </c>
      <c r="C123" s="2047"/>
      <c r="D123" s="2047"/>
      <c r="E123" s="2047"/>
      <c r="F123" s="2322">
        <v>18610385</v>
      </c>
      <c r="G123" s="2241"/>
      <c r="H123" s="2241"/>
      <c r="I123" s="2241"/>
      <c r="J123" s="2241"/>
      <c r="K123" s="2241"/>
    </row>
    <row r="124" spans="1:11" ht="18" customHeight="1" x14ac:dyDescent="0.2">
      <c r="A124" s="2312"/>
      <c r="B124" s="2047"/>
      <c r="C124" s="2047"/>
      <c r="D124" s="2047"/>
      <c r="E124" s="2047"/>
      <c r="F124" s="2047"/>
      <c r="G124" s="2241"/>
      <c r="H124" s="2241"/>
      <c r="I124" s="2241"/>
      <c r="J124" s="2241"/>
      <c r="K124" s="2241"/>
    </row>
    <row r="125" spans="1:11" ht="18" customHeight="1" x14ac:dyDescent="0.2">
      <c r="A125" s="2312" t="s">
        <v>176</v>
      </c>
      <c r="B125" s="2309" t="s">
        <v>21</v>
      </c>
      <c r="C125" s="2047"/>
      <c r="D125" s="2047"/>
      <c r="E125" s="2047"/>
      <c r="F125" s="2322">
        <v>-4946784</v>
      </c>
      <c r="G125" s="2241"/>
      <c r="H125" s="2241"/>
      <c r="I125" s="2241"/>
      <c r="J125" s="2241"/>
      <c r="K125" s="2241"/>
    </row>
    <row r="126" spans="1:11" ht="18" customHeight="1" x14ac:dyDescent="0.2">
      <c r="A126" s="2312"/>
      <c r="B126" s="2047"/>
      <c r="C126" s="2047"/>
      <c r="D126" s="2047"/>
      <c r="E126" s="2047"/>
      <c r="F126" s="2047"/>
      <c r="G126" s="2241"/>
      <c r="H126" s="2241"/>
      <c r="I126" s="2241"/>
      <c r="J126" s="2241"/>
      <c r="K126" s="2241"/>
    </row>
    <row r="127" spans="1:11" ht="18" customHeight="1" x14ac:dyDescent="0.2">
      <c r="A127" s="2312" t="s">
        <v>177</v>
      </c>
      <c r="B127" s="2309" t="s">
        <v>22</v>
      </c>
      <c r="C127" s="2047"/>
      <c r="D127" s="2047"/>
      <c r="E127" s="2047"/>
      <c r="F127" s="2322">
        <v>13663601</v>
      </c>
      <c r="G127" s="2241"/>
      <c r="H127" s="2241"/>
      <c r="I127" s="2241"/>
      <c r="J127" s="2241"/>
      <c r="K127" s="2241"/>
    </row>
    <row r="128" spans="1:11" ht="18" customHeight="1" x14ac:dyDescent="0.2">
      <c r="A128" s="2312"/>
      <c r="B128" s="2047"/>
      <c r="C128" s="2047"/>
      <c r="D128" s="2047"/>
      <c r="E128" s="2047"/>
      <c r="F128" s="2047"/>
      <c r="G128" s="2241"/>
      <c r="H128" s="2241"/>
      <c r="I128" s="2241"/>
      <c r="J128" s="2241"/>
      <c r="K128" s="2241"/>
    </row>
    <row r="129" spans="1:11" ht="42.75" customHeight="1" x14ac:dyDescent="0.2">
      <c r="A129" s="2047"/>
      <c r="B129" s="2047"/>
      <c r="C129" s="2047"/>
      <c r="D129" s="2047"/>
      <c r="E129" s="2047"/>
      <c r="F129" s="2316" t="s">
        <v>9</v>
      </c>
      <c r="G129" s="2316" t="s">
        <v>37</v>
      </c>
      <c r="H129" s="2316" t="s">
        <v>29</v>
      </c>
      <c r="I129" s="2316" t="s">
        <v>30</v>
      </c>
      <c r="J129" s="2316" t="s">
        <v>33</v>
      </c>
      <c r="K129" s="2316" t="s">
        <v>34</v>
      </c>
    </row>
    <row r="130" spans="1:11" ht="18" customHeight="1" x14ac:dyDescent="0.2">
      <c r="A130" s="2313" t="s">
        <v>157</v>
      </c>
      <c r="B130" s="2309" t="s">
        <v>23</v>
      </c>
      <c r="C130" s="2047"/>
      <c r="D130" s="2047"/>
      <c r="E130" s="2047"/>
      <c r="F130" s="2047"/>
      <c r="G130" s="2047"/>
      <c r="H130" s="2047"/>
      <c r="I130" s="2047"/>
      <c r="J130" s="2047"/>
      <c r="K130" s="2047"/>
    </row>
    <row r="131" spans="1:11" ht="18" customHeight="1" x14ac:dyDescent="0.2">
      <c r="A131" s="2312" t="s">
        <v>158</v>
      </c>
      <c r="B131" s="2047" t="s">
        <v>24</v>
      </c>
      <c r="C131" s="2047"/>
      <c r="D131" s="2047"/>
      <c r="E131" s="2047"/>
      <c r="F131" s="2321"/>
      <c r="G131" s="2321"/>
      <c r="H131" s="2322"/>
      <c r="I131" s="2357">
        <v>0</v>
      </c>
      <c r="J131" s="2322"/>
      <c r="K131" s="2323">
        <v>0</v>
      </c>
    </row>
    <row r="132" spans="1:11" ht="18" customHeight="1" x14ac:dyDescent="0.2">
      <c r="A132" s="2312" t="s">
        <v>159</v>
      </c>
      <c r="B132" s="2047" t="s">
        <v>25</v>
      </c>
      <c r="C132" s="2047"/>
      <c r="D132" s="2047"/>
      <c r="E132" s="2047"/>
      <c r="F132" s="2321"/>
      <c r="G132" s="2321"/>
      <c r="H132" s="2322"/>
      <c r="I132" s="2357">
        <v>0</v>
      </c>
      <c r="J132" s="2322"/>
      <c r="K132" s="2323">
        <v>0</v>
      </c>
    </row>
    <row r="133" spans="1:11" ht="18" customHeight="1" x14ac:dyDescent="0.2">
      <c r="A133" s="2312" t="s">
        <v>160</v>
      </c>
      <c r="B133" s="4062"/>
      <c r="C133" s="4063"/>
      <c r="D133" s="4064"/>
      <c r="E133" s="2047"/>
      <c r="F133" s="2321"/>
      <c r="G133" s="2321"/>
      <c r="H133" s="2322"/>
      <c r="I133" s="2357">
        <v>0</v>
      </c>
      <c r="J133" s="2322"/>
      <c r="K133" s="2323">
        <v>0</v>
      </c>
    </row>
    <row r="134" spans="1:11" ht="18" customHeight="1" x14ac:dyDescent="0.2">
      <c r="A134" s="2312" t="s">
        <v>161</v>
      </c>
      <c r="B134" s="4062"/>
      <c r="C134" s="4063"/>
      <c r="D134" s="4064"/>
      <c r="E134" s="2047"/>
      <c r="F134" s="2321"/>
      <c r="G134" s="2321"/>
      <c r="H134" s="2322"/>
      <c r="I134" s="2357">
        <v>0</v>
      </c>
      <c r="J134" s="2322"/>
      <c r="K134" s="2323">
        <v>0</v>
      </c>
    </row>
    <row r="135" spans="1:11" ht="18" customHeight="1" x14ac:dyDescent="0.2">
      <c r="A135" s="2312" t="s">
        <v>162</v>
      </c>
      <c r="B135" s="4062"/>
      <c r="C135" s="4063"/>
      <c r="D135" s="4064"/>
      <c r="E135" s="2047"/>
      <c r="F135" s="2321"/>
      <c r="G135" s="2321"/>
      <c r="H135" s="2322"/>
      <c r="I135" s="2357">
        <v>0</v>
      </c>
      <c r="J135" s="2322"/>
      <c r="K135" s="2323">
        <v>0</v>
      </c>
    </row>
    <row r="136" spans="1:11" ht="18" customHeight="1" x14ac:dyDescent="0.2">
      <c r="A136" s="2313"/>
      <c r="B136" s="2047"/>
      <c r="C136" s="2047"/>
      <c r="D136" s="2047"/>
      <c r="E136" s="2047"/>
      <c r="F136" s="2047"/>
      <c r="G136" s="2047"/>
      <c r="H136" s="2047"/>
      <c r="I136" s="2047"/>
      <c r="J136" s="2047"/>
      <c r="K136" s="2047"/>
    </row>
    <row r="137" spans="1:11" ht="18" customHeight="1" x14ac:dyDescent="0.2">
      <c r="A137" s="2313" t="s">
        <v>163</v>
      </c>
      <c r="B137" s="2309" t="s">
        <v>27</v>
      </c>
      <c r="C137" s="2047"/>
      <c r="D137" s="2047"/>
      <c r="E137" s="2047"/>
      <c r="F137" s="2325">
        <v>0</v>
      </c>
      <c r="G137" s="2325">
        <v>0</v>
      </c>
      <c r="H137" s="2323">
        <v>0</v>
      </c>
      <c r="I137" s="2323">
        <v>0</v>
      </c>
      <c r="J137" s="2323">
        <v>0</v>
      </c>
      <c r="K137" s="2323">
        <v>0</v>
      </c>
    </row>
    <row r="138" spans="1:11" ht="18" customHeight="1" x14ac:dyDescent="0.2">
      <c r="A138" s="2047"/>
      <c r="B138" s="2047"/>
      <c r="C138" s="2047"/>
      <c r="D138" s="2047"/>
      <c r="E138" s="2047"/>
      <c r="F138" s="2047"/>
      <c r="G138" s="2047"/>
      <c r="H138" s="2047"/>
      <c r="I138" s="2047"/>
      <c r="J138" s="2047"/>
      <c r="K138" s="2047"/>
    </row>
    <row r="139" spans="1:11" ht="42.75" customHeight="1" x14ac:dyDescent="0.2">
      <c r="A139" s="2047"/>
      <c r="B139" s="2047"/>
      <c r="C139" s="2047"/>
      <c r="D139" s="2047"/>
      <c r="E139" s="2047"/>
      <c r="F139" s="2316" t="s">
        <v>9</v>
      </c>
      <c r="G139" s="2316" t="s">
        <v>37</v>
      </c>
      <c r="H139" s="2316" t="s">
        <v>29</v>
      </c>
      <c r="I139" s="2316" t="s">
        <v>30</v>
      </c>
      <c r="J139" s="2316" t="s">
        <v>33</v>
      </c>
      <c r="K139" s="2316" t="s">
        <v>34</v>
      </c>
    </row>
    <row r="140" spans="1:11" ht="18" customHeight="1" x14ac:dyDescent="0.2">
      <c r="A140" s="2313" t="s">
        <v>166</v>
      </c>
      <c r="B140" s="2309" t="s">
        <v>26</v>
      </c>
      <c r="C140" s="2047"/>
      <c r="D140" s="2047"/>
      <c r="E140" s="2047"/>
      <c r="F140" s="2047"/>
      <c r="G140" s="2047"/>
      <c r="H140" s="2047"/>
      <c r="I140" s="2047"/>
      <c r="J140" s="2047"/>
      <c r="K140" s="2047"/>
    </row>
    <row r="141" spans="1:11" ht="18" customHeight="1" x14ac:dyDescent="0.2">
      <c r="A141" s="2312" t="s">
        <v>137</v>
      </c>
      <c r="B141" s="2309" t="s">
        <v>64</v>
      </c>
      <c r="C141" s="2047"/>
      <c r="D141" s="2047"/>
      <c r="E141" s="2047"/>
      <c r="F141" s="2348">
        <v>2671.75</v>
      </c>
      <c r="G141" s="2348">
        <v>22708</v>
      </c>
      <c r="H141" s="2348">
        <v>418927.27899999998</v>
      </c>
      <c r="I141" s="2348">
        <v>228749.04858900001</v>
      </c>
      <c r="J141" s="2348">
        <v>330</v>
      </c>
      <c r="K141" s="2348">
        <v>647346.32758899999</v>
      </c>
    </row>
    <row r="142" spans="1:11" ht="18" customHeight="1" x14ac:dyDescent="0.2">
      <c r="A142" s="2312" t="s">
        <v>142</v>
      </c>
      <c r="B142" s="2309" t="s">
        <v>65</v>
      </c>
      <c r="C142" s="2047"/>
      <c r="D142" s="2047"/>
      <c r="E142" s="2047"/>
      <c r="F142" s="2348">
        <v>154581.16999999998</v>
      </c>
      <c r="G142" s="2348">
        <v>0</v>
      </c>
      <c r="H142" s="2348">
        <v>5577830.5</v>
      </c>
      <c r="I142" s="2348">
        <v>3129162.9105000007</v>
      </c>
      <c r="J142" s="2348">
        <v>13130</v>
      </c>
      <c r="K142" s="2348">
        <v>8693863.4105000012</v>
      </c>
    </row>
    <row r="143" spans="1:11" ht="18" customHeight="1" x14ac:dyDescent="0.2">
      <c r="A143" s="2312" t="s">
        <v>144</v>
      </c>
      <c r="B143" s="2309" t="s">
        <v>66</v>
      </c>
      <c r="C143" s="2047"/>
      <c r="D143" s="2047"/>
      <c r="E143" s="2047"/>
      <c r="F143" s="2348">
        <v>3928</v>
      </c>
      <c r="G143" s="2348">
        <v>2365</v>
      </c>
      <c r="H143" s="2348">
        <v>1054001</v>
      </c>
      <c r="I143" s="2348">
        <v>591294.56099999999</v>
      </c>
      <c r="J143" s="2348">
        <v>517588</v>
      </c>
      <c r="K143" s="2348">
        <v>1127707.561</v>
      </c>
    </row>
    <row r="144" spans="1:11" ht="18" customHeight="1" x14ac:dyDescent="0.2">
      <c r="A144" s="2312" t="s">
        <v>146</v>
      </c>
      <c r="B144" s="2309" t="s">
        <v>67</v>
      </c>
      <c r="C144" s="2047"/>
      <c r="D144" s="2047"/>
      <c r="E144" s="2047"/>
      <c r="F144" s="2348">
        <v>0</v>
      </c>
      <c r="G144" s="2348">
        <v>0</v>
      </c>
      <c r="H144" s="2348">
        <v>308009</v>
      </c>
      <c r="I144" s="2348">
        <v>172793.04900000003</v>
      </c>
      <c r="J144" s="2348">
        <v>0</v>
      </c>
      <c r="K144" s="2348">
        <v>480802.049</v>
      </c>
    </row>
    <row r="145" spans="1:11" ht="18" customHeight="1" x14ac:dyDescent="0.2">
      <c r="A145" s="2312" t="s">
        <v>148</v>
      </c>
      <c r="B145" s="2309" t="s">
        <v>68</v>
      </c>
      <c r="C145" s="2047"/>
      <c r="D145" s="2047"/>
      <c r="E145" s="2047"/>
      <c r="F145" s="2348">
        <v>123</v>
      </c>
      <c r="G145" s="2348">
        <v>780</v>
      </c>
      <c r="H145" s="2348">
        <v>43137.02</v>
      </c>
      <c r="I145" s="2348">
        <v>0</v>
      </c>
      <c r="J145" s="2348">
        <v>0</v>
      </c>
      <c r="K145" s="2348">
        <v>43137.02</v>
      </c>
    </row>
    <row r="146" spans="1:11" ht="18" customHeight="1" x14ac:dyDescent="0.2">
      <c r="A146" s="2312" t="s">
        <v>150</v>
      </c>
      <c r="B146" s="2309" t="s">
        <v>69</v>
      </c>
      <c r="C146" s="2047"/>
      <c r="D146" s="2047"/>
      <c r="E146" s="2047"/>
      <c r="F146" s="2348">
        <v>0</v>
      </c>
      <c r="G146" s="2348">
        <v>0</v>
      </c>
      <c r="H146" s="2348">
        <v>53500</v>
      </c>
      <c r="I146" s="2348">
        <v>30013.500000000004</v>
      </c>
      <c r="J146" s="2348">
        <v>0</v>
      </c>
      <c r="K146" s="2348">
        <v>83513.5</v>
      </c>
    </row>
    <row r="147" spans="1:11" ht="18" customHeight="1" x14ac:dyDescent="0.2">
      <c r="A147" s="2312" t="s">
        <v>153</v>
      </c>
      <c r="B147" s="2309" t="s">
        <v>61</v>
      </c>
      <c r="C147" s="2047"/>
      <c r="D147" s="2047"/>
      <c r="E147" s="2047"/>
      <c r="F147" s="2325">
        <v>5826</v>
      </c>
      <c r="G147" s="2325">
        <v>0</v>
      </c>
      <c r="H147" s="2325">
        <v>178330</v>
      </c>
      <c r="I147" s="2325">
        <v>100043.13</v>
      </c>
      <c r="J147" s="2325">
        <v>0</v>
      </c>
      <c r="K147" s="2325">
        <v>278373.13</v>
      </c>
    </row>
    <row r="148" spans="1:11" ht="18" customHeight="1" x14ac:dyDescent="0.2">
      <c r="A148" s="2312" t="s">
        <v>155</v>
      </c>
      <c r="B148" s="2309" t="s">
        <v>70</v>
      </c>
      <c r="C148" s="2047"/>
      <c r="D148" s="2047"/>
      <c r="E148" s="2047"/>
      <c r="F148" s="2349" t="s">
        <v>73</v>
      </c>
      <c r="G148" s="2349" t="s">
        <v>73</v>
      </c>
      <c r="H148" s="2350" t="s">
        <v>73</v>
      </c>
      <c r="I148" s="2350" t="s">
        <v>73</v>
      </c>
      <c r="J148" s="2350" t="s">
        <v>73</v>
      </c>
      <c r="K148" s="2344">
        <v>2007183</v>
      </c>
    </row>
    <row r="149" spans="1:11" ht="18" customHeight="1" x14ac:dyDescent="0.2">
      <c r="A149" s="2312" t="s">
        <v>163</v>
      </c>
      <c r="B149" s="2309" t="s">
        <v>71</v>
      </c>
      <c r="C149" s="2047"/>
      <c r="D149" s="2047"/>
      <c r="E149" s="2047"/>
      <c r="F149" s="2325">
        <v>0</v>
      </c>
      <c r="G149" s="2325">
        <v>0</v>
      </c>
      <c r="H149" s="2325">
        <v>0</v>
      </c>
      <c r="I149" s="2325">
        <v>0</v>
      </c>
      <c r="J149" s="2325">
        <v>0</v>
      </c>
      <c r="K149" s="2325">
        <v>0</v>
      </c>
    </row>
    <row r="150" spans="1:11" ht="18" customHeight="1" x14ac:dyDescent="0.2">
      <c r="A150" s="2312" t="s">
        <v>185</v>
      </c>
      <c r="B150" s="2309" t="s">
        <v>186</v>
      </c>
      <c r="C150" s="2047"/>
      <c r="D150" s="2047"/>
      <c r="E150" s="2047"/>
      <c r="F150" s="2349" t="s">
        <v>73</v>
      </c>
      <c r="G150" s="2349" t="s">
        <v>73</v>
      </c>
      <c r="H150" s="2325">
        <v>10846516</v>
      </c>
      <c r="I150" s="2325">
        <v>0</v>
      </c>
      <c r="J150" s="2325">
        <v>9275127</v>
      </c>
      <c r="K150" s="2325">
        <v>1571389</v>
      </c>
    </row>
    <row r="151" spans="1:11" ht="18" customHeight="1" x14ac:dyDescent="0.2">
      <c r="A151" s="2047"/>
      <c r="B151" s="2309"/>
      <c r="C151" s="2047"/>
      <c r="D151" s="2047"/>
      <c r="E151" s="2047"/>
      <c r="F151" s="2355"/>
      <c r="G151" s="2355"/>
      <c r="H151" s="2355"/>
      <c r="I151" s="2355"/>
      <c r="J151" s="2355"/>
      <c r="K151" s="2355"/>
    </row>
    <row r="152" spans="1:11" ht="18" customHeight="1" x14ac:dyDescent="0.2">
      <c r="A152" s="2313" t="s">
        <v>165</v>
      </c>
      <c r="B152" s="2309" t="s">
        <v>26</v>
      </c>
      <c r="C152" s="2047"/>
      <c r="D152" s="2047"/>
      <c r="E152" s="2047"/>
      <c r="F152" s="2356">
        <v>167129.91999999998</v>
      </c>
      <c r="G152" s="2356">
        <v>25853</v>
      </c>
      <c r="H152" s="2356">
        <v>18480250.798999999</v>
      </c>
      <c r="I152" s="2356">
        <v>4252056.1990890009</v>
      </c>
      <c r="J152" s="2356">
        <v>9806175</v>
      </c>
      <c r="K152" s="2356">
        <v>14933314.998089002</v>
      </c>
    </row>
    <row r="153" spans="1:11" ht="18" customHeight="1" x14ac:dyDescent="0.2">
      <c r="A153" s="2249"/>
      <c r="B153" s="2241"/>
      <c r="C153" s="2241"/>
      <c r="D153" s="2241"/>
      <c r="E153" s="2241"/>
      <c r="F153" s="2241"/>
      <c r="G153" s="2241"/>
      <c r="H153" s="2241"/>
      <c r="I153" s="2241"/>
      <c r="J153" s="2241"/>
      <c r="K153" s="2241"/>
    </row>
    <row r="154" spans="1:11" ht="18" customHeight="1" x14ac:dyDescent="0.2">
      <c r="A154" s="2313" t="s">
        <v>168</v>
      </c>
      <c r="B154" s="2309" t="s">
        <v>28</v>
      </c>
      <c r="C154" s="2047"/>
      <c r="D154" s="2047"/>
      <c r="E154" s="2047"/>
      <c r="F154" s="2371">
        <v>3.7143269770016703E-2</v>
      </c>
      <c r="G154" s="2047"/>
      <c r="H154" s="2047"/>
      <c r="I154" s="2047"/>
      <c r="J154" s="2047"/>
      <c r="K154" s="2047"/>
    </row>
    <row r="155" spans="1:11" ht="18" customHeight="1" x14ac:dyDescent="0.2">
      <c r="A155" s="2313" t="s">
        <v>169</v>
      </c>
      <c r="B155" s="2309" t="s">
        <v>72</v>
      </c>
      <c r="C155" s="2047"/>
      <c r="D155" s="2047"/>
      <c r="E155" s="2047"/>
      <c r="F155" s="2371">
        <v>1.0929267473551814</v>
      </c>
      <c r="G155" s="2309"/>
      <c r="H155" s="2047"/>
      <c r="I155" s="2047"/>
      <c r="J155" s="2047"/>
      <c r="K155" s="2047"/>
    </row>
    <row r="156" spans="1:11" ht="18" customHeight="1" x14ac:dyDescent="0.2">
      <c r="A156" s="2047"/>
      <c r="B156" s="2047"/>
      <c r="C156" s="2047"/>
      <c r="D156" s="2047"/>
      <c r="E156" s="2047"/>
      <c r="F156" s="2047"/>
      <c r="G156" s="2309"/>
      <c r="H156" s="2047"/>
      <c r="I156" s="2047"/>
      <c r="J156" s="2047"/>
      <c r="K156" s="2047"/>
    </row>
  </sheetData>
  <mergeCells count="34">
    <mergeCell ref="B103:C103"/>
    <mergeCell ref="B96:D96"/>
    <mergeCell ref="B134:D134"/>
    <mergeCell ref="B135:D135"/>
    <mergeCell ref="B133:D133"/>
    <mergeCell ref="B104:D104"/>
    <mergeCell ref="B105:D105"/>
    <mergeCell ref="B106:D106"/>
    <mergeCell ref="B95:D95"/>
    <mergeCell ref="B57:D57"/>
    <mergeCell ref="B94:D94"/>
    <mergeCell ref="B52:C52"/>
    <mergeCell ref="B90:C90"/>
    <mergeCell ref="B53:D53"/>
    <mergeCell ref="B55:D55"/>
    <mergeCell ref="B56:D56"/>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K156"/>
  <sheetViews>
    <sheetView showGridLines="0" topLeftCell="A124" zoomScale="85" zoomScaleNormal="85" zoomScaleSheetLayoutView="80" workbookViewId="0">
      <selection activeCell="E154" sqref="E154:E155"/>
    </sheetView>
  </sheetViews>
  <sheetFormatPr defaultRowHeight="18" customHeight="1" x14ac:dyDescent="0.2"/>
  <cols>
    <col min="1" max="1" width="8.28515625" style="2" customWidth="1"/>
    <col min="2" max="2" width="55.42578125" bestFit="1" customWidth="1"/>
    <col min="3" max="3" width="9.5703125" customWidth="1"/>
    <col min="5" max="5" width="12.42578125" customWidth="1"/>
    <col min="6" max="6" width="18.5703125" customWidth="1"/>
    <col min="7" max="7" width="23.5703125" customWidth="1"/>
    <col min="8" max="8" width="17.28515625" customWidth="1"/>
    <col min="9" max="9" width="21.28515625" customWidth="1"/>
    <col min="10" max="10" width="19.7109375" customWidth="1"/>
    <col min="11" max="11" width="17.5703125" customWidth="1"/>
  </cols>
  <sheetData>
    <row r="1" spans="1:11" ht="18" customHeight="1" x14ac:dyDescent="0.2">
      <c r="A1" s="2372"/>
      <c r="B1" s="2372"/>
      <c r="C1" s="2376"/>
      <c r="D1" s="2375"/>
      <c r="E1" s="2376"/>
      <c r="F1" s="2376"/>
      <c r="G1" s="2376"/>
      <c r="H1" s="2376"/>
      <c r="I1" s="2376"/>
      <c r="J1" s="2376"/>
      <c r="K1" s="2376"/>
    </row>
    <row r="2" spans="1:11" ht="18" customHeight="1" x14ac:dyDescent="0.25">
      <c r="A2" s="2372"/>
      <c r="B2" s="2372"/>
      <c r="C2" s="2372"/>
      <c r="D2" s="3857" t="s">
        <v>686</v>
      </c>
      <c r="E2" s="3858"/>
      <c r="F2" s="3858"/>
      <c r="G2" s="3858"/>
      <c r="H2" s="3858"/>
      <c r="I2" s="2372"/>
      <c r="J2" s="2372"/>
      <c r="K2" s="2372"/>
    </row>
    <row r="3" spans="1:11" ht="18" customHeight="1" x14ac:dyDescent="0.2">
      <c r="A3" s="2372"/>
      <c r="B3" s="2374" t="s">
        <v>0</v>
      </c>
      <c r="C3" s="2372"/>
      <c r="D3" s="2372"/>
      <c r="E3" s="2372"/>
      <c r="F3" s="2372"/>
      <c r="G3" s="2372"/>
      <c r="H3" s="2372"/>
      <c r="I3" s="2372"/>
      <c r="J3" s="2372"/>
      <c r="K3" s="2372"/>
    </row>
    <row r="4" spans="1:11" ht="18" customHeight="1" x14ac:dyDescent="0.2">
      <c r="A4" s="2315"/>
      <c r="B4" s="2047"/>
      <c r="C4" s="2047"/>
      <c r="D4" s="2047"/>
      <c r="E4" s="2047"/>
      <c r="F4" s="2047"/>
      <c r="G4" s="2047"/>
      <c r="H4" s="2047"/>
      <c r="I4" s="2047"/>
      <c r="J4" s="2047"/>
      <c r="K4" s="2047"/>
    </row>
    <row r="5" spans="1:11" ht="18" customHeight="1" x14ac:dyDescent="0.2">
      <c r="A5" s="2372"/>
      <c r="B5" s="2377" t="s">
        <v>40</v>
      </c>
      <c r="C5" s="4068" t="s">
        <v>800</v>
      </c>
      <c r="D5" s="4070"/>
      <c r="E5" s="4070"/>
      <c r="F5" s="4070"/>
      <c r="G5" s="4071"/>
      <c r="H5" s="2372"/>
      <c r="I5" s="2372"/>
      <c r="J5" s="2372"/>
      <c r="K5" s="2372"/>
    </row>
    <row r="6" spans="1:11" ht="18" customHeight="1" x14ac:dyDescent="0.2">
      <c r="A6" s="2372"/>
      <c r="B6" s="2377" t="s">
        <v>3</v>
      </c>
      <c r="C6" s="4072">
        <v>210045</v>
      </c>
      <c r="D6" s="4073"/>
      <c r="E6" s="4073"/>
      <c r="F6" s="4073"/>
      <c r="G6" s="4074"/>
      <c r="H6" s="2372"/>
      <c r="I6" s="2372"/>
      <c r="J6" s="2372"/>
      <c r="K6" s="2372"/>
    </row>
    <row r="7" spans="1:11" ht="18" customHeight="1" x14ac:dyDescent="0.2">
      <c r="A7" s="2372"/>
      <c r="B7" s="2377" t="s">
        <v>4</v>
      </c>
      <c r="C7" s="4075">
        <v>294</v>
      </c>
      <c r="D7" s="4076"/>
      <c r="E7" s="4076"/>
      <c r="F7" s="4076"/>
      <c r="G7" s="4077"/>
      <c r="H7" s="2372"/>
      <c r="I7" s="2372"/>
      <c r="J7" s="2372"/>
      <c r="K7" s="2372"/>
    </row>
    <row r="8" spans="1:11" ht="18" customHeight="1" x14ac:dyDescent="0.2">
      <c r="A8" s="2315"/>
      <c r="B8" s="2047"/>
      <c r="C8" s="2047"/>
      <c r="D8" s="2047"/>
      <c r="E8" s="2047"/>
      <c r="F8" s="2047"/>
      <c r="G8" s="2047"/>
      <c r="H8" s="2047"/>
      <c r="I8" s="2047"/>
      <c r="J8" s="2047"/>
      <c r="K8" s="2047"/>
    </row>
    <row r="9" spans="1:11" ht="18" customHeight="1" x14ac:dyDescent="0.2">
      <c r="A9" s="2372"/>
      <c r="B9" s="2377" t="s">
        <v>1</v>
      </c>
      <c r="C9" s="4068" t="s">
        <v>801</v>
      </c>
      <c r="D9" s="4070"/>
      <c r="E9" s="4070"/>
      <c r="F9" s="4070"/>
      <c r="G9" s="4071"/>
      <c r="H9" s="2372"/>
      <c r="I9" s="2372"/>
      <c r="J9" s="2372"/>
      <c r="K9" s="2372"/>
    </row>
    <row r="10" spans="1:11" ht="18" customHeight="1" x14ac:dyDescent="0.2">
      <c r="A10" s="2372"/>
      <c r="B10" s="2377" t="s">
        <v>2</v>
      </c>
      <c r="C10" s="4078" t="s">
        <v>802</v>
      </c>
      <c r="D10" s="4079"/>
      <c r="E10" s="4079"/>
      <c r="F10" s="4079"/>
      <c r="G10" s="4080"/>
      <c r="H10" s="2372"/>
      <c r="I10" s="2372"/>
      <c r="J10" s="2372"/>
      <c r="K10" s="2372"/>
    </row>
    <row r="11" spans="1:11" ht="18" customHeight="1" x14ac:dyDescent="0.2">
      <c r="A11" s="2372"/>
      <c r="B11" s="2377" t="s">
        <v>32</v>
      </c>
      <c r="C11" s="4068" t="s">
        <v>803</v>
      </c>
      <c r="D11" s="4069"/>
      <c r="E11" s="4069"/>
      <c r="F11" s="4069"/>
      <c r="G11" s="4069"/>
      <c r="H11" s="2372"/>
      <c r="I11" s="2372"/>
      <c r="J11" s="2372"/>
      <c r="K11" s="2372"/>
    </row>
    <row r="12" spans="1:11" ht="18" customHeight="1" x14ac:dyDescent="0.2">
      <c r="A12" s="2372"/>
      <c r="B12" s="2377"/>
      <c r="C12" s="2377"/>
      <c r="D12" s="2377"/>
      <c r="E12" s="2377"/>
      <c r="F12" s="2377"/>
      <c r="G12" s="2377"/>
      <c r="H12" s="2372"/>
      <c r="I12" s="2372"/>
      <c r="J12" s="2372"/>
      <c r="K12" s="2372"/>
    </row>
    <row r="13" spans="1:11" ht="24.6" customHeight="1" x14ac:dyDescent="0.2">
      <c r="A13" s="2372"/>
      <c r="B13" s="3863"/>
      <c r="C13" s="3864"/>
      <c r="D13" s="3864"/>
      <c r="E13" s="3864"/>
      <c r="F13" s="3864"/>
      <c r="G13" s="3864"/>
      <c r="H13" s="3865"/>
      <c r="I13" s="2376"/>
      <c r="J13" s="2372"/>
      <c r="K13" s="2372"/>
    </row>
    <row r="14" spans="1:11" ht="18" customHeight="1" x14ac:dyDescent="0.2">
      <c r="A14" s="2372"/>
      <c r="B14" s="2379"/>
      <c r="C14" s="2372"/>
      <c r="D14" s="2372"/>
      <c r="E14" s="2372"/>
      <c r="F14" s="2372"/>
      <c r="G14" s="2372"/>
      <c r="H14" s="2372"/>
      <c r="I14" s="2372"/>
      <c r="J14" s="2372"/>
      <c r="K14" s="2372"/>
    </row>
    <row r="15" spans="1:11" ht="18" customHeight="1" x14ac:dyDescent="0.2">
      <c r="A15" s="2372"/>
      <c r="B15" s="2379"/>
      <c r="C15" s="2372"/>
      <c r="D15" s="2372"/>
      <c r="E15" s="2372"/>
      <c r="F15" s="2372"/>
      <c r="G15" s="2372"/>
      <c r="H15" s="2372"/>
      <c r="I15" s="2372"/>
      <c r="J15" s="2372"/>
      <c r="K15" s="2372"/>
    </row>
    <row r="16" spans="1:11" ht="45" customHeight="1" x14ac:dyDescent="0.2">
      <c r="A16" s="2375" t="s">
        <v>181</v>
      </c>
      <c r="B16" s="2376"/>
      <c r="C16" s="2376"/>
      <c r="D16" s="2376"/>
      <c r="E16" s="2376"/>
      <c r="F16" s="2380" t="s">
        <v>9</v>
      </c>
      <c r="G16" s="2380" t="s">
        <v>37</v>
      </c>
      <c r="H16" s="2380" t="s">
        <v>29</v>
      </c>
      <c r="I16" s="2380" t="s">
        <v>30</v>
      </c>
      <c r="J16" s="2380" t="s">
        <v>33</v>
      </c>
      <c r="K16" s="2380" t="s">
        <v>34</v>
      </c>
    </row>
    <row r="17" spans="1:11" ht="18" customHeight="1" x14ac:dyDescent="0.2">
      <c r="A17" s="2378" t="s">
        <v>184</v>
      </c>
      <c r="B17" s="2374" t="s">
        <v>182</v>
      </c>
      <c r="C17" s="2372"/>
      <c r="D17" s="2372"/>
      <c r="E17" s="2372"/>
      <c r="F17" s="2372"/>
      <c r="G17" s="2372"/>
      <c r="H17" s="2372"/>
      <c r="I17" s="2372"/>
      <c r="J17" s="2372"/>
      <c r="K17" s="2372"/>
    </row>
    <row r="18" spans="1:11" ht="18" customHeight="1" x14ac:dyDescent="0.2">
      <c r="A18" s="2377" t="s">
        <v>185</v>
      </c>
      <c r="B18" s="2373" t="s">
        <v>183</v>
      </c>
      <c r="C18" s="2372"/>
      <c r="D18" s="2372"/>
      <c r="E18" s="2372"/>
      <c r="F18" s="2385" t="s">
        <v>73</v>
      </c>
      <c r="G18" s="2385" t="s">
        <v>73</v>
      </c>
      <c r="H18" s="2386">
        <v>377227</v>
      </c>
      <c r="I18" s="2421">
        <v>0</v>
      </c>
      <c r="J18" s="2386">
        <v>322576.11968687421</v>
      </c>
      <c r="K18" s="2387">
        <v>54650.726947198578</v>
      </c>
    </row>
    <row r="19" spans="1:11" ht="45" customHeight="1" x14ac:dyDescent="0.2">
      <c r="A19" s="2375" t="s">
        <v>8</v>
      </c>
      <c r="B19" s="2376"/>
      <c r="C19" s="2376"/>
      <c r="D19" s="2376"/>
      <c r="E19" s="2376"/>
      <c r="F19" s="2380" t="s">
        <v>9</v>
      </c>
      <c r="G19" s="2380" t="s">
        <v>37</v>
      </c>
      <c r="H19" s="2380" t="s">
        <v>29</v>
      </c>
      <c r="I19" s="2380" t="s">
        <v>30</v>
      </c>
      <c r="J19" s="2380" t="s">
        <v>33</v>
      </c>
      <c r="K19" s="2380" t="s">
        <v>34</v>
      </c>
    </row>
    <row r="20" spans="1:11" ht="18" customHeight="1" x14ac:dyDescent="0.2">
      <c r="A20" s="2378" t="s">
        <v>74</v>
      </c>
      <c r="B20" s="2374" t="s">
        <v>41</v>
      </c>
      <c r="C20" s="2372"/>
      <c r="D20" s="2372"/>
      <c r="E20" s="2372"/>
      <c r="F20" s="2372"/>
      <c r="G20" s="2372"/>
      <c r="H20" s="2372"/>
      <c r="I20" s="2372"/>
      <c r="J20" s="2372"/>
      <c r="K20" s="2372"/>
    </row>
    <row r="21" spans="1:11" ht="18" customHeight="1" x14ac:dyDescent="0.2">
      <c r="A21" s="2377" t="s">
        <v>75</v>
      </c>
      <c r="B21" s="2373" t="s">
        <v>42</v>
      </c>
      <c r="C21" s="2372"/>
      <c r="D21" s="2372"/>
      <c r="E21" s="2372"/>
      <c r="F21" s="2385"/>
      <c r="G21" s="2385"/>
      <c r="H21" s="2386"/>
      <c r="I21" s="2421">
        <v>0</v>
      </c>
      <c r="J21" s="2386"/>
      <c r="K21" s="2387">
        <v>0</v>
      </c>
    </row>
    <row r="22" spans="1:11" ht="18" customHeight="1" x14ac:dyDescent="0.2">
      <c r="A22" s="2377" t="s">
        <v>76</v>
      </c>
      <c r="B22" s="2372" t="s">
        <v>6</v>
      </c>
      <c r="C22" s="2372"/>
      <c r="D22" s="2372"/>
      <c r="E22" s="2372"/>
      <c r="F22" s="2385"/>
      <c r="G22" s="2385"/>
      <c r="H22" s="2386"/>
      <c r="I22" s="2421">
        <v>0</v>
      </c>
      <c r="J22" s="2386"/>
      <c r="K22" s="2387">
        <v>0</v>
      </c>
    </row>
    <row r="23" spans="1:11" ht="18" customHeight="1" x14ac:dyDescent="0.2">
      <c r="A23" s="2377" t="s">
        <v>77</v>
      </c>
      <c r="B23" s="2372" t="s">
        <v>43</v>
      </c>
      <c r="C23" s="2372"/>
      <c r="D23" s="2372"/>
      <c r="E23" s="2372"/>
      <c r="F23" s="2385"/>
      <c r="G23" s="2385"/>
      <c r="H23" s="2386"/>
      <c r="I23" s="2421">
        <v>0</v>
      </c>
      <c r="J23" s="2386"/>
      <c r="K23" s="2387">
        <v>0</v>
      </c>
    </row>
    <row r="24" spans="1:11" ht="18" customHeight="1" x14ac:dyDescent="0.2">
      <c r="A24" s="2377" t="s">
        <v>78</v>
      </c>
      <c r="B24" s="2372" t="s">
        <v>44</v>
      </c>
      <c r="C24" s="2372"/>
      <c r="D24" s="2372"/>
      <c r="E24" s="2372"/>
      <c r="F24" s="2385"/>
      <c r="G24" s="2385"/>
      <c r="H24" s="2386"/>
      <c r="I24" s="2421">
        <v>0</v>
      </c>
      <c r="J24" s="2386"/>
      <c r="K24" s="2387">
        <v>0</v>
      </c>
    </row>
    <row r="25" spans="1:11" ht="18" customHeight="1" x14ac:dyDescent="0.2">
      <c r="A25" s="2377" t="s">
        <v>79</v>
      </c>
      <c r="B25" s="2372" t="s">
        <v>5</v>
      </c>
      <c r="C25" s="2372"/>
      <c r="D25" s="2372"/>
      <c r="E25" s="2372"/>
      <c r="F25" s="2385"/>
      <c r="G25" s="2385"/>
      <c r="H25" s="2386"/>
      <c r="I25" s="2421">
        <v>0</v>
      </c>
      <c r="J25" s="2386"/>
      <c r="K25" s="2387">
        <v>0</v>
      </c>
    </row>
    <row r="26" spans="1:11" ht="18" customHeight="1" x14ac:dyDescent="0.2">
      <c r="A26" s="2377" t="s">
        <v>80</v>
      </c>
      <c r="B26" s="2372" t="s">
        <v>45</v>
      </c>
      <c r="C26" s="2372"/>
      <c r="D26" s="2372"/>
      <c r="E26" s="2372"/>
      <c r="F26" s="2385">
        <v>41</v>
      </c>
      <c r="G26" s="2385">
        <v>312</v>
      </c>
      <c r="H26" s="2386">
        <v>4825.1000000000004</v>
      </c>
      <c r="I26" s="2421">
        <v>4283.1930190000003</v>
      </c>
      <c r="J26" s="2386"/>
      <c r="K26" s="2387">
        <v>9108.2930190000006</v>
      </c>
    </row>
    <row r="27" spans="1:11" ht="18" customHeight="1" x14ac:dyDescent="0.2">
      <c r="A27" s="2377" t="s">
        <v>81</v>
      </c>
      <c r="B27" s="2372" t="s">
        <v>46</v>
      </c>
      <c r="C27" s="2372"/>
      <c r="D27" s="2372"/>
      <c r="E27" s="2372"/>
      <c r="F27" s="2385"/>
      <c r="G27" s="2385"/>
      <c r="H27" s="2386"/>
      <c r="I27" s="2421">
        <v>0</v>
      </c>
      <c r="J27" s="2386"/>
      <c r="K27" s="2387">
        <v>0</v>
      </c>
    </row>
    <row r="28" spans="1:11" ht="18" customHeight="1" x14ac:dyDescent="0.2">
      <c r="A28" s="2377" t="s">
        <v>82</v>
      </c>
      <c r="B28" s="2372" t="s">
        <v>47</v>
      </c>
      <c r="C28" s="2372"/>
      <c r="D28" s="2372"/>
      <c r="E28" s="2372"/>
      <c r="F28" s="2385"/>
      <c r="G28" s="2385"/>
      <c r="H28" s="2386"/>
      <c r="I28" s="2421">
        <v>0</v>
      </c>
      <c r="J28" s="2386"/>
      <c r="K28" s="2387">
        <v>0</v>
      </c>
    </row>
    <row r="29" spans="1:11" ht="18" customHeight="1" x14ac:dyDescent="0.2">
      <c r="A29" s="2377" t="s">
        <v>83</v>
      </c>
      <c r="B29" s="2372" t="s">
        <v>48</v>
      </c>
      <c r="C29" s="2372"/>
      <c r="D29" s="2372"/>
      <c r="E29" s="2372"/>
      <c r="F29" s="2385"/>
      <c r="G29" s="2385"/>
      <c r="H29" s="2386"/>
      <c r="I29" s="2421">
        <v>0</v>
      </c>
      <c r="J29" s="2386"/>
      <c r="K29" s="2387">
        <v>0</v>
      </c>
    </row>
    <row r="30" spans="1:11" ht="18" customHeight="1" x14ac:dyDescent="0.2">
      <c r="A30" s="2377" t="s">
        <v>84</v>
      </c>
      <c r="B30" s="4062"/>
      <c r="C30" s="4063"/>
      <c r="D30" s="4064"/>
      <c r="E30" s="2372"/>
      <c r="F30" s="2385"/>
      <c r="G30" s="2385"/>
      <c r="H30" s="2386"/>
      <c r="I30" s="2421">
        <v>0</v>
      </c>
      <c r="J30" s="2386"/>
      <c r="K30" s="2387">
        <v>0</v>
      </c>
    </row>
    <row r="31" spans="1:11" ht="18" customHeight="1" x14ac:dyDescent="0.2">
      <c r="A31" s="2377" t="s">
        <v>133</v>
      </c>
      <c r="B31" s="4062"/>
      <c r="C31" s="4063"/>
      <c r="D31" s="4064"/>
      <c r="E31" s="2372"/>
      <c r="F31" s="2385"/>
      <c r="G31" s="2385"/>
      <c r="H31" s="2386"/>
      <c r="I31" s="2421">
        <v>0</v>
      </c>
      <c r="J31" s="2386"/>
      <c r="K31" s="2387">
        <v>0</v>
      </c>
    </row>
    <row r="32" spans="1:11" ht="18" customHeight="1" x14ac:dyDescent="0.2">
      <c r="A32" s="2377" t="s">
        <v>134</v>
      </c>
      <c r="B32" s="2400"/>
      <c r="C32" s="2401"/>
      <c r="D32" s="2402"/>
      <c r="E32" s="2372"/>
      <c r="F32" s="2385"/>
      <c r="G32" s="2423" t="s">
        <v>85</v>
      </c>
      <c r="H32" s="2386"/>
      <c r="I32" s="2421">
        <v>0</v>
      </c>
      <c r="J32" s="2386"/>
      <c r="K32" s="2387">
        <v>0</v>
      </c>
    </row>
    <row r="33" spans="1:11" ht="18" customHeight="1" x14ac:dyDescent="0.2">
      <c r="A33" s="2377" t="s">
        <v>135</v>
      </c>
      <c r="B33" s="2400"/>
      <c r="C33" s="2401"/>
      <c r="D33" s="2402"/>
      <c r="E33" s="2372"/>
      <c r="F33" s="2385"/>
      <c r="G33" s="2423" t="s">
        <v>85</v>
      </c>
      <c r="H33" s="2386"/>
      <c r="I33" s="2421">
        <v>0</v>
      </c>
      <c r="J33" s="2386"/>
      <c r="K33" s="2387">
        <v>0</v>
      </c>
    </row>
    <row r="34" spans="1:11" ht="18" customHeight="1" x14ac:dyDescent="0.2">
      <c r="A34" s="2377" t="s">
        <v>136</v>
      </c>
      <c r="B34" s="4062"/>
      <c r="C34" s="4063"/>
      <c r="D34" s="4064"/>
      <c r="E34" s="2372"/>
      <c r="F34" s="2385"/>
      <c r="G34" s="2423" t="s">
        <v>85</v>
      </c>
      <c r="H34" s="2386"/>
      <c r="I34" s="2421">
        <v>0</v>
      </c>
      <c r="J34" s="2386"/>
      <c r="K34" s="2387">
        <v>0</v>
      </c>
    </row>
    <row r="35" spans="1:11" ht="18" customHeight="1" x14ac:dyDescent="0.2">
      <c r="A35" s="2372"/>
      <c r="B35" s="2372"/>
      <c r="C35" s="2372"/>
      <c r="D35" s="2372"/>
      <c r="E35" s="2372"/>
      <c r="F35" s="2372"/>
      <c r="G35" s="2372"/>
      <c r="H35" s="2372"/>
      <c r="I35" s="2372"/>
      <c r="J35" s="2372"/>
      <c r="K35" s="2415"/>
    </row>
    <row r="36" spans="1:11" ht="18" customHeight="1" x14ac:dyDescent="0.2">
      <c r="A36" s="2378" t="s">
        <v>137</v>
      </c>
      <c r="B36" s="2374" t="s">
        <v>138</v>
      </c>
      <c r="C36" s="2372"/>
      <c r="D36" s="2372"/>
      <c r="E36" s="2374" t="s">
        <v>7</v>
      </c>
      <c r="F36" s="2389">
        <v>41</v>
      </c>
      <c r="G36" s="2389">
        <v>312</v>
      </c>
      <c r="H36" s="2389">
        <v>4825.1000000000004</v>
      </c>
      <c r="I36" s="2387">
        <v>4283.1930190000003</v>
      </c>
      <c r="J36" s="2387">
        <v>0</v>
      </c>
      <c r="K36" s="2387">
        <v>9108.2930190000006</v>
      </c>
    </row>
    <row r="37" spans="1:11" ht="18" customHeight="1" thickBot="1" x14ac:dyDescent="0.25">
      <c r="A37" s="2372"/>
      <c r="B37" s="2374"/>
      <c r="C37" s="2372"/>
      <c r="D37" s="2372"/>
      <c r="E37" s="2372"/>
      <c r="F37" s="2390"/>
      <c r="G37" s="2390"/>
      <c r="H37" s="2391"/>
      <c r="I37" s="2391"/>
      <c r="J37" s="2391"/>
      <c r="K37" s="2416"/>
    </row>
    <row r="38" spans="1:11" ht="42.75" customHeight="1" x14ac:dyDescent="0.2">
      <c r="A38" s="2372"/>
      <c r="B38" s="2372"/>
      <c r="C38" s="2372"/>
      <c r="D38" s="2372"/>
      <c r="E38" s="2372"/>
      <c r="F38" s="2380" t="s">
        <v>9</v>
      </c>
      <c r="G38" s="2380" t="s">
        <v>37</v>
      </c>
      <c r="H38" s="2380" t="s">
        <v>29</v>
      </c>
      <c r="I38" s="2380" t="s">
        <v>30</v>
      </c>
      <c r="J38" s="2380" t="s">
        <v>33</v>
      </c>
      <c r="K38" s="2380" t="s">
        <v>34</v>
      </c>
    </row>
    <row r="39" spans="1:11" ht="19.149999999999999" customHeight="1" x14ac:dyDescent="0.2">
      <c r="A39" s="2378" t="s">
        <v>86</v>
      </c>
      <c r="B39" s="2374" t="s">
        <v>49</v>
      </c>
      <c r="C39" s="2372"/>
      <c r="D39" s="2372"/>
      <c r="E39" s="2372"/>
      <c r="F39" s="2372"/>
      <c r="G39" s="2372"/>
      <c r="H39" s="2372"/>
      <c r="I39" s="2372"/>
      <c r="J39" s="2372"/>
      <c r="K39" s="2372"/>
    </row>
    <row r="40" spans="1:11" ht="18" customHeight="1" x14ac:dyDescent="0.2">
      <c r="A40" s="2377" t="s">
        <v>87</v>
      </c>
      <c r="B40" s="2372" t="s">
        <v>31</v>
      </c>
      <c r="C40" s="2372"/>
      <c r="D40" s="2372"/>
      <c r="E40" s="2372"/>
      <c r="F40" s="2385"/>
      <c r="G40" s="2385"/>
      <c r="H40" s="2386"/>
      <c r="I40" s="2421">
        <v>0</v>
      </c>
      <c r="J40" s="2386"/>
      <c r="K40" s="2387">
        <v>0</v>
      </c>
    </row>
    <row r="41" spans="1:11" ht="18" customHeight="1" x14ac:dyDescent="0.2">
      <c r="A41" s="2377" t="s">
        <v>88</v>
      </c>
      <c r="B41" s="3861" t="s">
        <v>50</v>
      </c>
      <c r="C41" s="3862"/>
      <c r="D41" s="2372"/>
      <c r="E41" s="2372"/>
      <c r="F41" s="2385"/>
      <c r="G41" s="2385"/>
      <c r="H41" s="2386"/>
      <c r="I41" s="2421">
        <v>0</v>
      </c>
      <c r="J41" s="2386"/>
      <c r="K41" s="2387">
        <v>0</v>
      </c>
    </row>
    <row r="42" spans="1:11" ht="18" customHeight="1" x14ac:dyDescent="0.2">
      <c r="A42" s="2377" t="s">
        <v>89</v>
      </c>
      <c r="B42" s="2373" t="s">
        <v>11</v>
      </c>
      <c r="C42" s="2372"/>
      <c r="D42" s="2372"/>
      <c r="E42" s="2372"/>
      <c r="F42" s="2385">
        <v>360</v>
      </c>
      <c r="G42" s="2385">
        <v>639</v>
      </c>
      <c r="H42" s="2386">
        <v>16598.36</v>
      </c>
      <c r="I42" s="2421">
        <v>0</v>
      </c>
      <c r="J42" s="2386"/>
      <c r="K42" s="2387">
        <v>16598.36</v>
      </c>
    </row>
    <row r="43" spans="1:11" ht="18" customHeight="1" x14ac:dyDescent="0.2">
      <c r="A43" s="2377" t="s">
        <v>90</v>
      </c>
      <c r="B43" s="2418" t="s">
        <v>10</v>
      </c>
      <c r="C43" s="2381"/>
      <c r="D43" s="2381"/>
      <c r="E43" s="2372"/>
      <c r="F43" s="2385"/>
      <c r="G43" s="2385"/>
      <c r="H43" s="2386">
        <v>1000</v>
      </c>
      <c r="I43" s="2421">
        <v>0</v>
      </c>
      <c r="J43" s="2386"/>
      <c r="K43" s="2387">
        <v>1000</v>
      </c>
    </row>
    <row r="44" spans="1:11" ht="18" customHeight="1" x14ac:dyDescent="0.2">
      <c r="A44" s="2377" t="s">
        <v>91</v>
      </c>
      <c r="B44" s="4062"/>
      <c r="C44" s="4063"/>
      <c r="D44" s="4064"/>
      <c r="E44" s="2372"/>
      <c r="F44" s="2425"/>
      <c r="G44" s="2425"/>
      <c r="H44" s="2425"/>
      <c r="I44" s="2426">
        <v>0</v>
      </c>
      <c r="J44" s="2425"/>
      <c r="K44" s="2427">
        <v>0</v>
      </c>
    </row>
    <row r="45" spans="1:11" ht="18" customHeight="1" x14ac:dyDescent="0.2">
      <c r="A45" s="2377" t="s">
        <v>139</v>
      </c>
      <c r="B45" s="4062"/>
      <c r="C45" s="4063"/>
      <c r="D45" s="4064"/>
      <c r="E45" s="2372"/>
      <c r="F45" s="2385"/>
      <c r="G45" s="2385"/>
      <c r="H45" s="2386"/>
      <c r="I45" s="2421">
        <v>0</v>
      </c>
      <c r="J45" s="2386"/>
      <c r="K45" s="2387">
        <v>0</v>
      </c>
    </row>
    <row r="46" spans="1:11" ht="18" customHeight="1" x14ac:dyDescent="0.2">
      <c r="A46" s="2377" t="s">
        <v>140</v>
      </c>
      <c r="B46" s="4062"/>
      <c r="C46" s="4063"/>
      <c r="D46" s="4064"/>
      <c r="E46" s="2372"/>
      <c r="F46" s="2385"/>
      <c r="G46" s="2385"/>
      <c r="H46" s="2386"/>
      <c r="I46" s="2421">
        <v>0</v>
      </c>
      <c r="J46" s="2386"/>
      <c r="K46" s="2387">
        <v>0</v>
      </c>
    </row>
    <row r="47" spans="1:11" ht="18" customHeight="1" x14ac:dyDescent="0.2">
      <c r="A47" s="2377" t="s">
        <v>141</v>
      </c>
      <c r="B47" s="4062"/>
      <c r="C47" s="4063"/>
      <c r="D47" s="4064"/>
      <c r="E47" s="2372"/>
      <c r="F47" s="2385"/>
      <c r="G47" s="2385"/>
      <c r="H47" s="2386"/>
      <c r="I47" s="2421">
        <v>0</v>
      </c>
      <c r="J47" s="2386"/>
      <c r="K47" s="2387">
        <v>0</v>
      </c>
    </row>
    <row r="48" spans="1:11" ht="18" customHeight="1" x14ac:dyDescent="0.2">
      <c r="A48" s="2315"/>
      <c r="B48" s="2047"/>
      <c r="C48" s="2047"/>
      <c r="D48" s="2047"/>
      <c r="E48" s="2047"/>
      <c r="F48" s="2047"/>
      <c r="G48" s="2047"/>
      <c r="H48" s="2047"/>
      <c r="I48" s="2047"/>
      <c r="J48" s="2047"/>
      <c r="K48" s="2047"/>
    </row>
    <row r="49" spans="1:11" ht="18" customHeight="1" x14ac:dyDescent="0.2">
      <c r="A49" s="2378" t="s">
        <v>142</v>
      </c>
      <c r="B49" s="2374" t="s">
        <v>143</v>
      </c>
      <c r="C49" s="2372"/>
      <c r="D49" s="2372"/>
      <c r="E49" s="2374" t="s">
        <v>7</v>
      </c>
      <c r="F49" s="2394">
        <v>360</v>
      </c>
      <c r="G49" s="2394">
        <v>639</v>
      </c>
      <c r="H49" s="2387">
        <v>17598.36</v>
      </c>
      <c r="I49" s="2387">
        <v>0</v>
      </c>
      <c r="J49" s="2387">
        <v>0</v>
      </c>
      <c r="K49" s="2387">
        <v>17598.36</v>
      </c>
    </row>
    <row r="50" spans="1:11" ht="18" customHeight="1" thickBot="1" x14ac:dyDescent="0.25">
      <c r="A50" s="2372"/>
      <c r="B50" s="2372"/>
      <c r="C50" s="2372"/>
      <c r="D50" s="2372"/>
      <c r="E50" s="2372"/>
      <c r="F50" s="2372"/>
      <c r="G50" s="2395"/>
      <c r="H50" s="2395"/>
      <c r="I50" s="2395"/>
      <c r="J50" s="2395"/>
      <c r="K50" s="2395"/>
    </row>
    <row r="51" spans="1:11" ht="42.75" customHeight="1" x14ac:dyDescent="0.2">
      <c r="A51" s="2372"/>
      <c r="B51" s="2372"/>
      <c r="C51" s="2372"/>
      <c r="D51" s="2372"/>
      <c r="E51" s="2372"/>
      <c r="F51" s="2380" t="s">
        <v>9</v>
      </c>
      <c r="G51" s="2380" t="s">
        <v>37</v>
      </c>
      <c r="H51" s="2380" t="s">
        <v>29</v>
      </c>
      <c r="I51" s="2380" t="s">
        <v>30</v>
      </c>
      <c r="J51" s="2380" t="s">
        <v>33</v>
      </c>
      <c r="K51" s="2380" t="s">
        <v>34</v>
      </c>
    </row>
    <row r="52" spans="1:11" ht="18" customHeight="1" x14ac:dyDescent="0.2">
      <c r="A52" s="2378" t="s">
        <v>92</v>
      </c>
      <c r="B52" s="4060" t="s">
        <v>38</v>
      </c>
      <c r="C52" s="4061"/>
      <c r="D52" s="2372"/>
      <c r="E52" s="2372"/>
      <c r="F52" s="2372"/>
      <c r="G52" s="2372"/>
      <c r="H52" s="2372"/>
      <c r="I52" s="2372"/>
      <c r="J52" s="2372"/>
      <c r="K52" s="2372"/>
    </row>
    <row r="53" spans="1:11" ht="18" customHeight="1" x14ac:dyDescent="0.2">
      <c r="A53" s="2377" t="s">
        <v>51</v>
      </c>
      <c r="B53" s="4081"/>
      <c r="C53" s="4082"/>
      <c r="D53" s="4067"/>
      <c r="E53" s="2372"/>
      <c r="F53" s="2385"/>
      <c r="G53" s="2385"/>
      <c r="H53" s="2386"/>
      <c r="I53" s="2421">
        <v>0</v>
      </c>
      <c r="J53" s="2386"/>
      <c r="K53" s="2387">
        <v>0</v>
      </c>
    </row>
    <row r="54" spans="1:11" ht="18" customHeight="1" x14ac:dyDescent="0.2">
      <c r="A54" s="2377" t="s">
        <v>93</v>
      </c>
      <c r="B54" s="2397"/>
      <c r="C54" s="2398"/>
      <c r="D54" s="2399"/>
      <c r="E54" s="2372"/>
      <c r="F54" s="2385"/>
      <c r="G54" s="2385"/>
      <c r="H54" s="2386"/>
      <c r="I54" s="2421">
        <v>0</v>
      </c>
      <c r="J54" s="2386"/>
      <c r="K54" s="2387">
        <v>0</v>
      </c>
    </row>
    <row r="55" spans="1:11" ht="18" customHeight="1" x14ac:dyDescent="0.2">
      <c r="A55" s="2377" t="s">
        <v>94</v>
      </c>
      <c r="B55" s="4065"/>
      <c r="C55" s="4066"/>
      <c r="D55" s="4067"/>
      <c r="E55" s="2372"/>
      <c r="F55" s="2385"/>
      <c r="G55" s="2385"/>
      <c r="H55" s="2386"/>
      <c r="I55" s="2421">
        <v>0</v>
      </c>
      <c r="J55" s="2386"/>
      <c r="K55" s="2387">
        <v>0</v>
      </c>
    </row>
    <row r="56" spans="1:11" ht="18" customHeight="1" x14ac:dyDescent="0.2">
      <c r="A56" s="2377" t="s">
        <v>95</v>
      </c>
      <c r="B56" s="4065"/>
      <c r="C56" s="4066"/>
      <c r="D56" s="4067"/>
      <c r="E56" s="2372"/>
      <c r="F56" s="2385"/>
      <c r="G56" s="2385"/>
      <c r="H56" s="2386"/>
      <c r="I56" s="2421">
        <v>0</v>
      </c>
      <c r="J56" s="2386"/>
      <c r="K56" s="2387">
        <v>0</v>
      </c>
    </row>
    <row r="57" spans="1:11" ht="18" customHeight="1" x14ac:dyDescent="0.2">
      <c r="A57" s="2377" t="s">
        <v>96</v>
      </c>
      <c r="B57" s="4065"/>
      <c r="C57" s="4066"/>
      <c r="D57" s="4067"/>
      <c r="E57" s="2372"/>
      <c r="F57" s="2385"/>
      <c r="G57" s="2385"/>
      <c r="H57" s="2386"/>
      <c r="I57" s="2421">
        <v>0</v>
      </c>
      <c r="J57" s="2386"/>
      <c r="K57" s="2387">
        <v>0</v>
      </c>
    </row>
    <row r="58" spans="1:11" ht="18" customHeight="1" x14ac:dyDescent="0.2">
      <c r="A58" s="2377" t="s">
        <v>97</v>
      </c>
      <c r="B58" s="2397"/>
      <c r="C58" s="2398"/>
      <c r="D58" s="2399"/>
      <c r="E58" s="2372"/>
      <c r="F58" s="2385"/>
      <c r="G58" s="2385"/>
      <c r="H58" s="2386"/>
      <c r="I58" s="2421">
        <v>0</v>
      </c>
      <c r="J58" s="2386"/>
      <c r="K58" s="2387">
        <v>0</v>
      </c>
    </row>
    <row r="59" spans="1:11" ht="18" customHeight="1" x14ac:dyDescent="0.2">
      <c r="A59" s="2377" t="s">
        <v>98</v>
      </c>
      <c r="B59" s="4065"/>
      <c r="C59" s="4066"/>
      <c r="D59" s="4067"/>
      <c r="E59" s="2372"/>
      <c r="F59" s="2385"/>
      <c r="G59" s="2385"/>
      <c r="H59" s="2386"/>
      <c r="I59" s="2421">
        <v>0</v>
      </c>
      <c r="J59" s="2386"/>
      <c r="K59" s="2387">
        <v>0</v>
      </c>
    </row>
    <row r="60" spans="1:11" ht="18" customHeight="1" x14ac:dyDescent="0.2">
      <c r="A60" s="2377" t="s">
        <v>99</v>
      </c>
      <c r="B60" s="2397"/>
      <c r="C60" s="2398"/>
      <c r="D60" s="2399"/>
      <c r="E60" s="2372"/>
      <c r="F60" s="2385"/>
      <c r="G60" s="2385"/>
      <c r="H60" s="2386"/>
      <c r="I60" s="2421">
        <v>0</v>
      </c>
      <c r="J60" s="2386"/>
      <c r="K60" s="2387">
        <v>0</v>
      </c>
    </row>
    <row r="61" spans="1:11" ht="18" customHeight="1" x14ac:dyDescent="0.2">
      <c r="A61" s="2377" t="s">
        <v>100</v>
      </c>
      <c r="B61" s="2397"/>
      <c r="C61" s="2398"/>
      <c r="D61" s="2399"/>
      <c r="E61" s="2372"/>
      <c r="F61" s="2385"/>
      <c r="G61" s="2385"/>
      <c r="H61" s="2386"/>
      <c r="I61" s="2421">
        <v>0</v>
      </c>
      <c r="J61" s="2386"/>
      <c r="K61" s="2387">
        <v>0</v>
      </c>
    </row>
    <row r="62" spans="1:11" ht="18" customHeight="1" x14ac:dyDescent="0.2">
      <c r="A62" s="2377" t="s">
        <v>101</v>
      </c>
      <c r="B62" s="4065"/>
      <c r="C62" s="4066"/>
      <c r="D62" s="4067"/>
      <c r="E62" s="2372"/>
      <c r="F62" s="2385"/>
      <c r="G62" s="2385"/>
      <c r="H62" s="2386"/>
      <c r="I62" s="2421">
        <v>0</v>
      </c>
      <c r="J62" s="2386"/>
      <c r="K62" s="2387">
        <v>0</v>
      </c>
    </row>
    <row r="63" spans="1:11" ht="18" customHeight="1" x14ac:dyDescent="0.2">
      <c r="A63" s="2377"/>
      <c r="B63" s="2372"/>
      <c r="C63" s="2372"/>
      <c r="D63" s="2372"/>
      <c r="E63" s="2372"/>
      <c r="F63" s="2372"/>
      <c r="G63" s="2372"/>
      <c r="H63" s="2372"/>
      <c r="I63" s="2417"/>
      <c r="J63" s="2372"/>
      <c r="K63" s="2372"/>
    </row>
    <row r="64" spans="1:11" ht="18" customHeight="1" x14ac:dyDescent="0.2">
      <c r="A64" s="2377" t="s">
        <v>144</v>
      </c>
      <c r="B64" s="2374" t="s">
        <v>145</v>
      </c>
      <c r="C64" s="2372"/>
      <c r="D64" s="2372"/>
      <c r="E64" s="2374" t="s">
        <v>7</v>
      </c>
      <c r="F64" s="2389">
        <v>0</v>
      </c>
      <c r="G64" s="2389">
        <v>0</v>
      </c>
      <c r="H64" s="2387">
        <v>0</v>
      </c>
      <c r="I64" s="2387">
        <v>0</v>
      </c>
      <c r="J64" s="2387">
        <v>0</v>
      </c>
      <c r="K64" s="2387">
        <v>0</v>
      </c>
    </row>
    <row r="65" spans="1:11" ht="18" customHeight="1" x14ac:dyDescent="0.2">
      <c r="A65" s="2372"/>
      <c r="B65" s="2372"/>
      <c r="C65" s="2372"/>
      <c r="D65" s="2372"/>
      <c r="E65" s="2372"/>
      <c r="F65" s="2419"/>
      <c r="G65" s="2419"/>
      <c r="H65" s="2419"/>
      <c r="I65" s="2419"/>
      <c r="J65" s="2419"/>
      <c r="K65" s="2419"/>
    </row>
    <row r="66" spans="1:11" ht="42.75" customHeight="1" x14ac:dyDescent="0.2">
      <c r="A66" s="2372"/>
      <c r="B66" s="2372"/>
      <c r="C66" s="2372"/>
      <c r="D66" s="2372"/>
      <c r="E66" s="2372"/>
      <c r="F66" s="2428" t="s">
        <v>9</v>
      </c>
      <c r="G66" s="2428" t="s">
        <v>37</v>
      </c>
      <c r="H66" s="2428" t="s">
        <v>29</v>
      </c>
      <c r="I66" s="2428" t="s">
        <v>30</v>
      </c>
      <c r="J66" s="2428" t="s">
        <v>33</v>
      </c>
      <c r="K66" s="2428" t="s">
        <v>34</v>
      </c>
    </row>
    <row r="67" spans="1:11" ht="18" customHeight="1" x14ac:dyDescent="0.2">
      <c r="A67" s="2378" t="s">
        <v>102</v>
      </c>
      <c r="B67" s="2374" t="s">
        <v>12</v>
      </c>
      <c r="C67" s="2372"/>
      <c r="D67" s="2372"/>
      <c r="E67" s="2372"/>
      <c r="F67" s="2429"/>
      <c r="G67" s="2429"/>
      <c r="H67" s="2429"/>
      <c r="I67" s="2430"/>
      <c r="J67" s="2429"/>
      <c r="K67" s="2431"/>
    </row>
    <row r="68" spans="1:11" ht="18" customHeight="1" x14ac:dyDescent="0.2">
      <c r="A68" s="2377" t="s">
        <v>103</v>
      </c>
      <c r="B68" s="2372" t="s">
        <v>52</v>
      </c>
      <c r="C68" s="2372"/>
      <c r="D68" s="2372"/>
      <c r="E68" s="2372"/>
      <c r="F68" s="2422"/>
      <c r="G68" s="2422"/>
      <c r="H68" s="2422"/>
      <c r="I68" s="2421">
        <v>0</v>
      </c>
      <c r="J68" s="2422"/>
      <c r="K68" s="2387">
        <v>0</v>
      </c>
    </row>
    <row r="69" spans="1:11" ht="18" customHeight="1" x14ac:dyDescent="0.2">
      <c r="A69" s="2377" t="s">
        <v>104</v>
      </c>
      <c r="B69" s="2373" t="s">
        <v>53</v>
      </c>
      <c r="C69" s="2372"/>
      <c r="D69" s="2372"/>
      <c r="E69" s="2372"/>
      <c r="F69" s="2422"/>
      <c r="G69" s="2422"/>
      <c r="H69" s="2422"/>
      <c r="I69" s="2421">
        <v>0</v>
      </c>
      <c r="J69" s="2422"/>
      <c r="K69" s="2387">
        <v>0</v>
      </c>
    </row>
    <row r="70" spans="1:11" ht="18" customHeight="1" x14ac:dyDescent="0.2">
      <c r="A70" s="2377" t="s">
        <v>178</v>
      </c>
      <c r="B70" s="2397"/>
      <c r="C70" s="2398"/>
      <c r="D70" s="2399"/>
      <c r="E70" s="2374"/>
      <c r="F70" s="2406"/>
      <c r="G70" s="2406"/>
      <c r="H70" s="2407"/>
      <c r="I70" s="2421">
        <v>0</v>
      </c>
      <c r="J70" s="2407"/>
      <c r="K70" s="2387">
        <v>0</v>
      </c>
    </row>
    <row r="71" spans="1:11" ht="18" customHeight="1" x14ac:dyDescent="0.2">
      <c r="A71" s="2377" t="s">
        <v>179</v>
      </c>
      <c r="B71" s="2397"/>
      <c r="C71" s="2398"/>
      <c r="D71" s="2399"/>
      <c r="E71" s="2374"/>
      <c r="F71" s="2406"/>
      <c r="G71" s="2406"/>
      <c r="H71" s="2407"/>
      <c r="I71" s="2421">
        <v>0</v>
      </c>
      <c r="J71" s="2407"/>
      <c r="K71" s="2387">
        <v>0</v>
      </c>
    </row>
    <row r="72" spans="1:11" ht="18" customHeight="1" x14ac:dyDescent="0.2">
      <c r="A72" s="2377" t="s">
        <v>180</v>
      </c>
      <c r="B72" s="2403"/>
      <c r="C72" s="2404"/>
      <c r="D72" s="2405"/>
      <c r="E72" s="2374"/>
      <c r="F72" s="2385"/>
      <c r="G72" s="2385"/>
      <c r="H72" s="2386"/>
      <c r="I72" s="2421">
        <v>0</v>
      </c>
      <c r="J72" s="2386"/>
      <c r="K72" s="2387">
        <v>0</v>
      </c>
    </row>
    <row r="73" spans="1:11" ht="18" customHeight="1" x14ac:dyDescent="0.2">
      <c r="A73" s="2377"/>
      <c r="B73" s="2373"/>
      <c r="C73" s="2372"/>
      <c r="D73" s="2372"/>
      <c r="E73" s="2374"/>
      <c r="F73" s="2432"/>
      <c r="G73" s="2432"/>
      <c r="H73" s="2433"/>
      <c r="I73" s="2430"/>
      <c r="J73" s="2433"/>
      <c r="K73" s="2431"/>
    </row>
    <row r="74" spans="1:11" ht="18" customHeight="1" x14ac:dyDescent="0.2">
      <c r="A74" s="2378" t="s">
        <v>146</v>
      </c>
      <c r="B74" s="2374" t="s">
        <v>147</v>
      </c>
      <c r="C74" s="2372"/>
      <c r="D74" s="2372"/>
      <c r="E74" s="2374" t="s">
        <v>7</v>
      </c>
      <c r="F74" s="2392">
        <v>0</v>
      </c>
      <c r="G74" s="2392">
        <v>0</v>
      </c>
      <c r="H74" s="2392">
        <v>0</v>
      </c>
      <c r="I74" s="2424">
        <v>0</v>
      </c>
      <c r="J74" s="2392">
        <v>0</v>
      </c>
      <c r="K74" s="2388">
        <v>0</v>
      </c>
    </row>
    <row r="75" spans="1:11" ht="42.75" customHeight="1" x14ac:dyDescent="0.2">
      <c r="A75" s="2372"/>
      <c r="B75" s="2372"/>
      <c r="C75" s="2372"/>
      <c r="D75" s="2372"/>
      <c r="E75" s="2372"/>
      <c r="F75" s="2380" t="s">
        <v>9</v>
      </c>
      <c r="G75" s="2380" t="s">
        <v>37</v>
      </c>
      <c r="H75" s="2380" t="s">
        <v>29</v>
      </c>
      <c r="I75" s="2380" t="s">
        <v>30</v>
      </c>
      <c r="J75" s="2380" t="s">
        <v>33</v>
      </c>
      <c r="K75" s="2380" t="s">
        <v>34</v>
      </c>
    </row>
    <row r="76" spans="1:11" ht="18" customHeight="1" x14ac:dyDescent="0.2">
      <c r="A76" s="2378" t="s">
        <v>105</v>
      </c>
      <c r="B76" s="2374" t="s">
        <v>106</v>
      </c>
      <c r="C76" s="2372"/>
      <c r="D76" s="2372"/>
      <c r="E76" s="2372"/>
      <c r="F76" s="2372"/>
      <c r="G76" s="2372"/>
      <c r="H76" s="2372"/>
      <c r="I76" s="2372"/>
      <c r="J76" s="2372"/>
      <c r="K76" s="2372"/>
    </row>
    <row r="77" spans="1:11" ht="18" customHeight="1" x14ac:dyDescent="0.2">
      <c r="A77" s="2377" t="s">
        <v>107</v>
      </c>
      <c r="B77" s="2373" t="s">
        <v>54</v>
      </c>
      <c r="C77" s="2372"/>
      <c r="D77" s="2372"/>
      <c r="E77" s="2372"/>
      <c r="F77" s="2385"/>
      <c r="G77" s="2385"/>
      <c r="H77" s="2386"/>
      <c r="I77" s="2421">
        <v>0</v>
      </c>
      <c r="J77" s="2386"/>
      <c r="K77" s="2387">
        <v>0</v>
      </c>
    </row>
    <row r="78" spans="1:11" ht="18" customHeight="1" x14ac:dyDescent="0.2">
      <c r="A78" s="2377" t="s">
        <v>108</v>
      </c>
      <c r="B78" s="2373" t="s">
        <v>55</v>
      </c>
      <c r="C78" s="2372"/>
      <c r="D78" s="2372"/>
      <c r="E78" s="2372"/>
      <c r="F78" s="2385"/>
      <c r="G78" s="2385"/>
      <c r="H78" s="2386"/>
      <c r="I78" s="2421">
        <v>0</v>
      </c>
      <c r="J78" s="2386"/>
      <c r="K78" s="2387">
        <v>0</v>
      </c>
    </row>
    <row r="79" spans="1:11" ht="18" customHeight="1" x14ac:dyDescent="0.2">
      <c r="A79" s="2377" t="s">
        <v>109</v>
      </c>
      <c r="B79" s="2373" t="s">
        <v>13</v>
      </c>
      <c r="C79" s="2372"/>
      <c r="D79" s="2372"/>
      <c r="E79" s="2372"/>
      <c r="F79" s="2385"/>
      <c r="G79" s="2385"/>
      <c r="H79" s="2386"/>
      <c r="I79" s="2421">
        <v>0</v>
      </c>
      <c r="J79" s="2386"/>
      <c r="K79" s="2387">
        <v>0</v>
      </c>
    </row>
    <row r="80" spans="1:11" ht="18" customHeight="1" x14ac:dyDescent="0.2">
      <c r="A80" s="2377" t="s">
        <v>110</v>
      </c>
      <c r="B80" s="2373" t="s">
        <v>56</v>
      </c>
      <c r="C80" s="2372"/>
      <c r="D80" s="2372"/>
      <c r="E80" s="2372"/>
      <c r="F80" s="2385"/>
      <c r="G80" s="2385"/>
      <c r="H80" s="2386"/>
      <c r="I80" s="2421">
        <v>0</v>
      </c>
      <c r="J80" s="2386"/>
      <c r="K80" s="2387">
        <v>0</v>
      </c>
    </row>
    <row r="81" spans="1:11" ht="18" customHeight="1" x14ac:dyDescent="0.2">
      <c r="A81" s="2377"/>
      <c r="B81" s="2372"/>
      <c r="C81" s="2372"/>
      <c r="D81" s="2372"/>
      <c r="E81" s="2372"/>
      <c r="F81" s="2372"/>
      <c r="G81" s="2372"/>
      <c r="H81" s="2372"/>
      <c r="I81" s="2372"/>
      <c r="J81" s="2372"/>
      <c r="K81" s="2411"/>
    </row>
    <row r="82" spans="1:11" ht="18" customHeight="1" x14ac:dyDescent="0.2">
      <c r="A82" s="2377" t="s">
        <v>148</v>
      </c>
      <c r="B82" s="2374" t="s">
        <v>149</v>
      </c>
      <c r="C82" s="2372"/>
      <c r="D82" s="2372"/>
      <c r="E82" s="2374" t="s">
        <v>7</v>
      </c>
      <c r="F82" s="2392">
        <v>0</v>
      </c>
      <c r="G82" s="2392">
        <v>0</v>
      </c>
      <c r="H82" s="2388">
        <v>0</v>
      </c>
      <c r="I82" s="2388">
        <v>0</v>
      </c>
      <c r="J82" s="2388">
        <v>0</v>
      </c>
      <c r="K82" s="2388">
        <v>0</v>
      </c>
    </row>
    <row r="83" spans="1:11" ht="18" customHeight="1" thickBot="1" x14ac:dyDescent="0.25">
      <c r="A83" s="2377"/>
      <c r="B83" s="2372"/>
      <c r="C83" s="2372"/>
      <c r="D83" s="2372"/>
      <c r="E83" s="2372"/>
      <c r="F83" s="2395"/>
      <c r="G83" s="2395"/>
      <c r="H83" s="2395"/>
      <c r="I83" s="2395"/>
      <c r="J83" s="2395"/>
      <c r="K83" s="2395"/>
    </row>
    <row r="84" spans="1:11" ht="42.75" customHeight="1" x14ac:dyDescent="0.2">
      <c r="A84" s="2372"/>
      <c r="B84" s="2372"/>
      <c r="C84" s="2372"/>
      <c r="D84" s="2372"/>
      <c r="E84" s="2372"/>
      <c r="F84" s="2380" t="s">
        <v>9</v>
      </c>
      <c r="G84" s="2380" t="s">
        <v>37</v>
      </c>
      <c r="H84" s="2380" t="s">
        <v>29</v>
      </c>
      <c r="I84" s="2380" t="s">
        <v>30</v>
      </c>
      <c r="J84" s="2380" t="s">
        <v>33</v>
      </c>
      <c r="K84" s="2380" t="s">
        <v>34</v>
      </c>
    </row>
    <row r="85" spans="1:11" ht="18" customHeight="1" x14ac:dyDescent="0.2">
      <c r="A85" s="2378" t="s">
        <v>111</v>
      </c>
      <c r="B85" s="2374" t="s">
        <v>57</v>
      </c>
      <c r="C85" s="2372"/>
      <c r="D85" s="2372"/>
      <c r="E85" s="2372"/>
      <c r="F85" s="2372"/>
      <c r="G85" s="2372"/>
      <c r="H85" s="2372"/>
      <c r="I85" s="2372"/>
      <c r="J85" s="2372"/>
      <c r="K85" s="2372"/>
    </row>
    <row r="86" spans="1:11" ht="18" customHeight="1" x14ac:dyDescent="0.2">
      <c r="A86" s="2377" t="s">
        <v>112</v>
      </c>
      <c r="B86" s="2373" t="s">
        <v>113</v>
      </c>
      <c r="C86" s="2372"/>
      <c r="D86" s="2372"/>
      <c r="E86" s="2372"/>
      <c r="F86" s="2385"/>
      <c r="G86" s="2385"/>
      <c r="H86" s="2386"/>
      <c r="I86" s="2421">
        <v>0</v>
      </c>
      <c r="J86" s="2386"/>
      <c r="K86" s="2387">
        <v>0</v>
      </c>
    </row>
    <row r="87" spans="1:11" ht="18" customHeight="1" x14ac:dyDescent="0.2">
      <c r="A87" s="2377" t="s">
        <v>114</v>
      </c>
      <c r="B87" s="2373" t="s">
        <v>14</v>
      </c>
      <c r="C87" s="2372"/>
      <c r="D87" s="2372"/>
      <c r="E87" s="2372"/>
      <c r="F87" s="2385"/>
      <c r="G87" s="2385"/>
      <c r="H87" s="2386"/>
      <c r="I87" s="2421">
        <v>0</v>
      </c>
      <c r="J87" s="2386"/>
      <c r="K87" s="2387">
        <v>0</v>
      </c>
    </row>
    <row r="88" spans="1:11" ht="18" customHeight="1" x14ac:dyDescent="0.2">
      <c r="A88" s="2377" t="s">
        <v>115</v>
      </c>
      <c r="B88" s="2373" t="s">
        <v>116</v>
      </c>
      <c r="C88" s="2372"/>
      <c r="D88" s="2372"/>
      <c r="E88" s="2372"/>
      <c r="F88" s="2385">
        <v>9.5</v>
      </c>
      <c r="G88" s="2385">
        <v>850</v>
      </c>
      <c r="H88" s="2386">
        <v>229</v>
      </c>
      <c r="I88" s="2421">
        <v>203.28101000000001</v>
      </c>
      <c r="J88" s="2386"/>
      <c r="K88" s="2387">
        <v>432.28101000000004</v>
      </c>
    </row>
    <row r="89" spans="1:11" ht="18" customHeight="1" x14ac:dyDescent="0.2">
      <c r="A89" s="2377" t="s">
        <v>117</v>
      </c>
      <c r="B89" s="2373" t="s">
        <v>58</v>
      </c>
      <c r="C89" s="2372"/>
      <c r="D89" s="2372"/>
      <c r="E89" s="2372"/>
      <c r="F89" s="2385"/>
      <c r="G89" s="2385"/>
      <c r="H89" s="2386"/>
      <c r="I89" s="2421">
        <v>0</v>
      </c>
      <c r="J89" s="2386"/>
      <c r="K89" s="2387">
        <v>0</v>
      </c>
    </row>
    <row r="90" spans="1:11" ht="18" customHeight="1" x14ac:dyDescent="0.2">
      <c r="A90" s="2377" t="s">
        <v>118</v>
      </c>
      <c r="B90" s="3861" t="s">
        <v>59</v>
      </c>
      <c r="C90" s="3862"/>
      <c r="D90" s="2372"/>
      <c r="E90" s="2372"/>
      <c r="F90" s="2385"/>
      <c r="G90" s="2385"/>
      <c r="H90" s="2386"/>
      <c r="I90" s="2421">
        <v>0</v>
      </c>
      <c r="J90" s="2386"/>
      <c r="K90" s="2387">
        <v>0</v>
      </c>
    </row>
    <row r="91" spans="1:11" ht="18" customHeight="1" x14ac:dyDescent="0.2">
      <c r="A91" s="2377" t="s">
        <v>119</v>
      </c>
      <c r="B91" s="2373" t="s">
        <v>60</v>
      </c>
      <c r="C91" s="2372"/>
      <c r="D91" s="2372"/>
      <c r="E91" s="2372"/>
      <c r="F91" s="2385"/>
      <c r="G91" s="2385"/>
      <c r="H91" s="2386"/>
      <c r="I91" s="2421">
        <v>0</v>
      </c>
      <c r="J91" s="2386"/>
      <c r="K91" s="2387">
        <v>0</v>
      </c>
    </row>
    <row r="92" spans="1:11" ht="18" customHeight="1" x14ac:dyDescent="0.2">
      <c r="A92" s="2377" t="s">
        <v>120</v>
      </c>
      <c r="B92" s="2373" t="s">
        <v>121</v>
      </c>
      <c r="C92" s="2372"/>
      <c r="D92" s="2372"/>
      <c r="E92" s="2372"/>
      <c r="F92" s="2409"/>
      <c r="G92" s="2409"/>
      <c r="H92" s="2410"/>
      <c r="I92" s="2421">
        <v>0</v>
      </c>
      <c r="J92" s="2410"/>
      <c r="K92" s="2387">
        <v>0</v>
      </c>
    </row>
    <row r="93" spans="1:11" ht="18" customHeight="1" x14ac:dyDescent="0.2">
      <c r="A93" s="2377" t="s">
        <v>122</v>
      </c>
      <c r="B93" s="2373" t="s">
        <v>123</v>
      </c>
      <c r="C93" s="2372"/>
      <c r="D93" s="2372"/>
      <c r="E93" s="2372"/>
      <c r="F93" s="2385"/>
      <c r="G93" s="2385"/>
      <c r="H93" s="2386"/>
      <c r="I93" s="2421">
        <v>0</v>
      </c>
      <c r="J93" s="2386"/>
      <c r="K93" s="2387">
        <v>0</v>
      </c>
    </row>
    <row r="94" spans="1:11" ht="18" customHeight="1" x14ac:dyDescent="0.2">
      <c r="A94" s="2377" t="s">
        <v>124</v>
      </c>
      <c r="B94" s="4065"/>
      <c r="C94" s="4066"/>
      <c r="D94" s="4067"/>
      <c r="E94" s="2372"/>
      <c r="F94" s="2385"/>
      <c r="G94" s="2385"/>
      <c r="H94" s="2386"/>
      <c r="I94" s="2421">
        <v>0</v>
      </c>
      <c r="J94" s="2386"/>
      <c r="K94" s="2387">
        <v>0</v>
      </c>
    </row>
    <row r="95" spans="1:11" ht="18" customHeight="1" x14ac:dyDescent="0.2">
      <c r="A95" s="2377" t="s">
        <v>125</v>
      </c>
      <c r="B95" s="4065"/>
      <c r="C95" s="4066"/>
      <c r="D95" s="4067"/>
      <c r="E95" s="2372"/>
      <c r="F95" s="2385"/>
      <c r="G95" s="2385"/>
      <c r="H95" s="2386"/>
      <c r="I95" s="2421">
        <v>0</v>
      </c>
      <c r="J95" s="2386"/>
      <c r="K95" s="2387">
        <v>0</v>
      </c>
    </row>
    <row r="96" spans="1:11" ht="18" customHeight="1" x14ac:dyDescent="0.2">
      <c r="A96" s="2377" t="s">
        <v>126</v>
      </c>
      <c r="B96" s="4065"/>
      <c r="C96" s="4066"/>
      <c r="D96" s="4067"/>
      <c r="E96" s="2372"/>
      <c r="F96" s="2385"/>
      <c r="G96" s="2385"/>
      <c r="H96" s="2386"/>
      <c r="I96" s="2421">
        <v>0</v>
      </c>
      <c r="J96" s="2386"/>
      <c r="K96" s="2387">
        <v>0</v>
      </c>
    </row>
    <row r="97" spans="1:11" ht="18" customHeight="1" x14ac:dyDescent="0.2">
      <c r="A97" s="2377"/>
      <c r="B97" s="2373"/>
      <c r="C97" s="2372"/>
      <c r="D97" s="2372"/>
      <c r="E97" s="2372"/>
      <c r="F97" s="2372"/>
      <c r="G97" s="2372"/>
      <c r="H97" s="2372"/>
      <c r="I97" s="2372"/>
      <c r="J97" s="2372"/>
      <c r="K97" s="2372"/>
    </row>
    <row r="98" spans="1:11" ht="18" customHeight="1" x14ac:dyDescent="0.2">
      <c r="A98" s="2378" t="s">
        <v>150</v>
      </c>
      <c r="B98" s="2374" t="s">
        <v>151</v>
      </c>
      <c r="C98" s="2372"/>
      <c r="D98" s="2372"/>
      <c r="E98" s="2374" t="s">
        <v>7</v>
      </c>
      <c r="F98" s="2389">
        <v>9.5</v>
      </c>
      <c r="G98" s="2389">
        <v>850</v>
      </c>
      <c r="H98" s="2389">
        <v>229</v>
      </c>
      <c r="I98" s="2389">
        <v>203.28101000000001</v>
      </c>
      <c r="J98" s="2389">
        <v>0</v>
      </c>
      <c r="K98" s="2389">
        <v>432.28101000000004</v>
      </c>
    </row>
    <row r="99" spans="1:11" ht="18" customHeight="1" thickBot="1" x14ac:dyDescent="0.25">
      <c r="A99" s="2372"/>
      <c r="B99" s="2374"/>
      <c r="C99" s="2372"/>
      <c r="D99" s="2372"/>
      <c r="E99" s="2372"/>
      <c r="F99" s="2395"/>
      <c r="G99" s="2395"/>
      <c r="H99" s="2395"/>
      <c r="I99" s="2395"/>
      <c r="J99" s="2395"/>
      <c r="K99" s="2395"/>
    </row>
    <row r="100" spans="1:11" ht="42.75" customHeight="1" x14ac:dyDescent="0.2">
      <c r="A100" s="2372"/>
      <c r="B100" s="2372"/>
      <c r="C100" s="2372"/>
      <c r="D100" s="2372"/>
      <c r="E100" s="2372"/>
      <c r="F100" s="2380" t="s">
        <v>9</v>
      </c>
      <c r="G100" s="2380" t="s">
        <v>37</v>
      </c>
      <c r="H100" s="2380" t="s">
        <v>29</v>
      </c>
      <c r="I100" s="2380" t="s">
        <v>30</v>
      </c>
      <c r="J100" s="2380" t="s">
        <v>33</v>
      </c>
      <c r="K100" s="2380" t="s">
        <v>34</v>
      </c>
    </row>
    <row r="101" spans="1:11" ht="18" customHeight="1" x14ac:dyDescent="0.2">
      <c r="A101" s="2378" t="s">
        <v>130</v>
      </c>
      <c r="B101" s="2374" t="s">
        <v>63</v>
      </c>
      <c r="C101" s="2372"/>
      <c r="D101" s="2372"/>
      <c r="E101" s="2372"/>
      <c r="F101" s="2372"/>
      <c r="G101" s="2372"/>
      <c r="H101" s="2372"/>
      <c r="I101" s="2372"/>
      <c r="J101" s="2372"/>
      <c r="K101" s="2372"/>
    </row>
    <row r="102" spans="1:11" ht="18" customHeight="1" x14ac:dyDescent="0.2">
      <c r="A102" s="2377" t="s">
        <v>131</v>
      </c>
      <c r="B102" s="2373" t="s">
        <v>152</v>
      </c>
      <c r="C102" s="2372"/>
      <c r="D102" s="2372"/>
      <c r="E102" s="2372"/>
      <c r="F102" s="2385"/>
      <c r="G102" s="2385"/>
      <c r="H102" s="2386"/>
      <c r="I102" s="2421">
        <v>0</v>
      </c>
      <c r="J102" s="2386"/>
      <c r="K102" s="2387">
        <v>0</v>
      </c>
    </row>
    <row r="103" spans="1:11" ht="18" customHeight="1" x14ac:dyDescent="0.2">
      <c r="A103" s="2377" t="s">
        <v>132</v>
      </c>
      <c r="B103" s="3861" t="s">
        <v>62</v>
      </c>
      <c r="C103" s="3861"/>
      <c r="D103" s="2372"/>
      <c r="E103" s="2372"/>
      <c r="F103" s="2385">
        <v>5</v>
      </c>
      <c r="G103" s="2385">
        <v>45</v>
      </c>
      <c r="H103" s="2386"/>
      <c r="I103" s="2421">
        <v>0</v>
      </c>
      <c r="J103" s="2386"/>
      <c r="K103" s="2387">
        <v>0</v>
      </c>
    </row>
    <row r="104" spans="1:11" ht="18" customHeight="1" x14ac:dyDescent="0.2">
      <c r="A104" s="2377" t="s">
        <v>128</v>
      </c>
      <c r="B104" s="4065"/>
      <c r="C104" s="4066"/>
      <c r="D104" s="4067"/>
      <c r="E104" s="2372"/>
      <c r="F104" s="2385"/>
      <c r="G104" s="2385"/>
      <c r="H104" s="2386"/>
      <c r="I104" s="2421">
        <v>0</v>
      </c>
      <c r="J104" s="2386"/>
      <c r="K104" s="2387">
        <v>0</v>
      </c>
    </row>
    <row r="105" spans="1:11" ht="18" customHeight="1" x14ac:dyDescent="0.2">
      <c r="A105" s="2377" t="s">
        <v>127</v>
      </c>
      <c r="B105" s="4065"/>
      <c r="C105" s="4066"/>
      <c r="D105" s="4067"/>
      <c r="E105" s="2372"/>
      <c r="F105" s="2385"/>
      <c r="G105" s="2385"/>
      <c r="H105" s="2386"/>
      <c r="I105" s="2421">
        <v>0</v>
      </c>
      <c r="J105" s="2386"/>
      <c r="K105" s="2387">
        <v>0</v>
      </c>
    </row>
    <row r="106" spans="1:11" ht="18" customHeight="1" x14ac:dyDescent="0.2">
      <c r="A106" s="2377" t="s">
        <v>129</v>
      </c>
      <c r="B106" s="4065"/>
      <c r="C106" s="4066"/>
      <c r="D106" s="4067"/>
      <c r="E106" s="2372"/>
      <c r="F106" s="2385"/>
      <c r="G106" s="2385"/>
      <c r="H106" s="2386"/>
      <c r="I106" s="2421">
        <v>0</v>
      </c>
      <c r="J106" s="2386"/>
      <c r="K106" s="2387">
        <v>0</v>
      </c>
    </row>
    <row r="107" spans="1:11" ht="18" customHeight="1" x14ac:dyDescent="0.2">
      <c r="A107" s="2372"/>
      <c r="B107" s="2374"/>
      <c r="C107" s="2372"/>
      <c r="D107" s="2372"/>
      <c r="E107" s="2372"/>
      <c r="F107" s="2372"/>
      <c r="G107" s="2372"/>
      <c r="H107" s="2372"/>
      <c r="I107" s="2372"/>
      <c r="J107" s="2372"/>
      <c r="K107" s="2372"/>
    </row>
    <row r="108" spans="1:11" s="3" customFormat="1" ht="18" customHeight="1" x14ac:dyDescent="0.2">
      <c r="A108" s="2378" t="s">
        <v>153</v>
      </c>
      <c r="B108" s="2434" t="s">
        <v>154</v>
      </c>
      <c r="C108" s="2372"/>
      <c r="D108" s="2372"/>
      <c r="E108" s="2374" t="s">
        <v>7</v>
      </c>
      <c r="F108" s="2389">
        <v>5</v>
      </c>
      <c r="G108" s="2389">
        <v>45</v>
      </c>
      <c r="H108" s="2387">
        <v>0</v>
      </c>
      <c r="I108" s="2387">
        <v>0</v>
      </c>
      <c r="J108" s="2387">
        <v>0</v>
      </c>
      <c r="K108" s="2387">
        <v>0</v>
      </c>
    </row>
    <row r="109" spans="1:11" s="3" customFormat="1" ht="18" customHeight="1" thickBot="1" x14ac:dyDescent="0.25">
      <c r="A109" s="2382"/>
      <c r="B109" s="2383"/>
      <c r="C109" s="2384"/>
      <c r="D109" s="2384"/>
      <c r="E109" s="2384"/>
      <c r="F109" s="2395"/>
      <c r="G109" s="2395"/>
      <c r="H109" s="2395"/>
      <c r="I109" s="2395"/>
      <c r="J109" s="2395"/>
      <c r="K109" s="2395"/>
    </row>
    <row r="110" spans="1:11" s="3" customFormat="1" ht="18" customHeight="1" x14ac:dyDescent="0.2">
      <c r="A110" s="2378" t="s">
        <v>156</v>
      </c>
      <c r="B110" s="2374" t="s">
        <v>39</v>
      </c>
      <c r="C110" s="2372"/>
      <c r="D110" s="2372"/>
      <c r="E110" s="2372"/>
      <c r="F110" s="2372"/>
      <c r="G110" s="2372"/>
      <c r="H110" s="2372"/>
      <c r="I110" s="2372"/>
      <c r="J110" s="2372"/>
      <c r="K110" s="2372"/>
    </row>
    <row r="111" spans="1:11" ht="18" customHeight="1" x14ac:dyDescent="0.2">
      <c r="A111" s="2378" t="s">
        <v>155</v>
      </c>
      <c r="B111" s="2374" t="s">
        <v>164</v>
      </c>
      <c r="C111" s="2372"/>
      <c r="D111" s="2372"/>
      <c r="E111" s="2374" t="s">
        <v>7</v>
      </c>
      <c r="F111" s="2386">
        <v>185796</v>
      </c>
      <c r="G111" s="2372"/>
      <c r="H111" s="2372"/>
      <c r="I111" s="2372"/>
      <c r="J111" s="2372"/>
      <c r="K111" s="2372"/>
    </row>
    <row r="112" spans="1:11" ht="18" customHeight="1" x14ac:dyDescent="0.2">
      <c r="A112" s="2372"/>
      <c r="B112" s="2374"/>
      <c r="C112" s="2372"/>
      <c r="D112" s="2372"/>
      <c r="E112" s="2374"/>
      <c r="F112" s="2393"/>
      <c r="G112" s="2372"/>
      <c r="H112" s="2372"/>
      <c r="I112" s="2372"/>
      <c r="J112" s="2372"/>
      <c r="K112" s="2372"/>
    </row>
    <row r="113" spans="1:11" ht="18" customHeight="1" x14ac:dyDescent="0.2">
      <c r="A113" s="2378"/>
      <c r="B113" s="2374" t="s">
        <v>15</v>
      </c>
      <c r="C113" s="2372"/>
      <c r="D113" s="2372"/>
      <c r="E113" s="2372"/>
      <c r="F113" s="2372"/>
      <c r="G113" s="2047"/>
      <c r="H113" s="2047"/>
      <c r="I113" s="2047"/>
      <c r="J113" s="2047"/>
      <c r="K113" s="2047"/>
    </row>
    <row r="114" spans="1:11" ht="18" customHeight="1" x14ac:dyDescent="0.2">
      <c r="A114" s="2377" t="s">
        <v>171</v>
      </c>
      <c r="B114" s="2373" t="s">
        <v>35</v>
      </c>
      <c r="C114" s="2372"/>
      <c r="D114" s="2372"/>
      <c r="E114" s="2372"/>
      <c r="F114" s="2396">
        <v>0.88768999999999998</v>
      </c>
      <c r="G114" s="2047"/>
      <c r="H114" s="2047"/>
      <c r="I114" s="2047"/>
      <c r="J114" s="2047"/>
      <c r="K114" s="2047"/>
    </row>
    <row r="115" spans="1:11" ht="18" customHeight="1" x14ac:dyDescent="0.2">
      <c r="A115" s="2377"/>
      <c r="B115" s="2374"/>
      <c r="C115" s="2372"/>
      <c r="D115" s="2372"/>
      <c r="E115" s="2372"/>
      <c r="F115" s="2372"/>
      <c r="G115" s="2047"/>
      <c r="H115" s="2047"/>
      <c r="I115" s="2047"/>
      <c r="J115" s="2047"/>
      <c r="K115" s="2047"/>
    </row>
    <row r="116" spans="1:11" ht="18" customHeight="1" x14ac:dyDescent="0.2">
      <c r="A116" s="2377" t="s">
        <v>170</v>
      </c>
      <c r="B116" s="2374" t="s">
        <v>16</v>
      </c>
      <c r="C116" s="2372"/>
      <c r="D116" s="2372"/>
      <c r="E116" s="2372"/>
      <c r="F116" s="2372"/>
      <c r="G116" s="2047"/>
      <c r="H116" s="2047"/>
      <c r="I116" s="2047"/>
      <c r="J116" s="2047"/>
      <c r="K116" s="2047"/>
    </row>
    <row r="117" spans="1:11" ht="18" customHeight="1" x14ac:dyDescent="0.2">
      <c r="A117" s="2377" t="s">
        <v>172</v>
      </c>
      <c r="B117" s="2373" t="s">
        <v>17</v>
      </c>
      <c r="C117" s="2372"/>
      <c r="D117" s="2372"/>
      <c r="E117" s="2372"/>
      <c r="F117" s="2386">
        <v>13536692</v>
      </c>
      <c r="G117" s="2047"/>
      <c r="H117" s="2047"/>
      <c r="I117" s="2047"/>
      <c r="J117" s="2047"/>
      <c r="K117" s="2047"/>
    </row>
    <row r="118" spans="1:11" ht="18" customHeight="1" x14ac:dyDescent="0.2">
      <c r="A118" s="2377" t="s">
        <v>173</v>
      </c>
      <c r="B118" s="2372" t="s">
        <v>18</v>
      </c>
      <c r="C118" s="2372"/>
      <c r="D118" s="2372"/>
      <c r="E118" s="2372"/>
      <c r="F118" s="2386">
        <v>183061</v>
      </c>
      <c r="G118" s="2047"/>
      <c r="H118" s="2047"/>
      <c r="I118" s="2047"/>
      <c r="J118" s="2047"/>
      <c r="K118" s="2047"/>
    </row>
    <row r="119" spans="1:11" ht="18" customHeight="1" x14ac:dyDescent="0.2">
      <c r="A119" s="2377" t="s">
        <v>174</v>
      </c>
      <c r="B119" s="2374" t="s">
        <v>19</v>
      </c>
      <c r="C119" s="2372"/>
      <c r="D119" s="2372"/>
      <c r="E119" s="2372"/>
      <c r="F119" s="2388">
        <v>13719753</v>
      </c>
      <c r="G119" s="2047"/>
      <c r="H119" s="2047"/>
      <c r="I119" s="2047"/>
      <c r="J119" s="2047"/>
      <c r="K119" s="2047"/>
    </row>
    <row r="120" spans="1:11" ht="18" customHeight="1" x14ac:dyDescent="0.2">
      <c r="A120" s="2377"/>
      <c r="B120" s="2374"/>
      <c r="C120" s="2372"/>
      <c r="D120" s="2372"/>
      <c r="E120" s="2372"/>
      <c r="F120" s="2372"/>
      <c r="G120" s="2047"/>
      <c r="H120" s="2047"/>
      <c r="I120" s="2047"/>
      <c r="J120" s="2047"/>
      <c r="K120" s="2047"/>
    </row>
    <row r="121" spans="1:11" ht="18" customHeight="1" x14ac:dyDescent="0.2">
      <c r="A121" s="2377" t="s">
        <v>167</v>
      </c>
      <c r="B121" s="2374" t="s">
        <v>36</v>
      </c>
      <c r="C121" s="2372"/>
      <c r="D121" s="2372"/>
      <c r="E121" s="2372"/>
      <c r="F121" s="2386">
        <v>14968260</v>
      </c>
      <c r="G121" s="2047"/>
      <c r="H121" s="2047"/>
      <c r="I121" s="2047"/>
      <c r="J121" s="2047"/>
      <c r="K121" s="2047"/>
    </row>
    <row r="122" spans="1:11" ht="18" customHeight="1" x14ac:dyDescent="0.2">
      <c r="A122" s="2377"/>
      <c r="B122" s="2372"/>
      <c r="C122" s="2372"/>
      <c r="D122" s="2372"/>
      <c r="E122" s="2372"/>
      <c r="F122" s="2372"/>
      <c r="G122" s="2047"/>
      <c r="H122" s="2047"/>
      <c r="I122" s="2047"/>
      <c r="J122" s="2047"/>
      <c r="K122" s="2047"/>
    </row>
    <row r="123" spans="1:11" ht="18" customHeight="1" x14ac:dyDescent="0.2">
      <c r="A123" s="2377" t="s">
        <v>175</v>
      </c>
      <c r="B123" s="2374" t="s">
        <v>20</v>
      </c>
      <c r="C123" s="2372"/>
      <c r="D123" s="2372"/>
      <c r="E123" s="2372"/>
      <c r="F123" s="2386">
        <v>-1248507</v>
      </c>
      <c r="G123" s="2047"/>
      <c r="H123" s="2047"/>
      <c r="I123" s="2047"/>
      <c r="J123" s="2047"/>
      <c r="K123" s="2047"/>
    </row>
    <row r="124" spans="1:11" ht="18" customHeight="1" x14ac:dyDescent="0.2">
      <c r="A124" s="2377"/>
      <c r="B124" s="2372"/>
      <c r="C124" s="2372"/>
      <c r="D124" s="2372"/>
      <c r="E124" s="2372"/>
      <c r="F124" s="2372"/>
      <c r="G124" s="2047"/>
      <c r="H124" s="2047"/>
      <c r="I124" s="2047"/>
      <c r="J124" s="2047"/>
      <c r="K124" s="2047"/>
    </row>
    <row r="125" spans="1:11" ht="18" customHeight="1" x14ac:dyDescent="0.2">
      <c r="A125" s="2377" t="s">
        <v>176</v>
      </c>
      <c r="B125" s="2374" t="s">
        <v>21</v>
      </c>
      <c r="C125" s="2372"/>
      <c r="D125" s="2372"/>
      <c r="E125" s="2372"/>
      <c r="F125" s="2386">
        <v>481442</v>
      </c>
      <c r="G125" s="2047"/>
      <c r="H125" s="2047"/>
      <c r="I125" s="2047"/>
      <c r="J125" s="2047"/>
      <c r="K125" s="2047"/>
    </row>
    <row r="126" spans="1:11" ht="18" customHeight="1" x14ac:dyDescent="0.2">
      <c r="A126" s="2377"/>
      <c r="B126" s="2372"/>
      <c r="C126" s="2372"/>
      <c r="D126" s="2372"/>
      <c r="E126" s="2372"/>
      <c r="F126" s="2372"/>
      <c r="G126" s="2047"/>
      <c r="H126" s="2047"/>
      <c r="I126" s="2047"/>
      <c r="J126" s="2047"/>
      <c r="K126" s="2047"/>
    </row>
    <row r="127" spans="1:11" ht="18" customHeight="1" x14ac:dyDescent="0.2">
      <c r="A127" s="2377" t="s">
        <v>177</v>
      </c>
      <c r="B127" s="2374" t="s">
        <v>22</v>
      </c>
      <c r="C127" s="2372"/>
      <c r="D127" s="2372"/>
      <c r="E127" s="2372"/>
      <c r="F127" s="2386">
        <v>-767065</v>
      </c>
      <c r="G127" s="2047"/>
      <c r="H127" s="2047"/>
      <c r="I127" s="2047"/>
      <c r="J127" s="2047"/>
      <c r="K127" s="2047"/>
    </row>
    <row r="128" spans="1:11" ht="18" customHeight="1" x14ac:dyDescent="0.2">
      <c r="A128" s="2377"/>
      <c r="B128" s="2372"/>
      <c r="C128" s="2372"/>
      <c r="D128" s="2372"/>
      <c r="E128" s="2372"/>
      <c r="F128" s="2372"/>
      <c r="G128" s="2047"/>
      <c r="H128" s="2047"/>
      <c r="I128" s="2047"/>
      <c r="J128" s="2047"/>
      <c r="K128" s="2047"/>
    </row>
    <row r="129" spans="1:11" ht="42.75" customHeight="1" x14ac:dyDescent="0.2">
      <c r="A129" s="2372"/>
      <c r="B129" s="2372"/>
      <c r="C129" s="2372"/>
      <c r="D129" s="2372"/>
      <c r="E129" s="2372"/>
      <c r="F129" s="2380" t="s">
        <v>9</v>
      </c>
      <c r="G129" s="2380" t="s">
        <v>37</v>
      </c>
      <c r="H129" s="2380" t="s">
        <v>29</v>
      </c>
      <c r="I129" s="2380" t="s">
        <v>30</v>
      </c>
      <c r="J129" s="2380" t="s">
        <v>33</v>
      </c>
      <c r="K129" s="2380" t="s">
        <v>34</v>
      </c>
    </row>
    <row r="130" spans="1:11" ht="18" customHeight="1" x14ac:dyDescent="0.2">
      <c r="A130" s="2378" t="s">
        <v>157</v>
      </c>
      <c r="B130" s="2374" t="s">
        <v>23</v>
      </c>
      <c r="C130" s="2372"/>
      <c r="D130" s="2372"/>
      <c r="E130" s="2372"/>
      <c r="F130" s="2372"/>
      <c r="G130" s="2372"/>
      <c r="H130" s="2372"/>
      <c r="I130" s="2372"/>
      <c r="J130" s="2372"/>
      <c r="K130" s="2372"/>
    </row>
    <row r="131" spans="1:11" ht="18" customHeight="1" x14ac:dyDescent="0.2">
      <c r="A131" s="2377" t="s">
        <v>158</v>
      </c>
      <c r="B131" s="2372" t="s">
        <v>24</v>
      </c>
      <c r="C131" s="2372"/>
      <c r="D131" s="2372"/>
      <c r="E131" s="2372"/>
      <c r="F131" s="2385"/>
      <c r="G131" s="2385"/>
      <c r="H131" s="2386"/>
      <c r="I131" s="2421">
        <v>0</v>
      </c>
      <c r="J131" s="2386"/>
      <c r="K131" s="2387">
        <v>0</v>
      </c>
    </row>
    <row r="132" spans="1:11" ht="18" customHeight="1" x14ac:dyDescent="0.2">
      <c r="A132" s="2377" t="s">
        <v>159</v>
      </c>
      <c r="B132" s="2372" t="s">
        <v>25</v>
      </c>
      <c r="C132" s="2372"/>
      <c r="D132" s="2372"/>
      <c r="E132" s="2372"/>
      <c r="F132" s="2385"/>
      <c r="G132" s="2385"/>
      <c r="H132" s="2386"/>
      <c r="I132" s="2421">
        <v>0</v>
      </c>
      <c r="J132" s="2386"/>
      <c r="K132" s="2387">
        <v>0</v>
      </c>
    </row>
    <row r="133" spans="1:11" ht="18" customHeight="1" x14ac:dyDescent="0.2">
      <c r="A133" s="2377" t="s">
        <v>160</v>
      </c>
      <c r="B133" s="4062"/>
      <c r="C133" s="4063"/>
      <c r="D133" s="4064"/>
      <c r="E133" s="2372"/>
      <c r="F133" s="2385"/>
      <c r="G133" s="2385"/>
      <c r="H133" s="2386"/>
      <c r="I133" s="2421">
        <v>0</v>
      </c>
      <c r="J133" s="2386"/>
      <c r="K133" s="2387">
        <v>0</v>
      </c>
    </row>
    <row r="134" spans="1:11" ht="18" customHeight="1" x14ac:dyDescent="0.2">
      <c r="A134" s="2377" t="s">
        <v>161</v>
      </c>
      <c r="B134" s="4062"/>
      <c r="C134" s="4063"/>
      <c r="D134" s="4064"/>
      <c r="E134" s="2372"/>
      <c r="F134" s="2385"/>
      <c r="G134" s="2385"/>
      <c r="H134" s="2386"/>
      <c r="I134" s="2421">
        <v>0</v>
      </c>
      <c r="J134" s="2386"/>
      <c r="K134" s="2387">
        <v>0</v>
      </c>
    </row>
    <row r="135" spans="1:11" ht="18" customHeight="1" x14ac:dyDescent="0.2">
      <c r="A135" s="2377" t="s">
        <v>162</v>
      </c>
      <c r="B135" s="4062"/>
      <c r="C135" s="4063"/>
      <c r="D135" s="4064"/>
      <c r="E135" s="2372"/>
      <c r="F135" s="2385"/>
      <c r="G135" s="2385"/>
      <c r="H135" s="2386"/>
      <c r="I135" s="2421">
        <v>0</v>
      </c>
      <c r="J135" s="2386"/>
      <c r="K135" s="2387">
        <v>0</v>
      </c>
    </row>
    <row r="136" spans="1:11" ht="18" customHeight="1" x14ac:dyDescent="0.2">
      <c r="A136" s="2378"/>
      <c r="B136" s="2372"/>
      <c r="C136" s="2372"/>
      <c r="D136" s="2372"/>
      <c r="E136" s="2372"/>
      <c r="F136" s="2372"/>
      <c r="G136" s="2372"/>
      <c r="H136" s="2372"/>
      <c r="I136" s="2372"/>
      <c r="J136" s="2372"/>
      <c r="K136" s="2372"/>
    </row>
    <row r="137" spans="1:11" ht="18" customHeight="1" x14ac:dyDescent="0.2">
      <c r="A137" s="2378" t="s">
        <v>163</v>
      </c>
      <c r="B137" s="2374" t="s">
        <v>27</v>
      </c>
      <c r="C137" s="2372"/>
      <c r="D137" s="2372"/>
      <c r="E137" s="2372"/>
      <c r="F137" s="2389">
        <v>0</v>
      </c>
      <c r="G137" s="2389">
        <v>0</v>
      </c>
      <c r="H137" s="2387">
        <v>0</v>
      </c>
      <c r="I137" s="2387">
        <v>0</v>
      </c>
      <c r="J137" s="2387">
        <v>0</v>
      </c>
      <c r="K137" s="2387">
        <v>0</v>
      </c>
    </row>
    <row r="138" spans="1:11" ht="18" customHeight="1" x14ac:dyDescent="0.2">
      <c r="A138" s="2372"/>
      <c r="B138" s="2372"/>
      <c r="C138" s="2372"/>
      <c r="D138" s="2372"/>
      <c r="E138" s="2372"/>
      <c r="F138" s="2372"/>
      <c r="G138" s="2372"/>
      <c r="H138" s="2372"/>
      <c r="I138" s="2372"/>
      <c r="J138" s="2372"/>
      <c r="K138" s="2372"/>
    </row>
    <row r="139" spans="1:11" ht="42.75" customHeight="1" x14ac:dyDescent="0.2">
      <c r="A139" s="2372"/>
      <c r="B139" s="2372"/>
      <c r="C139" s="2372"/>
      <c r="D139" s="2372"/>
      <c r="E139" s="2372"/>
      <c r="F139" s="2380" t="s">
        <v>9</v>
      </c>
      <c r="G139" s="2380" t="s">
        <v>37</v>
      </c>
      <c r="H139" s="2380" t="s">
        <v>29</v>
      </c>
      <c r="I139" s="2380" t="s">
        <v>30</v>
      </c>
      <c r="J139" s="2380" t="s">
        <v>33</v>
      </c>
      <c r="K139" s="2380" t="s">
        <v>34</v>
      </c>
    </row>
    <row r="140" spans="1:11" ht="18" customHeight="1" x14ac:dyDescent="0.2">
      <c r="A140" s="2378" t="s">
        <v>166</v>
      </c>
      <c r="B140" s="2374" t="s">
        <v>26</v>
      </c>
      <c r="C140" s="2372"/>
      <c r="D140" s="2372"/>
      <c r="E140" s="2372"/>
      <c r="F140" s="2372"/>
      <c r="G140" s="2372"/>
      <c r="H140" s="2372"/>
      <c r="I140" s="2372"/>
      <c r="J140" s="2372"/>
      <c r="K140" s="2372"/>
    </row>
    <row r="141" spans="1:11" ht="18" customHeight="1" x14ac:dyDescent="0.2">
      <c r="A141" s="2377" t="s">
        <v>137</v>
      </c>
      <c r="B141" s="2374" t="s">
        <v>64</v>
      </c>
      <c r="C141" s="2372"/>
      <c r="D141" s="2372"/>
      <c r="E141" s="2372"/>
      <c r="F141" s="2412">
        <v>41</v>
      </c>
      <c r="G141" s="2412">
        <v>312</v>
      </c>
      <c r="H141" s="2412">
        <v>4825.1000000000004</v>
      </c>
      <c r="I141" s="2412">
        <v>4283.1930190000003</v>
      </c>
      <c r="J141" s="2412">
        <v>0</v>
      </c>
      <c r="K141" s="2412">
        <v>9108.2930190000006</v>
      </c>
    </row>
    <row r="142" spans="1:11" ht="18" customHeight="1" x14ac:dyDescent="0.2">
      <c r="A142" s="2377" t="s">
        <v>142</v>
      </c>
      <c r="B142" s="2374" t="s">
        <v>65</v>
      </c>
      <c r="C142" s="2372"/>
      <c r="D142" s="2372"/>
      <c r="E142" s="2372"/>
      <c r="F142" s="2412">
        <v>360</v>
      </c>
      <c r="G142" s="2412">
        <v>639</v>
      </c>
      <c r="H142" s="2412">
        <v>17598.36</v>
      </c>
      <c r="I142" s="2412">
        <v>0</v>
      </c>
      <c r="J142" s="2412">
        <v>0</v>
      </c>
      <c r="K142" s="2412">
        <v>17598.36</v>
      </c>
    </row>
    <row r="143" spans="1:11" ht="18" customHeight="1" x14ac:dyDescent="0.2">
      <c r="A143" s="2377" t="s">
        <v>144</v>
      </c>
      <c r="B143" s="2374" t="s">
        <v>66</v>
      </c>
      <c r="C143" s="2372"/>
      <c r="D143" s="2372"/>
      <c r="E143" s="2372"/>
      <c r="F143" s="2412">
        <v>0</v>
      </c>
      <c r="G143" s="2412">
        <v>0</v>
      </c>
      <c r="H143" s="2412">
        <v>0</v>
      </c>
      <c r="I143" s="2412">
        <v>0</v>
      </c>
      <c r="J143" s="2412">
        <v>0</v>
      </c>
      <c r="K143" s="2412">
        <v>0</v>
      </c>
    </row>
    <row r="144" spans="1:11" ht="18" customHeight="1" x14ac:dyDescent="0.2">
      <c r="A144" s="2377" t="s">
        <v>146</v>
      </c>
      <c r="B144" s="2374" t="s">
        <v>67</v>
      </c>
      <c r="C144" s="2372"/>
      <c r="D144" s="2372"/>
      <c r="E144" s="2372"/>
      <c r="F144" s="2412">
        <v>0</v>
      </c>
      <c r="G144" s="2412">
        <v>0</v>
      </c>
      <c r="H144" s="2412">
        <v>0</v>
      </c>
      <c r="I144" s="2412">
        <v>0</v>
      </c>
      <c r="J144" s="2412">
        <v>0</v>
      </c>
      <c r="K144" s="2412">
        <v>0</v>
      </c>
    </row>
    <row r="145" spans="1:11" ht="18" customHeight="1" x14ac:dyDescent="0.2">
      <c r="A145" s="2377" t="s">
        <v>148</v>
      </c>
      <c r="B145" s="2374" t="s">
        <v>68</v>
      </c>
      <c r="C145" s="2372"/>
      <c r="D145" s="2372"/>
      <c r="E145" s="2372"/>
      <c r="F145" s="2412">
        <v>0</v>
      </c>
      <c r="G145" s="2412">
        <v>0</v>
      </c>
      <c r="H145" s="2412">
        <v>0</v>
      </c>
      <c r="I145" s="2412">
        <v>0</v>
      </c>
      <c r="J145" s="2412">
        <v>0</v>
      </c>
      <c r="K145" s="2412">
        <v>0</v>
      </c>
    </row>
    <row r="146" spans="1:11" ht="18" customHeight="1" x14ac:dyDescent="0.2">
      <c r="A146" s="2377" t="s">
        <v>150</v>
      </c>
      <c r="B146" s="2374" t="s">
        <v>69</v>
      </c>
      <c r="C146" s="2372"/>
      <c r="D146" s="2372"/>
      <c r="E146" s="2372"/>
      <c r="F146" s="2412">
        <v>9.5</v>
      </c>
      <c r="G146" s="2412">
        <v>850</v>
      </c>
      <c r="H146" s="2412">
        <v>229</v>
      </c>
      <c r="I146" s="2412">
        <v>203.28101000000001</v>
      </c>
      <c r="J146" s="2412">
        <v>0</v>
      </c>
      <c r="K146" s="2412">
        <v>432.28101000000004</v>
      </c>
    </row>
    <row r="147" spans="1:11" ht="18" customHeight="1" x14ac:dyDescent="0.2">
      <c r="A147" s="2377" t="s">
        <v>153</v>
      </c>
      <c r="B147" s="2374" t="s">
        <v>61</v>
      </c>
      <c r="C147" s="2372"/>
      <c r="D147" s="2372"/>
      <c r="E147" s="2372"/>
      <c r="F147" s="2389">
        <v>5</v>
      </c>
      <c r="G147" s="2389">
        <v>45</v>
      </c>
      <c r="H147" s="2389">
        <v>0</v>
      </c>
      <c r="I147" s="2389">
        <v>0</v>
      </c>
      <c r="J147" s="2389">
        <v>0</v>
      </c>
      <c r="K147" s="2389">
        <v>0</v>
      </c>
    </row>
    <row r="148" spans="1:11" ht="18" customHeight="1" x14ac:dyDescent="0.2">
      <c r="A148" s="2377" t="s">
        <v>155</v>
      </c>
      <c r="B148" s="2374" t="s">
        <v>70</v>
      </c>
      <c r="C148" s="2372"/>
      <c r="D148" s="2372"/>
      <c r="E148" s="2372"/>
      <c r="F148" s="2413" t="s">
        <v>73</v>
      </c>
      <c r="G148" s="2413" t="s">
        <v>73</v>
      </c>
      <c r="H148" s="2414" t="s">
        <v>73</v>
      </c>
      <c r="I148" s="2414" t="s">
        <v>73</v>
      </c>
      <c r="J148" s="2414" t="s">
        <v>73</v>
      </c>
      <c r="K148" s="2408">
        <v>185796</v>
      </c>
    </row>
    <row r="149" spans="1:11" ht="18" customHeight="1" x14ac:dyDescent="0.2">
      <c r="A149" s="2377" t="s">
        <v>163</v>
      </c>
      <c r="B149" s="2374" t="s">
        <v>71</v>
      </c>
      <c r="C149" s="2372"/>
      <c r="D149" s="2372"/>
      <c r="E149" s="2372"/>
      <c r="F149" s="2389">
        <v>0</v>
      </c>
      <c r="G149" s="2389">
        <v>0</v>
      </c>
      <c r="H149" s="2389">
        <v>0</v>
      </c>
      <c r="I149" s="2389">
        <v>0</v>
      </c>
      <c r="J149" s="2389">
        <v>0</v>
      </c>
      <c r="K149" s="2389">
        <v>0</v>
      </c>
    </row>
    <row r="150" spans="1:11" ht="18" customHeight="1" x14ac:dyDescent="0.2">
      <c r="A150" s="2377" t="s">
        <v>185</v>
      </c>
      <c r="B150" s="2374" t="s">
        <v>186</v>
      </c>
      <c r="C150" s="2372"/>
      <c r="D150" s="2372"/>
      <c r="E150" s="2372"/>
      <c r="F150" s="2413" t="s">
        <v>73</v>
      </c>
      <c r="G150" s="2413" t="s">
        <v>73</v>
      </c>
      <c r="H150" s="2389">
        <v>377227</v>
      </c>
      <c r="I150" s="2389">
        <v>0</v>
      </c>
      <c r="J150" s="2389">
        <f>J18</f>
        <v>322576.11968687421</v>
      </c>
      <c r="K150" s="2389">
        <f>K18</f>
        <v>54650.726947198578</v>
      </c>
    </row>
    <row r="151" spans="1:11" ht="18" customHeight="1" x14ac:dyDescent="0.2">
      <c r="A151" s="2372"/>
      <c r="B151" s="2374"/>
      <c r="C151" s="2372"/>
      <c r="D151" s="2372"/>
      <c r="E151" s="2372"/>
      <c r="F151" s="2419"/>
      <c r="G151" s="2419"/>
      <c r="H151" s="2419"/>
      <c r="I151" s="2419"/>
      <c r="J151" s="2419"/>
      <c r="K151" s="2419"/>
    </row>
    <row r="152" spans="1:11" ht="18" customHeight="1" x14ac:dyDescent="0.2">
      <c r="A152" s="2378" t="s">
        <v>165</v>
      </c>
      <c r="B152" s="2374" t="s">
        <v>26</v>
      </c>
      <c r="C152" s="2372"/>
      <c r="D152" s="2372"/>
      <c r="E152" s="2372"/>
      <c r="F152" s="2420">
        <v>415.5</v>
      </c>
      <c r="G152" s="2420">
        <v>1846</v>
      </c>
      <c r="H152" s="2420">
        <v>399879.46</v>
      </c>
      <c r="I152" s="2420">
        <v>4486.474029</v>
      </c>
      <c r="J152" s="2420">
        <f>SUM(J141:J150)</f>
        <v>322576.11968687421</v>
      </c>
      <c r="K152" s="2420">
        <f>SUM(K141:K150)</f>
        <v>267585.66097619856</v>
      </c>
    </row>
    <row r="153" spans="1:11" ht="18" customHeight="1" x14ac:dyDescent="0.2">
      <c r="A153" s="2315"/>
      <c r="B153" s="2047"/>
      <c r="C153" s="2047"/>
      <c r="D153" s="2047"/>
      <c r="E153" s="2047"/>
      <c r="F153" s="2047"/>
      <c r="G153" s="2047"/>
      <c r="H153" s="2047"/>
      <c r="I153" s="2047"/>
      <c r="J153" s="2047"/>
      <c r="K153" s="2047"/>
    </row>
    <row r="154" spans="1:11" ht="18" customHeight="1" x14ac:dyDescent="0.2">
      <c r="A154" s="2378" t="s">
        <v>168</v>
      </c>
      <c r="B154" s="2374" t="s">
        <v>28</v>
      </c>
      <c r="C154" s="2372"/>
      <c r="D154" s="2372"/>
      <c r="E154" s="3841"/>
      <c r="F154" s="2435">
        <f>K152/F121</f>
        <v>1.7876871525227284E-2</v>
      </c>
      <c r="G154" s="2372"/>
      <c r="H154" s="2372"/>
      <c r="I154" s="2372"/>
      <c r="J154" s="2372"/>
      <c r="K154" s="2372"/>
    </row>
    <row r="155" spans="1:11" ht="18" customHeight="1" x14ac:dyDescent="0.2">
      <c r="A155" s="2378" t="s">
        <v>169</v>
      </c>
      <c r="B155" s="2374" t="s">
        <v>72</v>
      </c>
      <c r="C155" s="2372"/>
      <c r="D155" s="2372"/>
      <c r="E155" s="3841"/>
      <c r="F155" s="2435">
        <f>K152/F127</f>
        <v>-0.34884352822276932</v>
      </c>
      <c r="G155" s="2374"/>
      <c r="H155" s="2372"/>
      <c r="I155" s="2372"/>
      <c r="J155" s="2372"/>
      <c r="K155" s="2372"/>
    </row>
    <row r="156" spans="1:11" ht="18" customHeight="1" x14ac:dyDescent="0.2">
      <c r="A156" s="2372"/>
      <c r="B156" s="2372"/>
      <c r="C156" s="2372"/>
      <c r="D156" s="2372"/>
      <c r="E156" s="2372"/>
      <c r="F156" s="2372"/>
      <c r="G156" s="2374"/>
      <c r="H156" s="2372"/>
      <c r="I156" s="2372"/>
      <c r="J156" s="2372"/>
      <c r="K156" s="2372"/>
    </row>
  </sheetData>
  <mergeCells count="34">
    <mergeCell ref="B52:C52"/>
    <mergeCell ref="B53:D53"/>
    <mergeCell ref="B55:D55"/>
    <mergeCell ref="B31:D31"/>
    <mergeCell ref="B30:D30"/>
    <mergeCell ref="B134:D134"/>
    <mergeCell ref="B135:D135"/>
    <mergeCell ref="B133:D133"/>
    <mergeCell ref="B104:D104"/>
    <mergeCell ref="B105:D105"/>
    <mergeCell ref="B106:D106"/>
    <mergeCell ref="B103:C103"/>
    <mergeCell ref="B96:D96"/>
    <mergeCell ref="B95:D95"/>
    <mergeCell ref="B57:D57"/>
    <mergeCell ref="B94:D94"/>
    <mergeCell ref="B90:C90"/>
    <mergeCell ref="B62:D62"/>
    <mergeCell ref="B56:D56"/>
    <mergeCell ref="B59:D59"/>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K156"/>
  <sheetViews>
    <sheetView showGridLines="0" zoomScale="85" zoomScaleNormal="85" zoomScaleSheetLayoutView="80" workbookViewId="0">
      <selection activeCell="H1" sqref="H1:H1048576"/>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2436"/>
      <c r="B1" s="2436"/>
      <c r="C1" s="2440"/>
      <c r="D1" s="2439"/>
      <c r="E1" s="2440"/>
      <c r="F1" s="2440"/>
      <c r="G1" s="2440"/>
      <c r="H1" s="2440"/>
      <c r="I1" s="2440"/>
      <c r="J1" s="2440"/>
      <c r="K1" s="2440"/>
    </row>
    <row r="2" spans="1:11" ht="18" customHeight="1" x14ac:dyDescent="0.25">
      <c r="A2" s="2436"/>
      <c r="B2" s="2436"/>
      <c r="C2" s="2436"/>
      <c r="D2" s="3857" t="s">
        <v>686</v>
      </c>
      <c r="E2" s="3858"/>
      <c r="F2" s="3858"/>
      <c r="G2" s="3858"/>
      <c r="H2" s="3858"/>
      <c r="I2" s="2436"/>
      <c r="J2" s="2436"/>
      <c r="K2" s="2436"/>
    </row>
    <row r="3" spans="1:11" ht="18" customHeight="1" x14ac:dyDescent="0.2">
      <c r="A3" s="2436"/>
      <c r="B3" s="2438" t="s">
        <v>0</v>
      </c>
      <c r="C3" s="2436"/>
      <c r="D3" s="2436"/>
      <c r="E3" s="2436"/>
      <c r="F3" s="2436"/>
      <c r="G3" s="2436"/>
      <c r="H3" s="2436"/>
      <c r="I3" s="2436"/>
      <c r="J3" s="2436"/>
      <c r="K3" s="2436"/>
    </row>
    <row r="4" spans="1:11" ht="18" customHeight="1" x14ac:dyDescent="0.2">
      <c r="A4" s="1970"/>
      <c r="B4" s="1969"/>
      <c r="C4" s="1969"/>
      <c r="D4" s="1969"/>
      <c r="E4" s="1969"/>
      <c r="F4" s="1969"/>
      <c r="G4" s="1969"/>
      <c r="H4" s="1969"/>
      <c r="I4" s="1969"/>
      <c r="J4" s="1969"/>
      <c r="K4" s="1969"/>
    </row>
    <row r="5" spans="1:11" ht="18" customHeight="1" x14ac:dyDescent="0.2">
      <c r="A5" s="2436"/>
      <c r="B5" s="2441" t="s">
        <v>40</v>
      </c>
      <c r="C5" s="4068" t="s">
        <v>366</v>
      </c>
      <c r="D5" s="4070"/>
      <c r="E5" s="4070"/>
      <c r="F5" s="4070"/>
      <c r="G5" s="4071"/>
      <c r="H5" s="2436"/>
      <c r="I5" s="2436"/>
      <c r="J5" s="2436"/>
      <c r="K5" s="2436"/>
    </row>
    <row r="6" spans="1:11" ht="18" customHeight="1" x14ac:dyDescent="0.2">
      <c r="A6" s="2436"/>
      <c r="B6" s="2441" t="s">
        <v>3</v>
      </c>
      <c r="C6" s="4072" t="s">
        <v>367</v>
      </c>
      <c r="D6" s="4073"/>
      <c r="E6" s="4073"/>
      <c r="F6" s="4073"/>
      <c r="G6" s="4074"/>
      <c r="H6" s="2436"/>
      <c r="I6" s="2436"/>
      <c r="J6" s="2436"/>
      <c r="K6" s="2436"/>
    </row>
    <row r="7" spans="1:11" ht="18" customHeight="1" x14ac:dyDescent="0.2">
      <c r="A7" s="2436"/>
      <c r="B7" s="2441" t="s">
        <v>4</v>
      </c>
      <c r="C7" s="4075">
        <v>1856</v>
      </c>
      <c r="D7" s="4076"/>
      <c r="E7" s="4076"/>
      <c r="F7" s="4076"/>
      <c r="G7" s="4077"/>
      <c r="H7" s="2436"/>
      <c r="I7" s="2436"/>
      <c r="J7" s="2436"/>
      <c r="K7" s="2436"/>
    </row>
    <row r="8" spans="1:11" ht="18" customHeight="1" x14ac:dyDescent="0.2">
      <c r="A8" s="1970"/>
      <c r="B8" s="1969"/>
      <c r="C8" s="1969"/>
      <c r="D8" s="1969"/>
      <c r="E8" s="1969"/>
      <c r="F8" s="1969"/>
      <c r="G8" s="1969"/>
      <c r="H8" s="1969"/>
      <c r="I8" s="1969"/>
      <c r="J8" s="1969"/>
      <c r="K8" s="1969"/>
    </row>
    <row r="9" spans="1:11" ht="18" customHeight="1" x14ac:dyDescent="0.2">
      <c r="A9" s="2436"/>
      <c r="B9" s="2441" t="s">
        <v>1</v>
      </c>
      <c r="C9" s="4068" t="s">
        <v>368</v>
      </c>
      <c r="D9" s="4070"/>
      <c r="E9" s="4070"/>
      <c r="F9" s="4070"/>
      <c r="G9" s="4071"/>
      <c r="H9" s="2436"/>
      <c r="I9" s="2436"/>
      <c r="J9" s="2436"/>
      <c r="K9" s="2436"/>
    </row>
    <row r="10" spans="1:11" ht="18" customHeight="1" x14ac:dyDescent="0.2">
      <c r="A10" s="2436"/>
      <c r="B10" s="2441" t="s">
        <v>2</v>
      </c>
      <c r="C10" s="4078" t="s">
        <v>369</v>
      </c>
      <c r="D10" s="4079"/>
      <c r="E10" s="4079"/>
      <c r="F10" s="4079"/>
      <c r="G10" s="4080"/>
      <c r="H10" s="2436"/>
      <c r="I10" s="2436"/>
      <c r="J10" s="2436"/>
      <c r="K10" s="2436"/>
    </row>
    <row r="11" spans="1:11" ht="18" customHeight="1" x14ac:dyDescent="0.2">
      <c r="A11" s="2436"/>
      <c r="B11" s="2441" t="s">
        <v>32</v>
      </c>
      <c r="C11" s="4068" t="s">
        <v>370</v>
      </c>
      <c r="D11" s="4069"/>
      <c r="E11" s="4069"/>
      <c r="F11" s="4069"/>
      <c r="G11" s="4069"/>
      <c r="H11" s="2436"/>
      <c r="I11" s="2436"/>
      <c r="J11" s="2436"/>
      <c r="K11" s="2436"/>
    </row>
    <row r="12" spans="1:11" ht="18" customHeight="1" x14ac:dyDescent="0.2">
      <c r="A12" s="2436"/>
      <c r="B12" s="2441"/>
      <c r="C12" s="2441"/>
      <c r="D12" s="2441"/>
      <c r="E12" s="2441"/>
      <c r="F12" s="2441"/>
      <c r="G12" s="2441"/>
      <c r="H12" s="2436"/>
      <c r="I12" s="2436"/>
      <c r="J12" s="2436"/>
      <c r="K12" s="2436"/>
    </row>
    <row r="13" spans="1:11" ht="24.6" customHeight="1" x14ac:dyDescent="0.2">
      <c r="A13" s="2436"/>
      <c r="B13" s="3863"/>
      <c r="C13" s="3864"/>
      <c r="D13" s="3864"/>
      <c r="E13" s="3864"/>
      <c r="F13" s="3864"/>
      <c r="G13" s="3864"/>
      <c r="H13" s="3865"/>
      <c r="I13" s="2440"/>
      <c r="J13" s="2436"/>
      <c r="K13" s="2436"/>
    </row>
    <row r="14" spans="1:11" ht="18" customHeight="1" x14ac:dyDescent="0.2">
      <c r="A14" s="2436"/>
      <c r="B14" s="2443"/>
      <c r="C14" s="2436"/>
      <c r="D14" s="2436"/>
      <c r="E14" s="2436"/>
      <c r="F14" s="2436"/>
      <c r="G14" s="2436"/>
      <c r="H14" s="2436"/>
      <c r="I14" s="2436"/>
      <c r="J14" s="2436"/>
      <c r="K14" s="2436"/>
    </row>
    <row r="15" spans="1:11" ht="18" customHeight="1" x14ac:dyDescent="0.2">
      <c r="A15" s="2436"/>
      <c r="B15" s="2443"/>
      <c r="C15" s="2436"/>
      <c r="D15" s="2436"/>
      <c r="E15" s="2436"/>
      <c r="F15" s="2436"/>
      <c r="G15" s="2436"/>
      <c r="H15" s="2436"/>
      <c r="I15" s="2436"/>
      <c r="J15" s="2436"/>
      <c r="K15" s="2436"/>
    </row>
    <row r="16" spans="1:11" ht="45" customHeight="1" x14ac:dyDescent="0.2">
      <c r="A16" s="2439" t="s">
        <v>181</v>
      </c>
      <c r="B16" s="2440"/>
      <c r="C16" s="2440"/>
      <c r="D16" s="2440"/>
      <c r="E16" s="2440"/>
      <c r="F16" s="2444" t="s">
        <v>9</v>
      </c>
      <c r="G16" s="2444" t="s">
        <v>37</v>
      </c>
      <c r="H16" s="2444" t="s">
        <v>29</v>
      </c>
      <c r="I16" s="2444" t="s">
        <v>30</v>
      </c>
      <c r="J16" s="2444" t="s">
        <v>33</v>
      </c>
      <c r="K16" s="2444" t="s">
        <v>34</v>
      </c>
    </row>
    <row r="17" spans="1:11" ht="18" customHeight="1" x14ac:dyDescent="0.2">
      <c r="A17" s="2442" t="s">
        <v>184</v>
      </c>
      <c r="B17" s="2438" t="s">
        <v>182</v>
      </c>
      <c r="C17" s="2436"/>
      <c r="D17" s="2436"/>
      <c r="E17" s="2436"/>
      <c r="F17" s="2436"/>
      <c r="G17" s="2436"/>
      <c r="H17" s="2436"/>
      <c r="I17" s="2436"/>
      <c r="J17" s="2436"/>
      <c r="K17" s="2436"/>
    </row>
    <row r="18" spans="1:11" ht="18" customHeight="1" x14ac:dyDescent="0.2">
      <c r="A18" s="2441" t="s">
        <v>185</v>
      </c>
      <c r="B18" s="2437" t="s">
        <v>183</v>
      </c>
      <c r="C18" s="2436"/>
      <c r="D18" s="2436"/>
      <c r="E18" s="2436"/>
      <c r="F18" s="2449" t="s">
        <v>73</v>
      </c>
      <c r="G18" s="2449" t="s">
        <v>73</v>
      </c>
      <c r="H18" s="2450">
        <v>7038113</v>
      </c>
      <c r="I18" s="2450">
        <v>0</v>
      </c>
      <c r="J18" s="2450">
        <v>6018467</v>
      </c>
      <c r="K18" s="2451">
        <v>1019646</v>
      </c>
    </row>
    <row r="19" spans="1:11" ht="45" customHeight="1" x14ac:dyDescent="0.2">
      <c r="A19" s="2439" t="s">
        <v>8</v>
      </c>
      <c r="B19" s="2440"/>
      <c r="C19" s="2440"/>
      <c r="D19" s="2440"/>
      <c r="E19" s="2440"/>
      <c r="F19" s="2444" t="s">
        <v>9</v>
      </c>
      <c r="G19" s="2444" t="s">
        <v>37</v>
      </c>
      <c r="H19" s="2444" t="s">
        <v>29</v>
      </c>
      <c r="I19" s="2444" t="s">
        <v>30</v>
      </c>
      <c r="J19" s="2444" t="s">
        <v>33</v>
      </c>
      <c r="K19" s="2444" t="s">
        <v>34</v>
      </c>
    </row>
    <row r="20" spans="1:11" ht="18" customHeight="1" x14ac:dyDescent="0.2">
      <c r="A20" s="2442" t="s">
        <v>74</v>
      </c>
      <c r="B20" s="2438" t="s">
        <v>41</v>
      </c>
      <c r="C20" s="2436"/>
      <c r="D20" s="2436"/>
      <c r="E20" s="2436"/>
      <c r="F20" s="2436"/>
      <c r="G20" s="2436"/>
      <c r="H20" s="2436"/>
      <c r="I20" s="2436"/>
      <c r="J20" s="2436"/>
      <c r="K20" s="2436"/>
    </row>
    <row r="21" spans="1:11" ht="18" customHeight="1" x14ac:dyDescent="0.2">
      <c r="A21" s="2441" t="s">
        <v>75</v>
      </c>
      <c r="B21" s="2437" t="s">
        <v>42</v>
      </c>
      <c r="C21" s="2436"/>
      <c r="D21" s="2436"/>
      <c r="E21" s="2436"/>
      <c r="F21" s="2449">
        <v>11682</v>
      </c>
      <c r="G21" s="2449">
        <v>1135458</v>
      </c>
      <c r="H21" s="2450">
        <v>1213408.3441999999</v>
      </c>
      <c r="I21" s="2485">
        <v>803856.43521540228</v>
      </c>
      <c r="J21" s="2450">
        <v>92935</v>
      </c>
      <c r="K21" s="2451">
        <v>1924329.7794154021</v>
      </c>
    </row>
    <row r="22" spans="1:11" ht="18" customHeight="1" x14ac:dyDescent="0.2">
      <c r="A22" s="2441" t="s">
        <v>76</v>
      </c>
      <c r="B22" s="2436" t="s">
        <v>6</v>
      </c>
      <c r="C22" s="2436"/>
      <c r="D22" s="2436"/>
      <c r="E22" s="2436"/>
      <c r="F22" s="2449">
        <v>393</v>
      </c>
      <c r="G22" s="2449">
        <v>1174</v>
      </c>
      <c r="H22" s="2450">
        <v>23841.606600000003</v>
      </c>
      <c r="I22" s="2485">
        <v>15794.541864568802</v>
      </c>
      <c r="J22" s="2450">
        <v>0</v>
      </c>
      <c r="K22" s="2451">
        <v>39636.148464568803</v>
      </c>
    </row>
    <row r="23" spans="1:11" ht="18" customHeight="1" x14ac:dyDescent="0.2">
      <c r="A23" s="2441" t="s">
        <v>77</v>
      </c>
      <c r="B23" s="2436" t="s">
        <v>43</v>
      </c>
      <c r="C23" s="2436"/>
      <c r="D23" s="2436"/>
      <c r="E23" s="2436"/>
      <c r="F23" s="2449">
        <v>241</v>
      </c>
      <c r="G23" s="2449">
        <v>361</v>
      </c>
      <c r="H23" s="2450">
        <v>19700</v>
      </c>
      <c r="I23" s="2485">
        <v>13050.818258699284</v>
      </c>
      <c r="J23" s="2450">
        <v>2495</v>
      </c>
      <c r="K23" s="2451">
        <v>30255.818258699284</v>
      </c>
    </row>
    <row r="24" spans="1:11" ht="18" customHeight="1" x14ac:dyDescent="0.2">
      <c r="A24" s="2441" t="s">
        <v>78</v>
      </c>
      <c r="B24" s="2436" t="s">
        <v>44</v>
      </c>
      <c r="C24" s="2436"/>
      <c r="D24" s="2436"/>
      <c r="E24" s="2436"/>
      <c r="F24" s="2449">
        <v>0</v>
      </c>
      <c r="G24" s="2449">
        <v>0</v>
      </c>
      <c r="H24" s="2450">
        <v>0</v>
      </c>
      <c r="I24" s="2485">
        <v>0</v>
      </c>
      <c r="J24" s="2450">
        <v>0</v>
      </c>
      <c r="K24" s="2451">
        <v>0</v>
      </c>
    </row>
    <row r="25" spans="1:11" ht="18" customHeight="1" x14ac:dyDescent="0.2">
      <c r="A25" s="2441" t="s">
        <v>79</v>
      </c>
      <c r="B25" s="2436" t="s">
        <v>5</v>
      </c>
      <c r="C25" s="2436"/>
      <c r="D25" s="2436"/>
      <c r="E25" s="2436"/>
      <c r="F25" s="2449">
        <v>3690</v>
      </c>
      <c r="G25" s="2449">
        <v>5534</v>
      </c>
      <c r="H25" s="2450">
        <v>301999</v>
      </c>
      <c r="I25" s="2485">
        <v>200067.71894969163</v>
      </c>
      <c r="J25" s="2450">
        <v>38252</v>
      </c>
      <c r="K25" s="2451">
        <v>463814.71894969163</v>
      </c>
    </row>
    <row r="26" spans="1:11" ht="18" customHeight="1" x14ac:dyDescent="0.2">
      <c r="A26" s="2441" t="s">
        <v>80</v>
      </c>
      <c r="B26" s="2436" t="s">
        <v>45</v>
      </c>
      <c r="C26" s="2436"/>
      <c r="D26" s="2436"/>
      <c r="E26" s="2436"/>
      <c r="F26" s="2449">
        <v>0</v>
      </c>
      <c r="G26" s="2449">
        <v>0</v>
      </c>
      <c r="H26" s="2450">
        <v>0</v>
      </c>
      <c r="I26" s="2485">
        <v>0</v>
      </c>
      <c r="J26" s="2450">
        <v>0</v>
      </c>
      <c r="K26" s="2451">
        <v>0</v>
      </c>
    </row>
    <row r="27" spans="1:11" ht="18" customHeight="1" x14ac:dyDescent="0.2">
      <c r="A27" s="2441" t="s">
        <v>81</v>
      </c>
      <c r="B27" s="2436" t="s">
        <v>46</v>
      </c>
      <c r="C27" s="2436"/>
      <c r="D27" s="2436"/>
      <c r="E27" s="2436"/>
      <c r="F27" s="2449">
        <v>0</v>
      </c>
      <c r="G27" s="2449">
        <v>0</v>
      </c>
      <c r="H27" s="2450">
        <v>0</v>
      </c>
      <c r="I27" s="2485">
        <v>0</v>
      </c>
      <c r="J27" s="2450">
        <v>0</v>
      </c>
      <c r="K27" s="2451">
        <v>0</v>
      </c>
    </row>
    <row r="28" spans="1:11" ht="18" customHeight="1" x14ac:dyDescent="0.2">
      <c r="A28" s="2441" t="s">
        <v>82</v>
      </c>
      <c r="B28" s="2436" t="s">
        <v>47</v>
      </c>
      <c r="C28" s="2436"/>
      <c r="D28" s="2436"/>
      <c r="E28" s="2436"/>
      <c r="F28" s="2449">
        <v>0</v>
      </c>
      <c r="G28" s="2449">
        <v>0</v>
      </c>
      <c r="H28" s="2450">
        <v>0</v>
      </c>
      <c r="I28" s="2485">
        <v>0</v>
      </c>
      <c r="J28" s="2450">
        <v>0</v>
      </c>
      <c r="K28" s="2451">
        <v>0</v>
      </c>
    </row>
    <row r="29" spans="1:11" ht="18" customHeight="1" x14ac:dyDescent="0.2">
      <c r="A29" s="2441" t="s">
        <v>83</v>
      </c>
      <c r="B29" s="2436" t="s">
        <v>48</v>
      </c>
      <c r="C29" s="2436"/>
      <c r="D29" s="2436"/>
      <c r="E29" s="2436"/>
      <c r="F29" s="2449">
        <v>0</v>
      </c>
      <c r="G29" s="2449">
        <v>0</v>
      </c>
      <c r="H29" s="2450">
        <v>489434</v>
      </c>
      <c r="I29" s="2485">
        <v>113635.52826055567</v>
      </c>
      <c r="J29" s="2450">
        <v>0</v>
      </c>
      <c r="K29" s="2451">
        <v>603069.5282605557</v>
      </c>
    </row>
    <row r="30" spans="1:11" ht="18" customHeight="1" x14ac:dyDescent="0.2">
      <c r="A30" s="2441" t="s">
        <v>84</v>
      </c>
      <c r="B30" s="4062"/>
      <c r="C30" s="4063"/>
      <c r="D30" s="4064"/>
      <c r="E30" s="2436"/>
      <c r="F30" s="2449"/>
      <c r="G30" s="2449"/>
      <c r="H30" s="2450"/>
      <c r="I30" s="2485">
        <v>0</v>
      </c>
      <c r="J30" s="2450"/>
      <c r="K30" s="2451">
        <v>0</v>
      </c>
    </row>
    <row r="31" spans="1:11" ht="18" customHeight="1" x14ac:dyDescent="0.2">
      <c r="A31" s="2441" t="s">
        <v>133</v>
      </c>
      <c r="B31" s="4062"/>
      <c r="C31" s="4063"/>
      <c r="D31" s="4064"/>
      <c r="E31" s="2436"/>
      <c r="F31" s="2449"/>
      <c r="G31" s="2449"/>
      <c r="H31" s="2450"/>
      <c r="I31" s="2485">
        <v>0</v>
      </c>
      <c r="J31" s="2450"/>
      <c r="K31" s="2451">
        <v>0</v>
      </c>
    </row>
    <row r="32" spans="1:11" ht="18" customHeight="1" x14ac:dyDescent="0.2">
      <c r="A32" s="2441" t="s">
        <v>134</v>
      </c>
      <c r="B32" s="2464"/>
      <c r="C32" s="2465"/>
      <c r="D32" s="2466"/>
      <c r="E32" s="2436"/>
      <c r="F32" s="2449"/>
      <c r="G32" s="2487" t="s">
        <v>85</v>
      </c>
      <c r="H32" s="2450"/>
      <c r="I32" s="2485">
        <v>0</v>
      </c>
      <c r="J32" s="2450"/>
      <c r="K32" s="2451">
        <v>0</v>
      </c>
    </row>
    <row r="33" spans="1:11" ht="18" customHeight="1" x14ac:dyDescent="0.2">
      <c r="A33" s="2441" t="s">
        <v>135</v>
      </c>
      <c r="B33" s="2464"/>
      <c r="C33" s="2465"/>
      <c r="D33" s="2466"/>
      <c r="E33" s="2436"/>
      <c r="F33" s="2449"/>
      <c r="G33" s="2487" t="s">
        <v>85</v>
      </c>
      <c r="H33" s="2450"/>
      <c r="I33" s="2485">
        <v>0</v>
      </c>
      <c r="J33" s="2450"/>
      <c r="K33" s="2451">
        <v>0</v>
      </c>
    </row>
    <row r="34" spans="1:11" ht="18" customHeight="1" x14ac:dyDescent="0.2">
      <c r="A34" s="2441" t="s">
        <v>136</v>
      </c>
      <c r="B34" s="4062"/>
      <c r="C34" s="4063"/>
      <c r="D34" s="4064"/>
      <c r="E34" s="2436"/>
      <c r="F34" s="2449"/>
      <c r="G34" s="2487" t="s">
        <v>85</v>
      </c>
      <c r="H34" s="2450"/>
      <c r="I34" s="2485">
        <v>0</v>
      </c>
      <c r="J34" s="2450"/>
      <c r="K34" s="2451">
        <v>0</v>
      </c>
    </row>
    <row r="35" spans="1:11" ht="18" customHeight="1" x14ac:dyDescent="0.2">
      <c r="A35" s="2436"/>
      <c r="B35" s="2436"/>
      <c r="C35" s="2436"/>
      <c r="D35" s="2436"/>
      <c r="E35" s="2436"/>
      <c r="F35" s="2436"/>
      <c r="G35" s="2436"/>
      <c r="H35" s="2436"/>
      <c r="I35" s="2436"/>
      <c r="J35" s="2436"/>
      <c r="K35" s="2479"/>
    </row>
    <row r="36" spans="1:11" ht="18" customHeight="1" x14ac:dyDescent="0.2">
      <c r="A36" s="2442" t="s">
        <v>137</v>
      </c>
      <c r="B36" s="2438" t="s">
        <v>138</v>
      </c>
      <c r="C36" s="2436"/>
      <c r="D36" s="2436"/>
      <c r="E36" s="2438" t="s">
        <v>7</v>
      </c>
      <c r="F36" s="2453">
        <v>16006</v>
      </c>
      <c r="G36" s="2453">
        <v>1142527</v>
      </c>
      <c r="H36" s="2453">
        <v>2048382.9508</v>
      </c>
      <c r="I36" s="2451">
        <v>1146405.0425489177</v>
      </c>
      <c r="J36" s="2451">
        <v>133682</v>
      </c>
      <c r="K36" s="2451">
        <v>3061105.9933489175</v>
      </c>
    </row>
    <row r="37" spans="1:11" ht="18" customHeight="1" thickBot="1" x14ac:dyDescent="0.25">
      <c r="A37" s="2436"/>
      <c r="B37" s="2438"/>
      <c r="C37" s="2436"/>
      <c r="D37" s="2436"/>
      <c r="E37" s="2436"/>
      <c r="F37" s="2454"/>
      <c r="G37" s="2454"/>
      <c r="H37" s="2455"/>
      <c r="I37" s="2455"/>
      <c r="J37" s="2455"/>
      <c r="K37" s="2480"/>
    </row>
    <row r="38" spans="1:11" ht="42.75" customHeight="1" x14ac:dyDescent="0.2">
      <c r="A38" s="2436"/>
      <c r="B38" s="2436"/>
      <c r="C38" s="2436"/>
      <c r="D38" s="2436"/>
      <c r="E38" s="2436"/>
      <c r="F38" s="2444" t="s">
        <v>9</v>
      </c>
      <c r="G38" s="2444" t="s">
        <v>37</v>
      </c>
      <c r="H38" s="2444" t="s">
        <v>29</v>
      </c>
      <c r="I38" s="2444" t="s">
        <v>30</v>
      </c>
      <c r="J38" s="2444" t="s">
        <v>33</v>
      </c>
      <c r="K38" s="2444" t="s">
        <v>34</v>
      </c>
    </row>
    <row r="39" spans="1:11" ht="18.75" customHeight="1" x14ac:dyDescent="0.2">
      <c r="A39" s="2442" t="s">
        <v>86</v>
      </c>
      <c r="B39" s="2438" t="s">
        <v>49</v>
      </c>
      <c r="C39" s="2436"/>
      <c r="D39" s="2436"/>
      <c r="E39" s="2436"/>
      <c r="F39" s="2436"/>
      <c r="G39" s="2436"/>
      <c r="H39" s="2436"/>
      <c r="I39" s="2436"/>
      <c r="J39" s="2436"/>
      <c r="K39" s="2436"/>
    </row>
    <row r="40" spans="1:11" ht="18" customHeight="1" x14ac:dyDescent="0.2">
      <c r="A40" s="2441" t="s">
        <v>87</v>
      </c>
      <c r="B40" s="2436" t="s">
        <v>31</v>
      </c>
      <c r="C40" s="2436"/>
      <c r="D40" s="2436"/>
      <c r="E40" s="2436"/>
      <c r="F40" s="2449"/>
      <c r="G40" s="2449"/>
      <c r="H40" s="2450"/>
      <c r="I40" s="2485">
        <v>0</v>
      </c>
      <c r="J40" s="2450"/>
      <c r="K40" s="2451">
        <v>0</v>
      </c>
    </row>
    <row r="41" spans="1:11" ht="18" customHeight="1" x14ac:dyDescent="0.2">
      <c r="A41" s="2441" t="s">
        <v>88</v>
      </c>
      <c r="B41" s="3861" t="s">
        <v>50</v>
      </c>
      <c r="C41" s="3862"/>
      <c r="D41" s="2436"/>
      <c r="E41" s="2436"/>
      <c r="F41" s="2449">
        <v>1360</v>
      </c>
      <c r="G41" s="2449">
        <v>5</v>
      </c>
      <c r="H41" s="2450">
        <v>80525.592000000004</v>
      </c>
      <c r="I41" s="2485">
        <v>0</v>
      </c>
      <c r="J41" s="2450"/>
      <c r="K41" s="2451">
        <v>80525.592000000004</v>
      </c>
    </row>
    <row r="42" spans="1:11" ht="18" customHeight="1" x14ac:dyDescent="0.2">
      <c r="A42" s="2441" t="s">
        <v>89</v>
      </c>
      <c r="B42" s="2437" t="s">
        <v>11</v>
      </c>
      <c r="C42" s="2436"/>
      <c r="D42" s="2436"/>
      <c r="E42" s="2436"/>
      <c r="F42" s="2449">
        <v>6352</v>
      </c>
      <c r="G42" s="2449">
        <v>38</v>
      </c>
      <c r="H42" s="2450">
        <v>311872.68000000005</v>
      </c>
      <c r="I42" s="2485">
        <v>0</v>
      </c>
      <c r="J42" s="2450"/>
      <c r="K42" s="2451">
        <v>311872.68000000005</v>
      </c>
    </row>
    <row r="43" spans="1:11" ht="18" customHeight="1" x14ac:dyDescent="0.2">
      <c r="A43" s="2441" t="s">
        <v>90</v>
      </c>
      <c r="B43" s="2482" t="s">
        <v>10</v>
      </c>
      <c r="C43" s="2445"/>
      <c r="D43" s="2445"/>
      <c r="E43" s="2436"/>
      <c r="F43" s="2449">
        <v>104</v>
      </c>
      <c r="G43" s="2449">
        <v>0</v>
      </c>
      <c r="H43" s="2450">
        <v>578637.41760000004</v>
      </c>
      <c r="I43" s="2485">
        <v>0</v>
      </c>
      <c r="J43" s="2450"/>
      <c r="K43" s="2451">
        <v>578637.41760000004</v>
      </c>
    </row>
    <row r="44" spans="1:11" ht="18" customHeight="1" x14ac:dyDescent="0.2">
      <c r="A44" s="2441" t="s">
        <v>91</v>
      </c>
      <c r="B44" s="4062" t="s">
        <v>643</v>
      </c>
      <c r="C44" s="4063"/>
      <c r="D44" s="4064"/>
      <c r="E44" s="2436"/>
      <c r="F44" s="2449">
        <v>2380</v>
      </c>
      <c r="G44" s="2449">
        <v>15001</v>
      </c>
      <c r="H44" s="2450">
        <v>70312.536000000007</v>
      </c>
      <c r="I44" s="2485">
        <v>0</v>
      </c>
      <c r="J44" s="2489"/>
      <c r="K44" s="2490">
        <v>70312.536000000007</v>
      </c>
    </row>
    <row r="45" spans="1:11" ht="18" customHeight="1" x14ac:dyDescent="0.2">
      <c r="A45" s="2441" t="s">
        <v>139</v>
      </c>
      <c r="B45" s="4062"/>
      <c r="C45" s="4063"/>
      <c r="D45" s="4064"/>
      <c r="E45" s="2436"/>
      <c r="F45" s="2449"/>
      <c r="G45" s="2449"/>
      <c r="H45" s="2450"/>
      <c r="I45" s="2485">
        <v>0</v>
      </c>
      <c r="J45" s="2450"/>
      <c r="K45" s="2451">
        <v>0</v>
      </c>
    </row>
    <row r="46" spans="1:11" ht="18" customHeight="1" x14ac:dyDescent="0.2">
      <c r="A46" s="2441" t="s">
        <v>140</v>
      </c>
      <c r="B46" s="4062"/>
      <c r="C46" s="4063"/>
      <c r="D46" s="4064"/>
      <c r="E46" s="2436"/>
      <c r="F46" s="2449"/>
      <c r="G46" s="2449"/>
      <c r="H46" s="2450"/>
      <c r="I46" s="2485">
        <v>0</v>
      </c>
      <c r="J46" s="2450"/>
      <c r="K46" s="2451">
        <v>0</v>
      </c>
    </row>
    <row r="47" spans="1:11" ht="18" customHeight="1" x14ac:dyDescent="0.2">
      <c r="A47" s="2441" t="s">
        <v>141</v>
      </c>
      <c r="B47" s="4062"/>
      <c r="C47" s="4063"/>
      <c r="D47" s="4064"/>
      <c r="E47" s="2436"/>
      <c r="F47" s="2449"/>
      <c r="G47" s="2449"/>
      <c r="H47" s="2450"/>
      <c r="I47" s="2485">
        <v>0</v>
      </c>
      <c r="J47" s="2450"/>
      <c r="K47" s="2451">
        <v>0</v>
      </c>
    </row>
    <row r="48" spans="1:11" ht="18" customHeight="1" x14ac:dyDescent="0.2">
      <c r="A48" s="1970"/>
      <c r="B48" s="1969"/>
      <c r="C48" s="1969"/>
      <c r="D48" s="1969"/>
      <c r="E48" s="1969"/>
      <c r="F48" s="1969"/>
      <c r="G48" s="1969"/>
      <c r="H48" s="1969"/>
      <c r="I48" s="1969"/>
      <c r="J48" s="1969"/>
      <c r="K48" s="1969"/>
    </row>
    <row r="49" spans="1:11" ht="18" customHeight="1" x14ac:dyDescent="0.2">
      <c r="A49" s="2442" t="s">
        <v>142</v>
      </c>
      <c r="B49" s="2438" t="s">
        <v>143</v>
      </c>
      <c r="C49" s="2436"/>
      <c r="D49" s="2436"/>
      <c r="E49" s="2438" t="s">
        <v>7</v>
      </c>
      <c r="F49" s="2458">
        <v>10196</v>
      </c>
      <c r="G49" s="2458">
        <v>15044</v>
      </c>
      <c r="H49" s="2451">
        <v>1041348.2256000001</v>
      </c>
      <c r="I49" s="2451">
        <v>0</v>
      </c>
      <c r="J49" s="2451">
        <v>0</v>
      </c>
      <c r="K49" s="2451">
        <v>1041348.2256000001</v>
      </c>
    </row>
    <row r="50" spans="1:11" ht="18" customHeight="1" thickBot="1" x14ac:dyDescent="0.25">
      <c r="A50" s="2436"/>
      <c r="B50" s="2436"/>
      <c r="C50" s="2436"/>
      <c r="D50" s="2436"/>
      <c r="E50" s="2436"/>
      <c r="F50" s="2436"/>
      <c r="G50" s="2459"/>
      <c r="H50" s="2459"/>
      <c r="I50" s="2459"/>
      <c r="J50" s="2459"/>
      <c r="K50" s="2459"/>
    </row>
    <row r="51" spans="1:11" ht="42.75" customHeight="1" x14ac:dyDescent="0.2">
      <c r="A51" s="2436"/>
      <c r="B51" s="2436"/>
      <c r="C51" s="2436"/>
      <c r="D51" s="2436"/>
      <c r="E51" s="2436"/>
      <c r="F51" s="2444" t="s">
        <v>9</v>
      </c>
      <c r="G51" s="2444" t="s">
        <v>37</v>
      </c>
      <c r="H51" s="2444" t="s">
        <v>29</v>
      </c>
      <c r="I51" s="2444" t="s">
        <v>30</v>
      </c>
      <c r="J51" s="2444" t="s">
        <v>33</v>
      </c>
      <c r="K51" s="2444" t="s">
        <v>34</v>
      </c>
    </row>
    <row r="52" spans="1:11" ht="18" customHeight="1" x14ac:dyDescent="0.2">
      <c r="A52" s="2442" t="s">
        <v>92</v>
      </c>
      <c r="B52" s="4060" t="s">
        <v>38</v>
      </c>
      <c r="C52" s="4061"/>
      <c r="D52" s="2436"/>
      <c r="E52" s="2436"/>
      <c r="F52" s="2436"/>
      <c r="G52" s="2436"/>
      <c r="H52" s="2436"/>
      <c r="I52" s="2436"/>
      <c r="J52" s="2436"/>
      <c r="K52" s="2436"/>
    </row>
    <row r="53" spans="1:11" ht="18" customHeight="1" x14ac:dyDescent="0.2">
      <c r="A53" s="2441" t="s">
        <v>51</v>
      </c>
      <c r="B53" s="4110" t="s">
        <v>464</v>
      </c>
      <c r="C53" s="4066"/>
      <c r="D53" s="4067"/>
      <c r="E53" s="2436"/>
      <c r="F53" s="2449"/>
      <c r="G53" s="2449"/>
      <c r="H53" s="2450">
        <v>8565143</v>
      </c>
      <c r="I53" s="2485">
        <v>0</v>
      </c>
      <c r="J53" s="2450"/>
      <c r="K53" s="2451">
        <v>8565143</v>
      </c>
    </row>
    <row r="54" spans="1:11" ht="18" customHeight="1" x14ac:dyDescent="0.2">
      <c r="A54" s="2441" t="s">
        <v>93</v>
      </c>
      <c r="B54" s="2499" t="s">
        <v>642</v>
      </c>
      <c r="C54" s="2462"/>
      <c r="D54" s="2463"/>
      <c r="E54" s="2436"/>
      <c r="F54" s="2449">
        <v>0</v>
      </c>
      <c r="G54" s="2449">
        <v>314</v>
      </c>
      <c r="H54" s="2450">
        <v>21431</v>
      </c>
      <c r="I54" s="2485">
        <v>0</v>
      </c>
      <c r="J54" s="2450"/>
      <c r="K54" s="2451">
        <v>21431</v>
      </c>
    </row>
    <row r="55" spans="1:11" ht="18" customHeight="1" x14ac:dyDescent="0.2">
      <c r="A55" s="2441" t="s">
        <v>94</v>
      </c>
      <c r="B55" s="4110" t="s">
        <v>641</v>
      </c>
      <c r="C55" s="4066"/>
      <c r="D55" s="4067"/>
      <c r="E55" s="2436"/>
      <c r="F55" s="2449">
        <v>1456</v>
      </c>
      <c r="G55" s="2449">
        <v>2436</v>
      </c>
      <c r="H55" s="2450">
        <v>357814</v>
      </c>
      <c r="I55" s="2485">
        <v>0</v>
      </c>
      <c r="J55" s="2450"/>
      <c r="K55" s="2451">
        <v>357814</v>
      </c>
    </row>
    <row r="56" spans="1:11" ht="18" customHeight="1" x14ac:dyDescent="0.2">
      <c r="A56" s="2441" t="s">
        <v>95</v>
      </c>
      <c r="B56" s="4065"/>
      <c r="C56" s="4066"/>
      <c r="D56" s="4067"/>
      <c r="E56" s="2436"/>
      <c r="F56" s="2449"/>
      <c r="G56" s="2449"/>
      <c r="H56" s="2450"/>
      <c r="I56" s="2485">
        <v>0</v>
      </c>
      <c r="J56" s="2450"/>
      <c r="K56" s="2451">
        <v>0</v>
      </c>
    </row>
    <row r="57" spans="1:11" ht="18" customHeight="1" x14ac:dyDescent="0.2">
      <c r="A57" s="2441" t="s">
        <v>96</v>
      </c>
      <c r="B57" s="4065"/>
      <c r="C57" s="4066"/>
      <c r="D57" s="4067"/>
      <c r="E57" s="2436"/>
      <c r="F57" s="2449"/>
      <c r="G57" s="2449"/>
      <c r="H57" s="2450"/>
      <c r="I57" s="2485">
        <v>0</v>
      </c>
      <c r="J57" s="2450"/>
      <c r="K57" s="2451">
        <v>0</v>
      </c>
    </row>
    <row r="58" spans="1:11" ht="18" customHeight="1" x14ac:dyDescent="0.2">
      <c r="A58" s="2441" t="s">
        <v>97</v>
      </c>
      <c r="B58" s="2461"/>
      <c r="C58" s="2462"/>
      <c r="D58" s="2463"/>
      <c r="E58" s="2436"/>
      <c r="F58" s="2449"/>
      <c r="G58" s="2449"/>
      <c r="H58" s="2450"/>
      <c r="I58" s="2485">
        <v>0</v>
      </c>
      <c r="J58" s="2450"/>
      <c r="K58" s="2451">
        <v>0</v>
      </c>
    </row>
    <row r="59" spans="1:11" ht="18" customHeight="1" x14ac:dyDescent="0.2">
      <c r="A59" s="2441" t="s">
        <v>98</v>
      </c>
      <c r="B59" s="4065"/>
      <c r="C59" s="4066"/>
      <c r="D59" s="4067"/>
      <c r="E59" s="2436"/>
      <c r="F59" s="2449"/>
      <c r="G59" s="2449"/>
      <c r="H59" s="2450"/>
      <c r="I59" s="2485">
        <v>0</v>
      </c>
      <c r="J59" s="2450"/>
      <c r="K59" s="2451">
        <v>0</v>
      </c>
    </row>
    <row r="60" spans="1:11" ht="18" customHeight="1" x14ac:dyDescent="0.2">
      <c r="A60" s="2441" t="s">
        <v>99</v>
      </c>
      <c r="B60" s="2461"/>
      <c r="C60" s="2462"/>
      <c r="D60" s="2463"/>
      <c r="E60" s="2436"/>
      <c r="F60" s="2449"/>
      <c r="G60" s="2449"/>
      <c r="H60" s="2450"/>
      <c r="I60" s="2485">
        <v>0</v>
      </c>
      <c r="J60" s="2450"/>
      <c r="K60" s="2451">
        <v>0</v>
      </c>
    </row>
    <row r="61" spans="1:11" ht="18" customHeight="1" x14ac:dyDescent="0.2">
      <c r="A61" s="2441" t="s">
        <v>100</v>
      </c>
      <c r="B61" s="2461"/>
      <c r="C61" s="2462"/>
      <c r="D61" s="2463"/>
      <c r="E61" s="2436"/>
      <c r="F61" s="2449"/>
      <c r="G61" s="2449"/>
      <c r="H61" s="2450"/>
      <c r="I61" s="2485">
        <v>0</v>
      </c>
      <c r="J61" s="2450"/>
      <c r="K61" s="2451">
        <v>0</v>
      </c>
    </row>
    <row r="62" spans="1:11" ht="18" customHeight="1" x14ac:dyDescent="0.2">
      <c r="A62" s="2441" t="s">
        <v>101</v>
      </c>
      <c r="B62" s="4065"/>
      <c r="C62" s="4066"/>
      <c r="D62" s="4067"/>
      <c r="E62" s="2436"/>
      <c r="F62" s="2449"/>
      <c r="G62" s="2449"/>
      <c r="H62" s="2450"/>
      <c r="I62" s="2485">
        <v>0</v>
      </c>
      <c r="J62" s="2450"/>
      <c r="K62" s="2451">
        <v>0</v>
      </c>
    </row>
    <row r="63" spans="1:11" ht="18" customHeight="1" x14ac:dyDescent="0.2">
      <c r="A63" s="2441"/>
      <c r="B63" s="2436"/>
      <c r="C63" s="2436"/>
      <c r="D63" s="2436"/>
      <c r="E63" s="2436"/>
      <c r="F63" s="2436"/>
      <c r="G63" s="2436"/>
      <c r="H63" s="2436"/>
      <c r="I63" s="2481"/>
      <c r="J63" s="2436"/>
      <c r="K63" s="2436"/>
    </row>
    <row r="64" spans="1:11" ht="18" customHeight="1" x14ac:dyDescent="0.2">
      <c r="A64" s="2441" t="s">
        <v>144</v>
      </c>
      <c r="B64" s="2438" t="s">
        <v>145</v>
      </c>
      <c r="C64" s="2436"/>
      <c r="D64" s="2436"/>
      <c r="E64" s="2438" t="s">
        <v>7</v>
      </c>
      <c r="F64" s="2453">
        <v>1456</v>
      </c>
      <c r="G64" s="2453">
        <v>2750</v>
      </c>
      <c r="H64" s="2451">
        <v>8944388</v>
      </c>
      <c r="I64" s="2451">
        <v>0</v>
      </c>
      <c r="J64" s="2451">
        <v>0</v>
      </c>
      <c r="K64" s="2451">
        <v>8944388</v>
      </c>
    </row>
    <row r="65" spans="1:11" ht="18" customHeight="1" x14ac:dyDescent="0.2">
      <c r="A65" s="2436"/>
      <c r="B65" s="2436"/>
      <c r="C65" s="2436"/>
      <c r="D65" s="2436"/>
      <c r="E65" s="2436"/>
      <c r="F65" s="2483"/>
      <c r="G65" s="2483"/>
      <c r="H65" s="2483"/>
      <c r="I65" s="2483"/>
      <c r="J65" s="2483"/>
      <c r="K65" s="2483"/>
    </row>
    <row r="66" spans="1:11" ht="42.75" customHeight="1" x14ac:dyDescent="0.2">
      <c r="A66" s="2436"/>
      <c r="B66" s="2436"/>
      <c r="C66" s="2436"/>
      <c r="D66" s="2436"/>
      <c r="E66" s="2436"/>
      <c r="F66" s="2491" t="s">
        <v>9</v>
      </c>
      <c r="G66" s="2491" t="s">
        <v>37</v>
      </c>
      <c r="H66" s="2491" t="s">
        <v>29</v>
      </c>
      <c r="I66" s="2491" t="s">
        <v>30</v>
      </c>
      <c r="J66" s="2491" t="s">
        <v>33</v>
      </c>
      <c r="K66" s="2491" t="s">
        <v>34</v>
      </c>
    </row>
    <row r="67" spans="1:11" ht="18" customHeight="1" x14ac:dyDescent="0.2">
      <c r="A67" s="2442" t="s">
        <v>102</v>
      </c>
      <c r="B67" s="2438" t="s">
        <v>12</v>
      </c>
      <c r="C67" s="2436"/>
      <c r="D67" s="2436"/>
      <c r="E67" s="2436"/>
      <c r="F67" s="2492"/>
      <c r="G67" s="2492"/>
      <c r="H67" s="2492"/>
      <c r="I67" s="2493"/>
      <c r="J67" s="2492"/>
      <c r="K67" s="2494"/>
    </row>
    <row r="68" spans="1:11" ht="18" customHeight="1" x14ac:dyDescent="0.2">
      <c r="A68" s="2441" t="s">
        <v>103</v>
      </c>
      <c r="B68" s="2436" t="s">
        <v>52</v>
      </c>
      <c r="C68" s="2436"/>
      <c r="D68" s="2436"/>
      <c r="E68" s="2436"/>
      <c r="F68" s="2486"/>
      <c r="G68" s="2486"/>
      <c r="H68" s="2500">
        <v>363335</v>
      </c>
      <c r="I68" s="2485">
        <v>0</v>
      </c>
      <c r="J68" s="2500">
        <v>316369</v>
      </c>
      <c r="K68" s="2451">
        <v>46966</v>
      </c>
    </row>
    <row r="69" spans="1:11" ht="18" customHeight="1" x14ac:dyDescent="0.2">
      <c r="A69" s="2441" t="s">
        <v>104</v>
      </c>
      <c r="B69" s="2437" t="s">
        <v>53</v>
      </c>
      <c r="C69" s="2436"/>
      <c r="D69" s="2436"/>
      <c r="E69" s="2436"/>
      <c r="F69" s="2486"/>
      <c r="G69" s="2486"/>
      <c r="H69" s="2486"/>
      <c r="I69" s="2485">
        <v>0</v>
      </c>
      <c r="J69" s="2486"/>
      <c r="K69" s="2451">
        <v>0</v>
      </c>
    </row>
    <row r="70" spans="1:11" ht="18" customHeight="1" x14ac:dyDescent="0.2">
      <c r="A70" s="2441" t="s">
        <v>178</v>
      </c>
      <c r="B70" s="3569" t="s">
        <v>833</v>
      </c>
      <c r="C70" s="2462"/>
      <c r="D70" s="2463"/>
      <c r="E70" s="2438"/>
      <c r="F70" s="2470">
        <v>18</v>
      </c>
      <c r="G70" s="2470">
        <v>18</v>
      </c>
      <c r="H70" s="2471">
        <v>8141.4625999999998</v>
      </c>
      <c r="I70" s="2485">
        <v>0</v>
      </c>
      <c r="J70" s="2471"/>
      <c r="K70" s="2451">
        <v>8141.4625999999998</v>
      </c>
    </row>
    <row r="71" spans="1:11" ht="18" customHeight="1" x14ac:dyDescent="0.2">
      <c r="A71" s="2441" t="s">
        <v>179</v>
      </c>
      <c r="B71" s="2461"/>
      <c r="C71" s="2462"/>
      <c r="D71" s="2463"/>
      <c r="E71" s="2438"/>
      <c r="F71" s="2470"/>
      <c r="G71" s="2470"/>
      <c r="H71" s="2471"/>
      <c r="I71" s="2485"/>
      <c r="J71" s="2471"/>
      <c r="K71" s="2451"/>
    </row>
    <row r="72" spans="1:11" ht="18" customHeight="1" x14ac:dyDescent="0.2">
      <c r="A72" s="2441" t="s">
        <v>180</v>
      </c>
      <c r="B72" s="2467"/>
      <c r="C72" s="2468"/>
      <c r="D72" s="2469"/>
      <c r="E72" s="2438"/>
      <c r="F72" s="2449"/>
      <c r="G72" s="2449"/>
      <c r="H72" s="2450"/>
      <c r="I72" s="2485">
        <v>0</v>
      </c>
      <c r="J72" s="2450"/>
      <c r="K72" s="2451">
        <v>0</v>
      </c>
    </row>
    <row r="73" spans="1:11" ht="18" customHeight="1" x14ac:dyDescent="0.2">
      <c r="A73" s="2441"/>
      <c r="B73" s="2437"/>
      <c r="C73" s="2436"/>
      <c r="D73" s="2436"/>
      <c r="E73" s="2438"/>
      <c r="F73" s="2495"/>
      <c r="G73" s="2495"/>
      <c r="H73" s="2496"/>
      <c r="I73" s="2493"/>
      <c r="J73" s="2496"/>
      <c r="K73" s="2494"/>
    </row>
    <row r="74" spans="1:11" ht="18" customHeight="1" x14ac:dyDescent="0.2">
      <c r="A74" s="2442" t="s">
        <v>146</v>
      </c>
      <c r="B74" s="2438" t="s">
        <v>147</v>
      </c>
      <c r="C74" s="2436"/>
      <c r="D74" s="2436"/>
      <c r="E74" s="2438" t="s">
        <v>7</v>
      </c>
      <c r="F74" s="2456">
        <v>18</v>
      </c>
      <c r="G74" s="2456">
        <v>18</v>
      </c>
      <c r="H74" s="2456">
        <v>371476.46260000003</v>
      </c>
      <c r="I74" s="2488">
        <v>0</v>
      </c>
      <c r="J74" s="2456">
        <v>316369</v>
      </c>
      <c r="K74" s="2452">
        <v>55107.462599999999</v>
      </c>
    </row>
    <row r="75" spans="1:11" ht="42.75" customHeight="1" x14ac:dyDescent="0.2">
      <c r="A75" s="2436"/>
      <c r="B75" s="2436"/>
      <c r="C75" s="2436"/>
      <c r="D75" s="2436"/>
      <c r="E75" s="2436"/>
      <c r="F75" s="2444" t="s">
        <v>9</v>
      </c>
      <c r="G75" s="2444" t="s">
        <v>37</v>
      </c>
      <c r="H75" s="2444" t="s">
        <v>29</v>
      </c>
      <c r="I75" s="2444" t="s">
        <v>30</v>
      </c>
      <c r="J75" s="2444" t="s">
        <v>33</v>
      </c>
      <c r="K75" s="2444" t="s">
        <v>34</v>
      </c>
    </row>
    <row r="76" spans="1:11" ht="18" customHeight="1" x14ac:dyDescent="0.2">
      <c r="A76" s="2442" t="s">
        <v>105</v>
      </c>
      <c r="B76" s="2438" t="s">
        <v>106</v>
      </c>
      <c r="C76" s="2436"/>
      <c r="D76" s="2436"/>
      <c r="E76" s="2436"/>
      <c r="F76" s="2436"/>
      <c r="G76" s="2436"/>
      <c r="H76" s="2436"/>
      <c r="I76" s="2436"/>
      <c r="J76" s="2436"/>
      <c r="K76" s="2436"/>
    </row>
    <row r="77" spans="1:11" ht="18" customHeight="1" x14ac:dyDescent="0.2">
      <c r="A77" s="2441" t="s">
        <v>107</v>
      </c>
      <c r="B77" s="2437" t="s">
        <v>54</v>
      </c>
      <c r="C77" s="2436"/>
      <c r="D77" s="2436"/>
      <c r="E77" s="2436"/>
      <c r="F77" s="2449">
        <v>100</v>
      </c>
      <c r="G77" s="2449">
        <v>20442</v>
      </c>
      <c r="H77" s="2450">
        <v>129684.22</v>
      </c>
      <c r="I77" s="2485">
        <v>0</v>
      </c>
      <c r="J77" s="2450">
        <v>0</v>
      </c>
      <c r="K77" s="2451">
        <v>129684.22</v>
      </c>
    </row>
    <row r="78" spans="1:11" ht="18" customHeight="1" x14ac:dyDescent="0.2">
      <c r="A78" s="2441" t="s">
        <v>108</v>
      </c>
      <c r="B78" s="2437" t="s">
        <v>55</v>
      </c>
      <c r="C78" s="2436"/>
      <c r="D78" s="2436"/>
      <c r="E78" s="2436"/>
      <c r="F78" s="2449">
        <v>0</v>
      </c>
      <c r="G78" s="2449">
        <v>0</v>
      </c>
      <c r="H78" s="2450">
        <v>0</v>
      </c>
      <c r="I78" s="2485">
        <v>0</v>
      </c>
      <c r="J78" s="2450">
        <v>0</v>
      </c>
      <c r="K78" s="2451">
        <v>0</v>
      </c>
    </row>
    <row r="79" spans="1:11" ht="18" customHeight="1" x14ac:dyDescent="0.2">
      <c r="A79" s="2441" t="s">
        <v>109</v>
      </c>
      <c r="B79" s="2437" t="s">
        <v>13</v>
      </c>
      <c r="C79" s="2436"/>
      <c r="D79" s="2436"/>
      <c r="E79" s="2436"/>
      <c r="F79" s="2449">
        <v>538</v>
      </c>
      <c r="G79" s="2449">
        <v>6000</v>
      </c>
      <c r="H79" s="2450">
        <v>309000.79100000003</v>
      </c>
      <c r="I79" s="2485">
        <v>0</v>
      </c>
      <c r="J79" s="2450">
        <v>0</v>
      </c>
      <c r="K79" s="2451">
        <v>309000.79100000003</v>
      </c>
    </row>
    <row r="80" spans="1:11" ht="18" customHeight="1" x14ac:dyDescent="0.2">
      <c r="A80" s="2441" t="s">
        <v>110</v>
      </c>
      <c r="B80" s="2437" t="s">
        <v>56</v>
      </c>
      <c r="C80" s="2436"/>
      <c r="D80" s="2436"/>
      <c r="E80" s="2436"/>
      <c r="F80" s="2449">
        <v>0</v>
      </c>
      <c r="G80" s="2449">
        <v>0</v>
      </c>
      <c r="H80" s="2450">
        <v>250000</v>
      </c>
      <c r="I80" s="2485">
        <v>45960.850635445997</v>
      </c>
      <c r="J80" s="2450">
        <v>0</v>
      </c>
      <c r="K80" s="2451">
        <v>295960.85063544603</v>
      </c>
    </row>
    <row r="81" spans="1:11" ht="18" customHeight="1" x14ac:dyDescent="0.2">
      <c r="A81" s="2441"/>
      <c r="B81" s="2436"/>
      <c r="C81" s="2436"/>
      <c r="D81" s="2436"/>
      <c r="E81" s="2436"/>
      <c r="F81" s="2436"/>
      <c r="G81" s="2436"/>
      <c r="H81" s="2436"/>
      <c r="I81" s="2436"/>
      <c r="J81" s="2436"/>
      <c r="K81" s="2475"/>
    </row>
    <row r="82" spans="1:11" ht="18" customHeight="1" x14ac:dyDescent="0.2">
      <c r="A82" s="2441" t="s">
        <v>148</v>
      </c>
      <c r="B82" s="2438" t="s">
        <v>149</v>
      </c>
      <c r="C82" s="2436"/>
      <c r="D82" s="2436"/>
      <c r="E82" s="2438" t="s">
        <v>7</v>
      </c>
      <c r="F82" s="2456">
        <v>638</v>
      </c>
      <c r="G82" s="2456">
        <v>26442</v>
      </c>
      <c r="H82" s="2452">
        <v>688685.01100000006</v>
      </c>
      <c r="I82" s="2452">
        <v>45960.850635445997</v>
      </c>
      <c r="J82" s="2452">
        <v>0</v>
      </c>
      <c r="K82" s="2452">
        <v>734645.86163544608</v>
      </c>
    </row>
    <row r="83" spans="1:11" ht="18" customHeight="1" thickBot="1" x14ac:dyDescent="0.25">
      <c r="A83" s="2441"/>
      <c r="B83" s="2436"/>
      <c r="C83" s="2436"/>
      <c r="D83" s="2436"/>
      <c r="E83" s="2436"/>
      <c r="F83" s="2459"/>
      <c r="G83" s="2459"/>
      <c r="H83" s="2459"/>
      <c r="I83" s="2459"/>
      <c r="J83" s="2459"/>
      <c r="K83" s="2459"/>
    </row>
    <row r="84" spans="1:11" ht="42.75" customHeight="1" x14ac:dyDescent="0.2">
      <c r="A84" s="2436"/>
      <c r="B84" s="2436"/>
      <c r="C84" s="2436"/>
      <c r="D84" s="2436"/>
      <c r="E84" s="2436"/>
      <c r="F84" s="2444" t="s">
        <v>9</v>
      </c>
      <c r="G84" s="2444" t="s">
        <v>37</v>
      </c>
      <c r="H84" s="2444" t="s">
        <v>29</v>
      </c>
      <c r="I84" s="2444" t="s">
        <v>30</v>
      </c>
      <c r="J84" s="2444" t="s">
        <v>33</v>
      </c>
      <c r="K84" s="2444" t="s">
        <v>34</v>
      </c>
    </row>
    <row r="85" spans="1:11" ht="18" customHeight="1" x14ac:dyDescent="0.2">
      <c r="A85" s="2442" t="s">
        <v>111</v>
      </c>
      <c r="B85" s="2438" t="s">
        <v>57</v>
      </c>
      <c r="C85" s="2436"/>
      <c r="D85" s="2436"/>
      <c r="E85" s="2436"/>
      <c r="F85" s="2436"/>
      <c r="G85" s="2436"/>
      <c r="H85" s="2436"/>
      <c r="I85" s="2436"/>
      <c r="J85" s="2436"/>
      <c r="K85" s="2436"/>
    </row>
    <row r="86" spans="1:11" ht="18" customHeight="1" x14ac:dyDescent="0.2">
      <c r="A86" s="2441" t="s">
        <v>112</v>
      </c>
      <c r="B86" s="2437" t="s">
        <v>113</v>
      </c>
      <c r="C86" s="2436"/>
      <c r="D86" s="2436"/>
      <c r="E86" s="2436"/>
      <c r="F86" s="2449">
        <v>5</v>
      </c>
      <c r="G86" s="2449">
        <v>300000</v>
      </c>
      <c r="H86" s="2450">
        <v>388.52100000000002</v>
      </c>
      <c r="I86" s="2485">
        <v>257.38664775066519</v>
      </c>
      <c r="J86" s="2450">
        <v>0</v>
      </c>
      <c r="K86" s="2451">
        <v>645.90764775066521</v>
      </c>
    </row>
    <row r="87" spans="1:11" ht="18" customHeight="1" x14ac:dyDescent="0.2">
      <c r="A87" s="2441" t="s">
        <v>114</v>
      </c>
      <c r="B87" s="2437" t="s">
        <v>14</v>
      </c>
      <c r="C87" s="2436"/>
      <c r="D87" s="2436"/>
      <c r="E87" s="2436"/>
      <c r="F87" s="2449"/>
      <c r="G87" s="2449"/>
      <c r="H87" s="2450"/>
      <c r="I87" s="2485">
        <v>0</v>
      </c>
      <c r="J87" s="2450"/>
      <c r="K87" s="2451">
        <v>0</v>
      </c>
    </row>
    <row r="88" spans="1:11" ht="18" customHeight="1" x14ac:dyDescent="0.2">
      <c r="A88" s="2441" t="s">
        <v>115</v>
      </c>
      <c r="B88" s="2437" t="s">
        <v>116</v>
      </c>
      <c r="C88" s="2436"/>
      <c r="D88" s="2436"/>
      <c r="E88" s="2436"/>
      <c r="F88" s="2449">
        <v>1040</v>
      </c>
      <c r="G88" s="2449">
        <v>58</v>
      </c>
      <c r="H88" s="2450">
        <v>239017.448</v>
      </c>
      <c r="I88" s="2485">
        <v>158343.82104091911</v>
      </c>
      <c r="J88" s="2450">
        <v>0</v>
      </c>
      <c r="K88" s="2451">
        <v>397361.26904091914</v>
      </c>
    </row>
    <row r="89" spans="1:11" ht="18" customHeight="1" x14ac:dyDescent="0.2">
      <c r="A89" s="2441" t="s">
        <v>117</v>
      </c>
      <c r="B89" s="2437" t="s">
        <v>58</v>
      </c>
      <c r="C89" s="2436"/>
      <c r="D89" s="2436"/>
      <c r="E89" s="2436"/>
      <c r="F89" s="2449"/>
      <c r="G89" s="2449"/>
      <c r="H89" s="2450"/>
      <c r="I89" s="2485">
        <v>0</v>
      </c>
      <c r="J89" s="2450"/>
      <c r="K89" s="2451">
        <v>0</v>
      </c>
    </row>
    <row r="90" spans="1:11" ht="18" customHeight="1" x14ac:dyDescent="0.2">
      <c r="A90" s="2441" t="s">
        <v>118</v>
      </c>
      <c r="B90" s="3861" t="s">
        <v>59</v>
      </c>
      <c r="C90" s="3862"/>
      <c r="D90" s="2436"/>
      <c r="E90" s="2436"/>
      <c r="F90" s="2449"/>
      <c r="G90" s="2449"/>
      <c r="H90" s="2450"/>
      <c r="I90" s="2485">
        <v>0</v>
      </c>
      <c r="J90" s="2450"/>
      <c r="K90" s="2451">
        <v>0</v>
      </c>
    </row>
    <row r="91" spans="1:11" ht="18" customHeight="1" x14ac:dyDescent="0.2">
      <c r="A91" s="2441" t="s">
        <v>119</v>
      </c>
      <c r="B91" s="2437" t="s">
        <v>60</v>
      </c>
      <c r="C91" s="2436"/>
      <c r="D91" s="2436"/>
      <c r="E91" s="2436"/>
      <c r="F91" s="2449"/>
      <c r="G91" s="2449"/>
      <c r="H91" s="2450"/>
      <c r="I91" s="2485">
        <v>0</v>
      </c>
      <c r="J91" s="2450"/>
      <c r="K91" s="2451">
        <v>0</v>
      </c>
    </row>
    <row r="92" spans="1:11" ht="18" customHeight="1" x14ac:dyDescent="0.2">
      <c r="A92" s="2441" t="s">
        <v>120</v>
      </c>
      <c r="B92" s="2437" t="s">
        <v>121</v>
      </c>
      <c r="C92" s="2436"/>
      <c r="D92" s="2436"/>
      <c r="E92" s="2436"/>
      <c r="F92" s="2473"/>
      <c r="G92" s="2473"/>
      <c r="H92" s="2474"/>
      <c r="I92" s="2485">
        <v>0</v>
      </c>
      <c r="J92" s="2474"/>
      <c r="K92" s="2451">
        <v>0</v>
      </c>
    </row>
    <row r="93" spans="1:11" ht="18" customHeight="1" x14ac:dyDescent="0.2">
      <c r="A93" s="2441" t="s">
        <v>122</v>
      </c>
      <c r="B93" s="2437" t="s">
        <v>123</v>
      </c>
      <c r="C93" s="2436"/>
      <c r="D93" s="2436"/>
      <c r="E93" s="2436"/>
      <c r="F93" s="2449"/>
      <c r="G93" s="2449"/>
      <c r="H93" s="2450"/>
      <c r="I93" s="2485">
        <v>0</v>
      </c>
      <c r="J93" s="2450"/>
      <c r="K93" s="2451">
        <v>0</v>
      </c>
    </row>
    <row r="94" spans="1:11" ht="18" customHeight="1" x14ac:dyDescent="0.2">
      <c r="A94" s="2441" t="s">
        <v>124</v>
      </c>
      <c r="B94" s="4065"/>
      <c r="C94" s="4066"/>
      <c r="D94" s="4067"/>
      <c r="E94" s="2436"/>
      <c r="F94" s="2449"/>
      <c r="G94" s="2449"/>
      <c r="H94" s="2450"/>
      <c r="I94" s="2485">
        <v>0</v>
      </c>
      <c r="J94" s="2450"/>
      <c r="K94" s="2451">
        <v>0</v>
      </c>
    </row>
    <row r="95" spans="1:11" ht="18" customHeight="1" x14ac:dyDescent="0.2">
      <c r="A95" s="2441" t="s">
        <v>125</v>
      </c>
      <c r="B95" s="4065"/>
      <c r="C95" s="4066"/>
      <c r="D95" s="4067"/>
      <c r="E95" s="2436"/>
      <c r="F95" s="2449"/>
      <c r="G95" s="2449"/>
      <c r="H95" s="2450"/>
      <c r="I95" s="2485">
        <v>0</v>
      </c>
      <c r="J95" s="2450"/>
      <c r="K95" s="2451">
        <v>0</v>
      </c>
    </row>
    <row r="96" spans="1:11" ht="18" customHeight="1" x14ac:dyDescent="0.2">
      <c r="A96" s="2441" t="s">
        <v>126</v>
      </c>
      <c r="B96" s="4065"/>
      <c r="C96" s="4066"/>
      <c r="D96" s="4067"/>
      <c r="E96" s="2436"/>
      <c r="F96" s="2449"/>
      <c r="G96" s="2449"/>
      <c r="H96" s="2450"/>
      <c r="I96" s="2485">
        <v>0</v>
      </c>
      <c r="J96" s="2450"/>
      <c r="K96" s="2451">
        <v>0</v>
      </c>
    </row>
    <row r="97" spans="1:11" ht="18" customHeight="1" x14ac:dyDescent="0.2">
      <c r="A97" s="2441"/>
      <c r="B97" s="2437"/>
      <c r="C97" s="2436"/>
      <c r="D97" s="2436"/>
      <c r="E97" s="2436"/>
      <c r="F97" s="2436"/>
      <c r="G97" s="2436"/>
      <c r="H97" s="2436"/>
      <c r="I97" s="2436"/>
      <c r="J97" s="2436"/>
      <c r="K97" s="2436"/>
    </row>
    <row r="98" spans="1:11" ht="18" customHeight="1" x14ac:dyDescent="0.2">
      <c r="A98" s="2442" t="s">
        <v>150</v>
      </c>
      <c r="B98" s="2438" t="s">
        <v>151</v>
      </c>
      <c r="C98" s="2436"/>
      <c r="D98" s="2436"/>
      <c r="E98" s="2438" t="s">
        <v>7</v>
      </c>
      <c r="F98" s="2453">
        <v>1045</v>
      </c>
      <c r="G98" s="2453">
        <v>300058</v>
      </c>
      <c r="H98" s="2453">
        <v>239405.96900000001</v>
      </c>
      <c r="I98" s="2453">
        <v>158601.20768866976</v>
      </c>
      <c r="J98" s="2453">
        <v>0</v>
      </c>
      <c r="K98" s="2453">
        <v>398007.17668866983</v>
      </c>
    </row>
    <row r="99" spans="1:11" ht="18" customHeight="1" thickBot="1" x14ac:dyDescent="0.25">
      <c r="A99" s="2436"/>
      <c r="B99" s="2438"/>
      <c r="C99" s="2436"/>
      <c r="D99" s="2436"/>
      <c r="E99" s="2436"/>
      <c r="F99" s="2459"/>
      <c r="G99" s="2459"/>
      <c r="H99" s="2459"/>
      <c r="I99" s="2459"/>
      <c r="J99" s="2459"/>
      <c r="K99" s="2459"/>
    </row>
    <row r="100" spans="1:11" ht="42.75" customHeight="1" x14ac:dyDescent="0.2">
      <c r="A100" s="2436"/>
      <c r="B100" s="2436"/>
      <c r="C100" s="2436"/>
      <c r="D100" s="2436"/>
      <c r="E100" s="2436"/>
      <c r="F100" s="2444" t="s">
        <v>9</v>
      </c>
      <c r="G100" s="2444" t="s">
        <v>37</v>
      </c>
      <c r="H100" s="2444" t="s">
        <v>29</v>
      </c>
      <c r="I100" s="2444" t="s">
        <v>30</v>
      </c>
      <c r="J100" s="2444" t="s">
        <v>33</v>
      </c>
      <c r="K100" s="2444" t="s">
        <v>34</v>
      </c>
    </row>
    <row r="101" spans="1:11" ht="18" customHeight="1" x14ac:dyDescent="0.2">
      <c r="A101" s="2442" t="s">
        <v>130</v>
      </c>
      <c r="B101" s="2438" t="s">
        <v>63</v>
      </c>
      <c r="C101" s="2436"/>
      <c r="D101" s="2436"/>
      <c r="E101" s="2436"/>
      <c r="F101" s="2436"/>
      <c r="G101" s="2436"/>
      <c r="H101" s="2436"/>
      <c r="I101" s="2436"/>
      <c r="J101" s="2436"/>
      <c r="K101" s="2436"/>
    </row>
    <row r="102" spans="1:11" ht="18" customHeight="1" x14ac:dyDescent="0.2">
      <c r="A102" s="2441" t="s">
        <v>131</v>
      </c>
      <c r="B102" s="2437" t="s">
        <v>152</v>
      </c>
      <c r="C102" s="2436"/>
      <c r="D102" s="2436"/>
      <c r="E102" s="2436"/>
      <c r="F102" s="2449">
        <v>2622</v>
      </c>
      <c r="G102" s="2449">
        <v>0</v>
      </c>
      <c r="H102" s="2450">
        <v>235381.23</v>
      </c>
      <c r="I102" s="2485">
        <v>155934.90630655308</v>
      </c>
      <c r="J102" s="2450">
        <v>0</v>
      </c>
      <c r="K102" s="2451">
        <v>391316.13630655309</v>
      </c>
    </row>
    <row r="103" spans="1:11" ht="18" customHeight="1" x14ac:dyDescent="0.2">
      <c r="A103" s="2441" t="s">
        <v>132</v>
      </c>
      <c r="B103" s="3861" t="s">
        <v>62</v>
      </c>
      <c r="C103" s="3861"/>
      <c r="D103" s="2436"/>
      <c r="E103" s="2436"/>
      <c r="F103" s="2449"/>
      <c r="G103" s="2449"/>
      <c r="H103" s="2450"/>
      <c r="I103" s="2485">
        <v>0</v>
      </c>
      <c r="J103" s="2450"/>
      <c r="K103" s="2451">
        <v>0</v>
      </c>
    </row>
    <row r="104" spans="1:11" ht="18" customHeight="1" x14ac:dyDescent="0.2">
      <c r="A104" s="2441" t="s">
        <v>128</v>
      </c>
      <c r="B104" s="4065"/>
      <c r="C104" s="4066"/>
      <c r="D104" s="4067"/>
      <c r="E104" s="2436"/>
      <c r="F104" s="2449"/>
      <c r="G104" s="2449"/>
      <c r="H104" s="2450"/>
      <c r="I104" s="2485">
        <v>0</v>
      </c>
      <c r="J104" s="2450"/>
      <c r="K104" s="2451">
        <v>0</v>
      </c>
    </row>
    <row r="105" spans="1:11" ht="18" customHeight="1" x14ac:dyDescent="0.2">
      <c r="A105" s="2441" t="s">
        <v>127</v>
      </c>
      <c r="B105" s="4065"/>
      <c r="C105" s="4066"/>
      <c r="D105" s="4067"/>
      <c r="E105" s="2436"/>
      <c r="F105" s="2449"/>
      <c r="G105" s="2449"/>
      <c r="H105" s="2450"/>
      <c r="I105" s="2485">
        <v>0</v>
      </c>
      <c r="J105" s="2450"/>
      <c r="K105" s="2451">
        <v>0</v>
      </c>
    </row>
    <row r="106" spans="1:11" ht="18" customHeight="1" x14ac:dyDescent="0.2">
      <c r="A106" s="2441" t="s">
        <v>129</v>
      </c>
      <c r="B106" s="4065"/>
      <c r="C106" s="4066"/>
      <c r="D106" s="4067"/>
      <c r="E106" s="2436"/>
      <c r="F106" s="2449"/>
      <c r="G106" s="2449"/>
      <c r="H106" s="2450"/>
      <c r="I106" s="2485">
        <v>0</v>
      </c>
      <c r="J106" s="2450"/>
      <c r="K106" s="2451">
        <v>0</v>
      </c>
    </row>
    <row r="107" spans="1:11" ht="18" customHeight="1" x14ac:dyDescent="0.2">
      <c r="A107" s="2436"/>
      <c r="B107" s="2438"/>
      <c r="C107" s="2436"/>
      <c r="D107" s="2436"/>
      <c r="E107" s="2436"/>
      <c r="F107" s="2436"/>
      <c r="G107" s="2436"/>
      <c r="H107" s="2436"/>
      <c r="I107" s="2436"/>
      <c r="J107" s="2436"/>
      <c r="K107" s="2436"/>
    </row>
    <row r="108" spans="1:11" s="38" customFormat="1" ht="18" customHeight="1" x14ac:dyDescent="0.2">
      <c r="A108" s="2442" t="s">
        <v>153</v>
      </c>
      <c r="B108" s="2497" t="s">
        <v>154</v>
      </c>
      <c r="C108" s="2436"/>
      <c r="D108" s="2436"/>
      <c r="E108" s="2438" t="s">
        <v>7</v>
      </c>
      <c r="F108" s="2453">
        <v>2622</v>
      </c>
      <c r="G108" s="2453">
        <v>0</v>
      </c>
      <c r="H108" s="2451">
        <v>235381.23</v>
      </c>
      <c r="I108" s="2451">
        <v>155934.90630655308</v>
      </c>
      <c r="J108" s="2451">
        <v>0</v>
      </c>
      <c r="K108" s="2451">
        <v>391316.13630655309</v>
      </c>
    </row>
    <row r="109" spans="1:11" s="38" customFormat="1" ht="18" customHeight="1" thickBot="1" x14ac:dyDescent="0.25">
      <c r="A109" s="2446"/>
      <c r="B109" s="2447"/>
      <c r="C109" s="2448"/>
      <c r="D109" s="2448"/>
      <c r="E109" s="2448"/>
      <c r="F109" s="2459"/>
      <c r="G109" s="2459"/>
      <c r="H109" s="2459"/>
      <c r="I109" s="2459"/>
      <c r="J109" s="2459"/>
      <c r="K109" s="2459"/>
    </row>
    <row r="110" spans="1:11" s="38" customFormat="1" ht="18" customHeight="1" x14ac:dyDescent="0.2">
      <c r="A110" s="2442" t="s">
        <v>156</v>
      </c>
      <c r="B110" s="2438" t="s">
        <v>39</v>
      </c>
      <c r="C110" s="2436"/>
      <c r="D110" s="2436"/>
      <c r="E110" s="2436"/>
      <c r="F110" s="2436"/>
      <c r="G110" s="2436"/>
      <c r="H110" s="2436"/>
      <c r="I110" s="2436"/>
      <c r="J110" s="2436"/>
      <c r="K110" s="2436"/>
    </row>
    <row r="111" spans="1:11" ht="18" customHeight="1" x14ac:dyDescent="0.2">
      <c r="A111" s="2442" t="s">
        <v>155</v>
      </c>
      <c r="B111" s="2438" t="s">
        <v>164</v>
      </c>
      <c r="C111" s="2436"/>
      <c r="D111" s="2436"/>
      <c r="E111" s="2438" t="s">
        <v>7</v>
      </c>
      <c r="F111" s="2450">
        <v>3560370</v>
      </c>
      <c r="G111" s="2436"/>
      <c r="H111" s="2436"/>
      <c r="I111" s="2436"/>
      <c r="J111" s="2436"/>
      <c r="K111" s="2436"/>
    </row>
    <row r="112" spans="1:11" ht="18" customHeight="1" x14ac:dyDescent="0.2">
      <c r="A112" s="2436"/>
      <c r="B112" s="2438"/>
      <c r="C112" s="2436"/>
      <c r="D112" s="2436"/>
      <c r="E112" s="2438"/>
      <c r="F112" s="2457"/>
      <c r="G112" s="2436"/>
      <c r="H112" s="2436"/>
      <c r="I112" s="2436"/>
      <c r="J112" s="2436"/>
      <c r="K112" s="2436"/>
    </row>
    <row r="113" spans="1:11" ht="18" customHeight="1" x14ac:dyDescent="0.2">
      <c r="A113" s="2442"/>
      <c r="B113" s="2438" t="s">
        <v>15</v>
      </c>
      <c r="C113" s="2436"/>
      <c r="D113" s="2436"/>
      <c r="E113" s="2436"/>
      <c r="F113" s="2436"/>
      <c r="G113" s="1969"/>
      <c r="H113" s="1969"/>
      <c r="I113" s="1969"/>
      <c r="J113" s="1969"/>
      <c r="K113" s="1969"/>
    </row>
    <row r="114" spans="1:11" ht="18" customHeight="1" x14ac:dyDescent="0.2">
      <c r="A114" s="2441" t="s">
        <v>171</v>
      </c>
      <c r="B114" s="2437" t="s">
        <v>35</v>
      </c>
      <c r="C114" s="2436"/>
      <c r="D114" s="2436"/>
      <c r="E114" s="2436"/>
      <c r="F114" s="2460">
        <v>0.66247808419793319</v>
      </c>
      <c r="G114" s="1969"/>
      <c r="H114" s="1969"/>
      <c r="I114" s="1969"/>
      <c r="J114" s="1969"/>
      <c r="K114" s="1969"/>
    </row>
    <row r="115" spans="1:11" ht="18" customHeight="1" x14ac:dyDescent="0.2">
      <c r="A115" s="2441"/>
      <c r="B115" s="2438"/>
      <c r="C115" s="2436"/>
      <c r="D115" s="2436"/>
      <c r="E115" s="2436"/>
      <c r="F115" s="2436"/>
      <c r="G115" s="1969"/>
      <c r="H115" s="1969"/>
      <c r="I115" s="1969"/>
      <c r="J115" s="1969"/>
      <c r="K115" s="1969"/>
    </row>
    <row r="116" spans="1:11" ht="18" customHeight="1" x14ac:dyDescent="0.2">
      <c r="A116" s="2441" t="s">
        <v>170</v>
      </c>
      <c r="B116" s="2438" t="s">
        <v>16</v>
      </c>
      <c r="C116" s="2436"/>
      <c r="D116" s="2436"/>
      <c r="E116" s="2436"/>
      <c r="F116" s="2436"/>
      <c r="G116" s="1969"/>
      <c r="H116" s="1969"/>
      <c r="I116" s="1969"/>
      <c r="J116" s="1969"/>
      <c r="K116" s="1969"/>
    </row>
    <row r="117" spans="1:11" ht="18" customHeight="1" x14ac:dyDescent="0.2">
      <c r="A117" s="2441" t="s">
        <v>172</v>
      </c>
      <c r="B117" s="2437" t="s">
        <v>17</v>
      </c>
      <c r="C117" s="2436"/>
      <c r="D117" s="2436"/>
      <c r="E117" s="2436"/>
      <c r="F117" s="2450">
        <v>257851000</v>
      </c>
      <c r="G117" s="1969"/>
      <c r="H117" s="1969"/>
      <c r="I117" s="1969"/>
      <c r="J117" s="1969"/>
      <c r="K117" s="1969"/>
    </row>
    <row r="118" spans="1:11" ht="18" customHeight="1" x14ac:dyDescent="0.2">
      <c r="A118" s="2441" t="s">
        <v>173</v>
      </c>
      <c r="B118" s="2436" t="s">
        <v>18</v>
      </c>
      <c r="C118" s="2436"/>
      <c r="D118" s="2436"/>
      <c r="E118" s="2436"/>
      <c r="F118" s="2450">
        <v>7281000</v>
      </c>
      <c r="G118" s="1969"/>
      <c r="H118" s="1969"/>
      <c r="I118" s="1969"/>
      <c r="J118" s="1969"/>
      <c r="K118" s="1969"/>
    </row>
    <row r="119" spans="1:11" ht="18" customHeight="1" x14ac:dyDescent="0.2">
      <c r="A119" s="2441" t="s">
        <v>174</v>
      </c>
      <c r="B119" s="2438" t="s">
        <v>19</v>
      </c>
      <c r="C119" s="2436"/>
      <c r="D119" s="2436"/>
      <c r="E119" s="2436"/>
      <c r="F119" s="2452">
        <v>265132000</v>
      </c>
      <c r="G119" s="1969"/>
      <c r="H119" s="1969"/>
      <c r="I119" s="1969"/>
      <c r="J119" s="1969"/>
      <c r="K119" s="1969"/>
    </row>
    <row r="120" spans="1:11" ht="18" customHeight="1" x14ac:dyDescent="0.2">
      <c r="A120" s="2441"/>
      <c r="B120" s="2438"/>
      <c r="C120" s="2436"/>
      <c r="D120" s="2436"/>
      <c r="E120" s="2436"/>
      <c r="F120" s="2436"/>
      <c r="G120" s="1969"/>
      <c r="H120" s="1969"/>
      <c r="I120" s="1969"/>
      <c r="J120" s="1969"/>
      <c r="K120" s="1969"/>
    </row>
    <row r="121" spans="1:11" ht="18" customHeight="1" x14ac:dyDescent="0.2">
      <c r="A121" s="2441" t="s">
        <v>167</v>
      </c>
      <c r="B121" s="2438" t="s">
        <v>36</v>
      </c>
      <c r="C121" s="2436"/>
      <c r="D121" s="2436"/>
      <c r="E121" s="2436"/>
      <c r="F121" s="2450">
        <v>250602000</v>
      </c>
      <c r="G121" s="1969"/>
      <c r="H121" s="1969"/>
      <c r="I121" s="1969"/>
      <c r="J121" s="1969"/>
      <c r="K121" s="1969"/>
    </row>
    <row r="122" spans="1:11" ht="18" customHeight="1" x14ac:dyDescent="0.2">
      <c r="A122" s="2441"/>
      <c r="B122" s="2436"/>
      <c r="C122" s="2436"/>
      <c r="D122" s="2436"/>
      <c r="E122" s="2436"/>
      <c r="F122" s="2436"/>
      <c r="G122" s="1969"/>
      <c r="H122" s="1969"/>
      <c r="I122" s="1969"/>
      <c r="J122" s="1969"/>
      <c r="K122" s="1969"/>
    </row>
    <row r="123" spans="1:11" ht="18" customHeight="1" x14ac:dyDescent="0.2">
      <c r="A123" s="2441" t="s">
        <v>175</v>
      </c>
      <c r="B123" s="2438" t="s">
        <v>20</v>
      </c>
      <c r="C123" s="2436"/>
      <c r="D123" s="2436"/>
      <c r="E123" s="2436"/>
      <c r="F123" s="2450">
        <v>14530000</v>
      </c>
      <c r="G123" s="1969"/>
      <c r="H123" s="1969"/>
      <c r="I123" s="1969"/>
      <c r="J123" s="1969"/>
      <c r="K123" s="1969"/>
    </row>
    <row r="124" spans="1:11" ht="18" customHeight="1" x14ac:dyDescent="0.2">
      <c r="A124" s="2441"/>
      <c r="B124" s="2436"/>
      <c r="C124" s="2436"/>
      <c r="D124" s="2436"/>
      <c r="E124" s="2436"/>
      <c r="F124" s="2436"/>
      <c r="G124" s="1969"/>
      <c r="H124" s="1969"/>
      <c r="I124" s="1969"/>
      <c r="J124" s="1969"/>
      <c r="K124" s="1969"/>
    </row>
    <row r="125" spans="1:11" ht="18" customHeight="1" x14ac:dyDescent="0.2">
      <c r="A125" s="2441" t="s">
        <v>176</v>
      </c>
      <c r="B125" s="2438" t="s">
        <v>21</v>
      </c>
      <c r="C125" s="2436"/>
      <c r="D125" s="2436"/>
      <c r="E125" s="2436"/>
      <c r="F125" s="2450">
        <v>-9919000</v>
      </c>
      <c r="G125" s="1969"/>
      <c r="H125" s="1969"/>
      <c r="I125" s="1969"/>
      <c r="J125" s="1969"/>
      <c r="K125" s="1969"/>
    </row>
    <row r="126" spans="1:11" ht="18" customHeight="1" x14ac:dyDescent="0.2">
      <c r="A126" s="2441"/>
      <c r="B126" s="2436"/>
      <c r="C126" s="2436"/>
      <c r="D126" s="2436"/>
      <c r="E126" s="2436"/>
      <c r="F126" s="2436"/>
      <c r="G126" s="1969"/>
      <c r="H126" s="1969"/>
      <c r="I126" s="1969"/>
      <c r="J126" s="1969"/>
      <c r="K126" s="1969"/>
    </row>
    <row r="127" spans="1:11" ht="18" customHeight="1" x14ac:dyDescent="0.2">
      <c r="A127" s="2441" t="s">
        <v>177</v>
      </c>
      <c r="B127" s="2438" t="s">
        <v>22</v>
      </c>
      <c r="C127" s="2436"/>
      <c r="D127" s="2436"/>
      <c r="E127" s="2436"/>
      <c r="F127" s="2450">
        <v>4611000</v>
      </c>
      <c r="G127" s="1969"/>
      <c r="H127" s="1969"/>
      <c r="I127" s="1969"/>
      <c r="J127" s="1969"/>
      <c r="K127" s="1969"/>
    </row>
    <row r="128" spans="1:11" ht="18" customHeight="1" x14ac:dyDescent="0.2">
      <c r="A128" s="2441"/>
      <c r="B128" s="2436"/>
      <c r="C128" s="2436"/>
      <c r="D128" s="2436"/>
      <c r="E128" s="2436"/>
      <c r="F128" s="2436"/>
      <c r="G128" s="1969"/>
      <c r="H128" s="1969"/>
      <c r="I128" s="1969"/>
      <c r="J128" s="1969"/>
      <c r="K128" s="1969"/>
    </row>
    <row r="129" spans="1:11" ht="42.75" customHeight="1" x14ac:dyDescent="0.2">
      <c r="A129" s="2436"/>
      <c r="B129" s="2436"/>
      <c r="C129" s="2436"/>
      <c r="D129" s="2436"/>
      <c r="E129" s="2436"/>
      <c r="F129" s="2444" t="s">
        <v>9</v>
      </c>
      <c r="G129" s="2444" t="s">
        <v>37</v>
      </c>
      <c r="H129" s="2444" t="s">
        <v>29</v>
      </c>
      <c r="I129" s="2444" t="s">
        <v>30</v>
      </c>
      <c r="J129" s="2444" t="s">
        <v>33</v>
      </c>
      <c r="K129" s="2444" t="s">
        <v>34</v>
      </c>
    </row>
    <row r="130" spans="1:11" ht="18" customHeight="1" x14ac:dyDescent="0.2">
      <c r="A130" s="2442" t="s">
        <v>157</v>
      </c>
      <c r="B130" s="2438" t="s">
        <v>23</v>
      </c>
      <c r="C130" s="2436"/>
      <c r="D130" s="2436"/>
      <c r="E130" s="2436"/>
      <c r="F130" s="2436"/>
      <c r="G130" s="2436"/>
      <c r="H130" s="2436"/>
      <c r="I130" s="2436"/>
      <c r="J130" s="2436"/>
      <c r="K130" s="2436"/>
    </row>
    <row r="131" spans="1:11" ht="18" customHeight="1" x14ac:dyDescent="0.2">
      <c r="A131" s="2441" t="s">
        <v>158</v>
      </c>
      <c r="B131" s="2436" t="s">
        <v>24</v>
      </c>
      <c r="C131" s="2436"/>
      <c r="D131" s="2436"/>
      <c r="E131" s="2436"/>
      <c r="F131" s="2449"/>
      <c r="G131" s="2449"/>
      <c r="H131" s="2450"/>
      <c r="I131" s="2485">
        <v>0</v>
      </c>
      <c r="J131" s="2450"/>
      <c r="K131" s="2451">
        <v>0</v>
      </c>
    </row>
    <row r="132" spans="1:11" ht="18" customHeight="1" x14ac:dyDescent="0.2">
      <c r="A132" s="2441" t="s">
        <v>159</v>
      </c>
      <c r="B132" s="2436" t="s">
        <v>25</v>
      </c>
      <c r="C132" s="2436"/>
      <c r="D132" s="2436"/>
      <c r="E132" s="2436"/>
      <c r="F132" s="2449"/>
      <c r="G132" s="2449"/>
      <c r="H132" s="2450"/>
      <c r="I132" s="2485">
        <v>0</v>
      </c>
      <c r="J132" s="2450"/>
      <c r="K132" s="2451">
        <v>0</v>
      </c>
    </row>
    <row r="133" spans="1:11" ht="18" customHeight="1" x14ac:dyDescent="0.2">
      <c r="A133" s="2441" t="s">
        <v>160</v>
      </c>
      <c r="B133" s="4062"/>
      <c r="C133" s="4063"/>
      <c r="D133" s="4064"/>
      <c r="E133" s="2436"/>
      <c r="F133" s="2449"/>
      <c r="G133" s="2449"/>
      <c r="H133" s="2450"/>
      <c r="I133" s="2485">
        <v>0</v>
      </c>
      <c r="J133" s="2450"/>
      <c r="K133" s="2451">
        <v>0</v>
      </c>
    </row>
    <row r="134" spans="1:11" ht="18" customHeight="1" x14ac:dyDescent="0.2">
      <c r="A134" s="2441" t="s">
        <v>161</v>
      </c>
      <c r="B134" s="4062"/>
      <c r="C134" s="4063"/>
      <c r="D134" s="4064"/>
      <c r="E134" s="2436"/>
      <c r="F134" s="2449"/>
      <c r="G134" s="2449"/>
      <c r="H134" s="2450"/>
      <c r="I134" s="2485">
        <v>0</v>
      </c>
      <c r="J134" s="2450"/>
      <c r="K134" s="2451">
        <v>0</v>
      </c>
    </row>
    <row r="135" spans="1:11" ht="18" customHeight="1" x14ac:dyDescent="0.2">
      <c r="A135" s="2441" t="s">
        <v>162</v>
      </c>
      <c r="B135" s="4062"/>
      <c r="C135" s="4063"/>
      <c r="D135" s="4064"/>
      <c r="E135" s="2436"/>
      <c r="F135" s="2449"/>
      <c r="G135" s="2449"/>
      <c r="H135" s="2450"/>
      <c r="I135" s="2485">
        <v>0</v>
      </c>
      <c r="J135" s="2450"/>
      <c r="K135" s="2451">
        <v>0</v>
      </c>
    </row>
    <row r="136" spans="1:11" ht="18" customHeight="1" x14ac:dyDescent="0.2">
      <c r="A136" s="2442"/>
      <c r="B136" s="2436"/>
      <c r="C136" s="2436"/>
      <c r="D136" s="2436"/>
      <c r="E136" s="2436"/>
      <c r="F136" s="2436"/>
      <c r="G136" s="2436"/>
      <c r="H136" s="2436"/>
      <c r="I136" s="2436"/>
      <c r="J136" s="2436"/>
      <c r="K136" s="2436"/>
    </row>
    <row r="137" spans="1:11" ht="18" customHeight="1" x14ac:dyDescent="0.2">
      <c r="A137" s="2442" t="s">
        <v>163</v>
      </c>
      <c r="B137" s="2438" t="s">
        <v>27</v>
      </c>
      <c r="C137" s="2436"/>
      <c r="D137" s="2436"/>
      <c r="E137" s="2436"/>
      <c r="F137" s="2453">
        <v>0</v>
      </c>
      <c r="G137" s="2453">
        <v>0</v>
      </c>
      <c r="H137" s="2451">
        <v>0</v>
      </c>
      <c r="I137" s="2451">
        <v>0</v>
      </c>
      <c r="J137" s="2451">
        <v>0</v>
      </c>
      <c r="K137" s="2451">
        <v>0</v>
      </c>
    </row>
    <row r="138" spans="1:11" ht="18" customHeight="1" x14ac:dyDescent="0.2">
      <c r="A138" s="2436"/>
      <c r="B138" s="2436"/>
      <c r="C138" s="2436"/>
      <c r="D138" s="2436"/>
      <c r="E138" s="2436"/>
      <c r="F138" s="2436"/>
      <c r="G138" s="2436"/>
      <c r="H138" s="2436"/>
      <c r="I138" s="2436"/>
      <c r="J138" s="2436"/>
      <c r="K138" s="2436"/>
    </row>
    <row r="139" spans="1:11" ht="42.75" customHeight="1" x14ac:dyDescent="0.2">
      <c r="A139" s="2436"/>
      <c r="B139" s="2436"/>
      <c r="C139" s="2436"/>
      <c r="D139" s="2436"/>
      <c r="E139" s="2436"/>
      <c r="F139" s="2444" t="s">
        <v>9</v>
      </c>
      <c r="G139" s="2444" t="s">
        <v>37</v>
      </c>
      <c r="H139" s="2444" t="s">
        <v>29</v>
      </c>
      <c r="I139" s="2444" t="s">
        <v>30</v>
      </c>
      <c r="J139" s="2444" t="s">
        <v>33</v>
      </c>
      <c r="K139" s="2444" t="s">
        <v>34</v>
      </c>
    </row>
    <row r="140" spans="1:11" ht="18" customHeight="1" x14ac:dyDescent="0.2">
      <c r="A140" s="2442" t="s">
        <v>166</v>
      </c>
      <c r="B140" s="2438" t="s">
        <v>26</v>
      </c>
      <c r="C140" s="2436"/>
      <c r="D140" s="2436"/>
      <c r="E140" s="2436"/>
      <c r="F140" s="2436"/>
      <c r="G140" s="2436"/>
      <c r="H140" s="2436"/>
      <c r="I140" s="2436"/>
      <c r="J140" s="2436"/>
      <c r="K140" s="2436"/>
    </row>
    <row r="141" spans="1:11" ht="18" customHeight="1" x14ac:dyDescent="0.2">
      <c r="A141" s="2441" t="s">
        <v>137</v>
      </c>
      <c r="B141" s="2438" t="s">
        <v>64</v>
      </c>
      <c r="C141" s="2436"/>
      <c r="D141" s="2436"/>
      <c r="E141" s="2436"/>
      <c r="F141" s="2476">
        <v>16006</v>
      </c>
      <c r="G141" s="2476">
        <v>1142527</v>
      </c>
      <c r="H141" s="2476">
        <v>2048382.9508</v>
      </c>
      <c r="I141" s="2476">
        <v>1146405.0425489177</v>
      </c>
      <c r="J141" s="2476">
        <v>133682</v>
      </c>
      <c r="K141" s="2476">
        <v>3061105.9933489175</v>
      </c>
    </row>
    <row r="142" spans="1:11" ht="18" customHeight="1" x14ac:dyDescent="0.2">
      <c r="A142" s="2441" t="s">
        <v>142</v>
      </c>
      <c r="B142" s="2438" t="s">
        <v>65</v>
      </c>
      <c r="C142" s="2436"/>
      <c r="D142" s="2436"/>
      <c r="E142" s="2436"/>
      <c r="F142" s="2476">
        <v>10196</v>
      </c>
      <c r="G142" s="2476">
        <v>15044</v>
      </c>
      <c r="H142" s="2476">
        <v>1041348.2256000001</v>
      </c>
      <c r="I142" s="2476">
        <v>0</v>
      </c>
      <c r="J142" s="2476">
        <v>0</v>
      </c>
      <c r="K142" s="2476">
        <v>1041348.2256000001</v>
      </c>
    </row>
    <row r="143" spans="1:11" ht="18" customHeight="1" x14ac:dyDescent="0.2">
      <c r="A143" s="2441" t="s">
        <v>144</v>
      </c>
      <c r="B143" s="2438" t="s">
        <v>66</v>
      </c>
      <c r="C143" s="2436"/>
      <c r="D143" s="2436"/>
      <c r="E143" s="2436"/>
      <c r="F143" s="2476">
        <v>1456</v>
      </c>
      <c r="G143" s="2476">
        <v>2750</v>
      </c>
      <c r="H143" s="2476">
        <v>8944388</v>
      </c>
      <c r="I143" s="2476">
        <v>0</v>
      </c>
      <c r="J143" s="2476">
        <v>0</v>
      </c>
      <c r="K143" s="2476">
        <v>8944388</v>
      </c>
    </row>
    <row r="144" spans="1:11" ht="18" customHeight="1" x14ac:dyDescent="0.2">
      <c r="A144" s="2441" t="s">
        <v>146</v>
      </c>
      <c r="B144" s="2438" t="s">
        <v>67</v>
      </c>
      <c r="C144" s="2436"/>
      <c r="D144" s="2436"/>
      <c r="E144" s="2436"/>
      <c r="F144" s="2476">
        <v>18</v>
      </c>
      <c r="G144" s="2476">
        <v>18</v>
      </c>
      <c r="H144" s="2476">
        <v>371476.46260000003</v>
      </c>
      <c r="I144" s="2476">
        <v>0</v>
      </c>
      <c r="J144" s="2476">
        <v>316369</v>
      </c>
      <c r="K144" s="2476">
        <v>55107.462599999999</v>
      </c>
    </row>
    <row r="145" spans="1:11" ht="18" customHeight="1" x14ac:dyDescent="0.2">
      <c r="A145" s="2441" t="s">
        <v>148</v>
      </c>
      <c r="B145" s="2438" t="s">
        <v>68</v>
      </c>
      <c r="C145" s="2436"/>
      <c r="D145" s="2436"/>
      <c r="E145" s="2436"/>
      <c r="F145" s="2476">
        <v>638</v>
      </c>
      <c r="G145" s="2476">
        <v>26442</v>
      </c>
      <c r="H145" s="2476">
        <v>688685.01100000006</v>
      </c>
      <c r="I145" s="2476">
        <v>45960.850635445997</v>
      </c>
      <c r="J145" s="2476">
        <v>0</v>
      </c>
      <c r="K145" s="2476">
        <v>734645.86163544608</v>
      </c>
    </row>
    <row r="146" spans="1:11" ht="18" customHeight="1" x14ac:dyDescent="0.2">
      <c r="A146" s="2441" t="s">
        <v>150</v>
      </c>
      <c r="B146" s="2438" t="s">
        <v>69</v>
      </c>
      <c r="C146" s="2436"/>
      <c r="D146" s="2436"/>
      <c r="E146" s="2436"/>
      <c r="F146" s="2476">
        <v>1045</v>
      </c>
      <c r="G146" s="2476">
        <v>300058</v>
      </c>
      <c r="H146" s="2476">
        <v>239405.96900000001</v>
      </c>
      <c r="I146" s="2476">
        <v>158601.20768866976</v>
      </c>
      <c r="J146" s="2476">
        <v>0</v>
      </c>
      <c r="K146" s="2476">
        <v>398007.17668866983</v>
      </c>
    </row>
    <row r="147" spans="1:11" ht="18" customHeight="1" x14ac:dyDescent="0.2">
      <c r="A147" s="2441" t="s">
        <v>153</v>
      </c>
      <c r="B147" s="2438" t="s">
        <v>61</v>
      </c>
      <c r="C147" s="2436"/>
      <c r="D147" s="2436"/>
      <c r="E147" s="2436"/>
      <c r="F147" s="2453">
        <v>2622</v>
      </c>
      <c r="G147" s="2453">
        <v>0</v>
      </c>
      <c r="H147" s="2453">
        <v>235381.23</v>
      </c>
      <c r="I147" s="2453">
        <v>155934.90630655308</v>
      </c>
      <c r="J147" s="2453">
        <v>0</v>
      </c>
      <c r="K147" s="2453">
        <v>391316.13630655309</v>
      </c>
    </row>
    <row r="148" spans="1:11" ht="18" customHeight="1" x14ac:dyDescent="0.2">
      <c r="A148" s="2441" t="s">
        <v>155</v>
      </c>
      <c r="B148" s="2438" t="s">
        <v>70</v>
      </c>
      <c r="C148" s="2436"/>
      <c r="D148" s="2436"/>
      <c r="E148" s="2436"/>
      <c r="F148" s="2477" t="s">
        <v>73</v>
      </c>
      <c r="G148" s="2477" t="s">
        <v>73</v>
      </c>
      <c r="H148" s="2478" t="s">
        <v>73</v>
      </c>
      <c r="I148" s="2478" t="s">
        <v>73</v>
      </c>
      <c r="J148" s="2478" t="s">
        <v>73</v>
      </c>
      <c r="K148" s="2472">
        <v>3560370</v>
      </c>
    </row>
    <row r="149" spans="1:11" ht="18" customHeight="1" x14ac:dyDescent="0.2">
      <c r="A149" s="2441" t="s">
        <v>163</v>
      </c>
      <c r="B149" s="2438" t="s">
        <v>71</v>
      </c>
      <c r="C149" s="2436"/>
      <c r="D149" s="2436"/>
      <c r="E149" s="2436"/>
      <c r="F149" s="2453">
        <v>0</v>
      </c>
      <c r="G149" s="2453">
        <v>0</v>
      </c>
      <c r="H149" s="2453">
        <v>0</v>
      </c>
      <c r="I149" s="2453">
        <v>0</v>
      </c>
      <c r="J149" s="2453">
        <v>0</v>
      </c>
      <c r="K149" s="2453">
        <v>0</v>
      </c>
    </row>
    <row r="150" spans="1:11" ht="18" customHeight="1" x14ac:dyDescent="0.2">
      <c r="A150" s="2441" t="s">
        <v>185</v>
      </c>
      <c r="B150" s="2438" t="s">
        <v>186</v>
      </c>
      <c r="C150" s="2436"/>
      <c r="D150" s="2436"/>
      <c r="E150" s="2436"/>
      <c r="F150" s="2477" t="s">
        <v>73</v>
      </c>
      <c r="G150" s="2477" t="s">
        <v>73</v>
      </c>
      <c r="H150" s="2453">
        <v>7038113</v>
      </c>
      <c r="I150" s="2453">
        <v>0</v>
      </c>
      <c r="J150" s="2453">
        <v>6018467</v>
      </c>
      <c r="K150" s="2453">
        <v>1019646</v>
      </c>
    </row>
    <row r="151" spans="1:11" ht="18" customHeight="1" x14ac:dyDescent="0.2">
      <c r="A151" s="2436"/>
      <c r="B151" s="2438"/>
      <c r="C151" s="2436"/>
      <c r="D151" s="2436"/>
      <c r="E151" s="2436"/>
      <c r="F151" s="2483"/>
      <c r="G151" s="2483"/>
      <c r="H151" s="2483"/>
      <c r="I151" s="2483"/>
      <c r="J151" s="2483"/>
      <c r="K151" s="2483"/>
    </row>
    <row r="152" spans="1:11" ht="18" customHeight="1" x14ac:dyDescent="0.2">
      <c r="A152" s="2442" t="s">
        <v>165</v>
      </c>
      <c r="B152" s="2438" t="s">
        <v>26</v>
      </c>
      <c r="C152" s="2436"/>
      <c r="D152" s="2436"/>
      <c r="E152" s="2436"/>
      <c r="F152" s="2484">
        <v>31981</v>
      </c>
      <c r="G152" s="2484">
        <v>1486839</v>
      </c>
      <c r="H152" s="2484">
        <v>20607180.848999999</v>
      </c>
      <c r="I152" s="2484">
        <v>1506902.0071795864</v>
      </c>
      <c r="J152" s="2484">
        <v>6468518</v>
      </c>
      <c r="K152" s="2484">
        <v>19205934.856179588</v>
      </c>
    </row>
    <row r="153" spans="1:11" ht="18" customHeight="1" x14ac:dyDescent="0.2">
      <c r="A153" s="1970"/>
      <c r="B153" s="1969"/>
      <c r="C153" s="1969"/>
      <c r="D153" s="1969"/>
      <c r="E153" s="1969"/>
      <c r="F153" s="1969"/>
      <c r="G153" s="1969"/>
      <c r="H153" s="1969"/>
      <c r="I153" s="1969"/>
      <c r="J153" s="1969"/>
      <c r="K153" s="1969"/>
    </row>
    <row r="154" spans="1:11" ht="18" customHeight="1" x14ac:dyDescent="0.2">
      <c r="A154" s="2442" t="s">
        <v>168</v>
      </c>
      <c r="B154" s="2438" t="s">
        <v>28</v>
      </c>
      <c r="C154" s="2436"/>
      <c r="D154" s="2436"/>
      <c r="E154" s="2436"/>
      <c r="F154" s="2498">
        <v>7.6639192249780871E-2</v>
      </c>
      <c r="G154" s="2436"/>
      <c r="H154" s="2436"/>
      <c r="I154" s="2436"/>
      <c r="J154" s="2436"/>
      <c r="K154" s="2436"/>
    </row>
    <row r="155" spans="1:11" ht="18" customHeight="1" x14ac:dyDescent="0.2">
      <c r="A155" s="2442" t="s">
        <v>169</v>
      </c>
      <c r="B155" s="2438" t="s">
        <v>72</v>
      </c>
      <c r="C155" s="2436"/>
      <c r="D155" s="2436"/>
      <c r="E155" s="2436"/>
      <c r="F155" s="2498">
        <v>4.1652428662284944</v>
      </c>
      <c r="G155" s="2438"/>
      <c r="H155" s="2436"/>
      <c r="I155" s="2436"/>
      <c r="J155" s="2436"/>
      <c r="K155" s="2436"/>
    </row>
    <row r="156" spans="1:11" ht="18" customHeight="1" x14ac:dyDescent="0.2">
      <c r="A156" s="2436"/>
      <c r="B156" s="2436"/>
      <c r="C156" s="2436"/>
      <c r="D156" s="2436"/>
      <c r="E156" s="2436"/>
      <c r="F156" s="2436"/>
      <c r="G156" s="2438"/>
      <c r="H156" s="2436"/>
      <c r="I156" s="2436"/>
      <c r="J156" s="2436"/>
      <c r="K156" s="2436"/>
    </row>
  </sheetData>
  <mergeCells count="34">
    <mergeCell ref="B103:C103"/>
    <mergeCell ref="D2:H2"/>
    <mergeCell ref="B134:D134"/>
    <mergeCell ref="B135:D135"/>
    <mergeCell ref="B133:D133"/>
    <mergeCell ref="B104:D104"/>
    <mergeCell ref="B105:D105"/>
    <mergeCell ref="B106:D106"/>
    <mergeCell ref="B96:D96"/>
    <mergeCell ref="B95:D95"/>
    <mergeCell ref="B57:D57"/>
    <mergeCell ref="B94:D94"/>
    <mergeCell ref="B52:C52"/>
    <mergeCell ref="B90:C90"/>
    <mergeCell ref="B53:D53"/>
    <mergeCell ref="B55:D55"/>
    <mergeCell ref="B56:D56"/>
    <mergeCell ref="B59:D59"/>
    <mergeCell ref="B62:D62"/>
    <mergeCell ref="B45:D45"/>
    <mergeCell ref="B46:D46"/>
    <mergeCell ref="B47:D47"/>
    <mergeCell ref="B34:D34"/>
    <mergeCell ref="C11:G11"/>
    <mergeCell ref="B41:C41"/>
    <mergeCell ref="B44:D44"/>
    <mergeCell ref="B13:H13"/>
    <mergeCell ref="B30:D30"/>
    <mergeCell ref="B31:D31"/>
    <mergeCell ref="C5:G5"/>
    <mergeCell ref="C6:G6"/>
    <mergeCell ref="C7:G7"/>
    <mergeCell ref="C9:G9"/>
    <mergeCell ref="C10:G10"/>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K156"/>
  <sheetViews>
    <sheetView showGridLines="0" topLeftCell="A124" zoomScale="85" zoomScaleNormal="85" zoomScaleSheetLayoutView="50" workbookViewId="0">
      <selection activeCell="E154" sqref="E154:E155"/>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2501"/>
      <c r="B1" s="2501"/>
      <c r="C1" s="2505"/>
      <c r="D1" s="2504"/>
      <c r="E1" s="2505"/>
      <c r="F1" s="2505"/>
      <c r="G1" s="2505"/>
      <c r="H1" s="2505"/>
      <c r="I1" s="2505"/>
      <c r="J1" s="2505"/>
      <c r="K1" s="2505"/>
    </row>
    <row r="2" spans="1:11" ht="18" customHeight="1" x14ac:dyDescent="0.25">
      <c r="A2" s="2501"/>
      <c r="B2" s="2501"/>
      <c r="C2" s="2501"/>
      <c r="D2" s="3857" t="s">
        <v>686</v>
      </c>
      <c r="E2" s="3858"/>
      <c r="F2" s="3858"/>
      <c r="G2" s="3858"/>
      <c r="H2" s="3858"/>
      <c r="I2" s="2501"/>
      <c r="J2" s="2501"/>
      <c r="K2" s="2501"/>
    </row>
    <row r="3" spans="1:11" ht="18" customHeight="1" x14ac:dyDescent="0.2">
      <c r="A3" s="2501"/>
      <c r="B3" s="2503" t="s">
        <v>0</v>
      </c>
      <c r="C3" s="2501"/>
      <c r="D3" s="2501"/>
      <c r="E3" s="2501"/>
      <c r="F3" s="2501"/>
      <c r="G3" s="2501"/>
      <c r="H3" s="2501"/>
      <c r="I3" s="2501"/>
      <c r="J3" s="2501"/>
      <c r="K3" s="2501"/>
    </row>
    <row r="4" spans="1:11" ht="18" customHeight="1" x14ac:dyDescent="0.2">
      <c r="A4" s="1970"/>
      <c r="B4" s="1969"/>
      <c r="C4" s="1969"/>
      <c r="D4" s="1969"/>
      <c r="E4" s="1969"/>
      <c r="F4" s="1969"/>
      <c r="G4" s="1969"/>
      <c r="H4" s="1969"/>
      <c r="I4" s="1969"/>
      <c r="J4" s="1969"/>
      <c r="K4" s="1969"/>
    </row>
    <row r="5" spans="1:11" ht="18" customHeight="1" x14ac:dyDescent="0.2">
      <c r="A5" s="2501"/>
      <c r="B5" s="2506" t="s">
        <v>40</v>
      </c>
      <c r="C5" s="4121" t="s">
        <v>606</v>
      </c>
      <c r="D5" s="4070"/>
      <c r="E5" s="4070"/>
      <c r="F5" s="4070"/>
      <c r="G5" s="4071"/>
      <c r="H5" s="2501"/>
      <c r="I5" s="2501"/>
      <c r="J5" s="2501"/>
      <c r="K5" s="2501"/>
    </row>
    <row r="6" spans="1:11" ht="18" customHeight="1" x14ac:dyDescent="0.2">
      <c r="A6" s="2501"/>
      <c r="B6" s="2506" t="s">
        <v>3</v>
      </c>
      <c r="C6" s="4072">
        <v>210049</v>
      </c>
      <c r="D6" s="4073"/>
      <c r="E6" s="4073"/>
      <c r="F6" s="4073"/>
      <c r="G6" s="4074"/>
      <c r="H6" s="2501"/>
      <c r="I6" s="2501"/>
      <c r="J6" s="2501"/>
      <c r="K6" s="2501"/>
    </row>
    <row r="7" spans="1:11" ht="18" customHeight="1" x14ac:dyDescent="0.2">
      <c r="A7" s="2501"/>
      <c r="B7" s="2506" t="s">
        <v>4</v>
      </c>
      <c r="C7" s="4075"/>
      <c r="D7" s="4076"/>
      <c r="E7" s="4076"/>
      <c r="F7" s="4076"/>
      <c r="G7" s="4077"/>
      <c r="H7" s="2501"/>
      <c r="I7" s="2501"/>
      <c r="J7" s="2501"/>
      <c r="K7" s="2501"/>
    </row>
    <row r="8" spans="1:11" ht="18" customHeight="1" x14ac:dyDescent="0.2">
      <c r="A8" s="1970"/>
      <c r="B8" s="1969"/>
      <c r="C8" s="1969"/>
      <c r="D8" s="1969"/>
      <c r="E8" s="1969"/>
      <c r="F8" s="1969"/>
      <c r="G8" s="1969"/>
      <c r="H8" s="1969"/>
      <c r="I8" s="1969"/>
      <c r="J8" s="1969"/>
      <c r="K8" s="1969"/>
    </row>
    <row r="9" spans="1:11" ht="18" customHeight="1" x14ac:dyDescent="0.2">
      <c r="A9" s="2501"/>
      <c r="B9" s="2506" t="s">
        <v>1</v>
      </c>
      <c r="C9" s="4121" t="s">
        <v>602</v>
      </c>
      <c r="D9" s="4070"/>
      <c r="E9" s="4070"/>
      <c r="F9" s="4070"/>
      <c r="G9" s="4071"/>
      <c r="H9" s="2501"/>
      <c r="I9" s="2501"/>
      <c r="J9" s="2501"/>
      <c r="K9" s="2501"/>
    </row>
    <row r="10" spans="1:11" ht="18" customHeight="1" x14ac:dyDescent="0.2">
      <c r="A10" s="2501"/>
      <c r="B10" s="2506" t="s">
        <v>2</v>
      </c>
      <c r="C10" s="4133" t="s">
        <v>603</v>
      </c>
      <c r="D10" s="4079"/>
      <c r="E10" s="4079"/>
      <c r="F10" s="4079"/>
      <c r="G10" s="4080"/>
      <c r="H10" s="2501"/>
      <c r="I10" s="2501"/>
      <c r="J10" s="2501"/>
      <c r="K10" s="2501"/>
    </row>
    <row r="11" spans="1:11" ht="18" customHeight="1" x14ac:dyDescent="0.2">
      <c r="A11" s="2501"/>
      <c r="B11" s="2506" t="s">
        <v>32</v>
      </c>
      <c r="C11" s="4121" t="s">
        <v>604</v>
      </c>
      <c r="D11" s="4069"/>
      <c r="E11" s="4069"/>
      <c r="F11" s="4069"/>
      <c r="G11" s="4069"/>
      <c r="H11" s="2501"/>
      <c r="I11" s="2501"/>
      <c r="J11" s="2501"/>
      <c r="K11" s="2501"/>
    </row>
    <row r="12" spans="1:11" ht="18" customHeight="1" x14ac:dyDescent="0.2">
      <c r="A12" s="2501"/>
      <c r="B12" s="2506"/>
      <c r="C12" s="2506"/>
      <c r="D12" s="2506"/>
      <c r="E12" s="2506"/>
      <c r="F12" s="2506"/>
      <c r="G12" s="2506"/>
      <c r="H12" s="2501"/>
      <c r="I12" s="2501"/>
      <c r="J12" s="2501"/>
      <c r="K12" s="2501"/>
    </row>
    <row r="13" spans="1:11" ht="24.6" customHeight="1" x14ac:dyDescent="0.2">
      <c r="A13" s="2501"/>
      <c r="B13" s="3863"/>
      <c r="C13" s="3864"/>
      <c r="D13" s="3864"/>
      <c r="E13" s="3864"/>
      <c r="F13" s="3864"/>
      <c r="G13" s="3864"/>
      <c r="H13" s="3865"/>
      <c r="I13" s="2505"/>
      <c r="J13" s="2501"/>
      <c r="K13" s="2501"/>
    </row>
    <row r="14" spans="1:11" ht="18" customHeight="1" x14ac:dyDescent="0.2">
      <c r="A14" s="2501"/>
      <c r="B14" s="2508"/>
      <c r="C14" s="2501"/>
      <c r="D14" s="2501"/>
      <c r="E14" s="2501"/>
      <c r="F14" s="2501"/>
      <c r="G14" s="2501"/>
      <c r="H14" s="2501"/>
      <c r="I14" s="2501"/>
      <c r="J14" s="2501"/>
      <c r="K14" s="2501"/>
    </row>
    <row r="15" spans="1:11" ht="18" customHeight="1" x14ac:dyDescent="0.2">
      <c r="A15" s="2501"/>
      <c r="B15" s="2508"/>
      <c r="C15" s="2501"/>
      <c r="D15" s="2501"/>
      <c r="E15" s="2501"/>
      <c r="F15" s="2501"/>
      <c r="G15" s="2501"/>
      <c r="H15" s="2501"/>
      <c r="I15" s="2501"/>
      <c r="J15" s="2501"/>
      <c r="K15" s="2501"/>
    </row>
    <row r="16" spans="1:11" ht="45.4" customHeight="1" x14ac:dyDescent="0.2">
      <c r="A16" s="2504" t="s">
        <v>181</v>
      </c>
      <c r="B16" s="2505"/>
      <c r="C16" s="2505"/>
      <c r="D16" s="2505"/>
      <c r="E16" s="2505"/>
      <c r="F16" s="2509" t="s">
        <v>9</v>
      </c>
      <c r="G16" s="2509" t="s">
        <v>37</v>
      </c>
      <c r="H16" s="2509" t="s">
        <v>29</v>
      </c>
      <c r="I16" s="2509" t="s">
        <v>30</v>
      </c>
      <c r="J16" s="2509" t="s">
        <v>33</v>
      </c>
      <c r="K16" s="2509" t="s">
        <v>34</v>
      </c>
    </row>
    <row r="17" spans="1:11" ht="18" customHeight="1" x14ac:dyDescent="0.2">
      <c r="A17" s="2507" t="s">
        <v>184</v>
      </c>
      <c r="B17" s="2503" t="s">
        <v>182</v>
      </c>
      <c r="C17" s="2501"/>
      <c r="D17" s="2501"/>
      <c r="E17" s="2501"/>
      <c r="F17" s="2501"/>
      <c r="G17" s="2501"/>
      <c r="H17" s="2501"/>
      <c r="I17" s="2501"/>
      <c r="J17" s="2501"/>
      <c r="K17" s="2501"/>
    </row>
    <row r="18" spans="1:11" ht="18" customHeight="1" x14ac:dyDescent="0.2">
      <c r="A18" s="2506" t="s">
        <v>185</v>
      </c>
      <c r="B18" s="2502" t="s">
        <v>183</v>
      </c>
      <c r="C18" s="2501"/>
      <c r="D18" s="2501"/>
      <c r="E18" s="2501"/>
      <c r="F18" s="2514" t="s">
        <v>73</v>
      </c>
      <c r="G18" s="2514" t="s">
        <v>73</v>
      </c>
      <c r="H18" s="2515">
        <v>8346724</v>
      </c>
      <c r="I18" s="2550"/>
      <c r="J18" s="2515">
        <v>7137493</v>
      </c>
      <c r="K18" s="2516">
        <v>1209231</v>
      </c>
    </row>
    <row r="19" spans="1:11" ht="45.4" customHeight="1" x14ac:dyDescent="0.2">
      <c r="A19" s="2504" t="s">
        <v>8</v>
      </c>
      <c r="B19" s="2505"/>
      <c r="C19" s="2505"/>
      <c r="D19" s="2505"/>
      <c r="E19" s="2505"/>
      <c r="F19" s="2509" t="s">
        <v>9</v>
      </c>
      <c r="G19" s="2509" t="s">
        <v>37</v>
      </c>
      <c r="H19" s="2509" t="s">
        <v>29</v>
      </c>
      <c r="I19" s="2509" t="s">
        <v>30</v>
      </c>
      <c r="J19" s="2509" t="s">
        <v>33</v>
      </c>
      <c r="K19" s="2509" t="s">
        <v>34</v>
      </c>
    </row>
    <row r="20" spans="1:11" ht="18" customHeight="1" x14ac:dyDescent="0.2">
      <c r="A20" s="2507" t="s">
        <v>74</v>
      </c>
      <c r="B20" s="2503" t="s">
        <v>41</v>
      </c>
      <c r="C20" s="2501"/>
      <c r="D20" s="2501"/>
      <c r="E20" s="2501"/>
      <c r="F20" s="2501"/>
      <c r="G20" s="2501"/>
      <c r="H20" s="2501"/>
      <c r="I20" s="2501"/>
      <c r="J20" s="2501"/>
      <c r="K20" s="2501"/>
    </row>
    <row r="21" spans="1:11" ht="18" customHeight="1" x14ac:dyDescent="0.2">
      <c r="A21" s="2506" t="s">
        <v>75</v>
      </c>
      <c r="B21" s="2502" t="s">
        <v>42</v>
      </c>
      <c r="C21" s="2501"/>
      <c r="D21" s="2501"/>
      <c r="E21" s="2501"/>
      <c r="F21" s="2514">
        <v>4377</v>
      </c>
      <c r="G21" s="2514">
        <v>189682</v>
      </c>
      <c r="H21" s="2515">
        <v>192231</v>
      </c>
      <c r="I21" s="2550">
        <v>93616.497000000003</v>
      </c>
      <c r="J21" s="2515">
        <v>0</v>
      </c>
      <c r="K21" s="2516">
        <v>285847.49699999997</v>
      </c>
    </row>
    <row r="22" spans="1:11" ht="18" customHeight="1" x14ac:dyDescent="0.2">
      <c r="A22" s="2506" t="s">
        <v>76</v>
      </c>
      <c r="B22" s="2501" t="s">
        <v>6</v>
      </c>
      <c r="C22" s="2501"/>
      <c r="D22" s="2501"/>
      <c r="E22" s="2501"/>
      <c r="F22" s="2514">
        <v>542</v>
      </c>
      <c r="G22" s="2514">
        <v>2939</v>
      </c>
      <c r="H22" s="2515">
        <v>33716</v>
      </c>
      <c r="I22" s="2550">
        <v>16419.691999999999</v>
      </c>
      <c r="J22" s="2515">
        <v>2848</v>
      </c>
      <c r="K22" s="2516">
        <v>47287.691999999995</v>
      </c>
    </row>
    <row r="23" spans="1:11" ht="18" customHeight="1" x14ac:dyDescent="0.2">
      <c r="A23" s="2506" t="s">
        <v>77</v>
      </c>
      <c r="B23" s="2501" t="s">
        <v>43</v>
      </c>
      <c r="C23" s="2501"/>
      <c r="D23" s="2501"/>
      <c r="E23" s="2501"/>
      <c r="F23" s="2514">
        <v>494</v>
      </c>
      <c r="G23" s="2514">
        <v>1252</v>
      </c>
      <c r="H23" s="2515">
        <v>27290</v>
      </c>
      <c r="I23" s="2550">
        <v>13290.23</v>
      </c>
      <c r="J23" s="2515">
        <v>7</v>
      </c>
      <c r="K23" s="2516">
        <v>40573.229999999996</v>
      </c>
    </row>
    <row r="24" spans="1:11" ht="18" customHeight="1" x14ac:dyDescent="0.2">
      <c r="A24" s="2506" t="s">
        <v>78</v>
      </c>
      <c r="B24" s="2501" t="s">
        <v>44</v>
      </c>
      <c r="C24" s="2501"/>
      <c r="D24" s="2501"/>
      <c r="E24" s="2501"/>
      <c r="F24" s="2514">
        <v>2931</v>
      </c>
      <c r="G24" s="2514">
        <v>2446</v>
      </c>
      <c r="H24" s="2515">
        <v>585757</v>
      </c>
      <c r="I24" s="2550">
        <v>285263.65899999999</v>
      </c>
      <c r="J24" s="2515">
        <v>19368</v>
      </c>
      <c r="K24" s="2516">
        <v>851652.65899999999</v>
      </c>
    </row>
    <row r="25" spans="1:11" ht="18" customHeight="1" x14ac:dyDescent="0.2">
      <c r="A25" s="2506" t="s">
        <v>79</v>
      </c>
      <c r="B25" s="2501" t="s">
        <v>5</v>
      </c>
      <c r="C25" s="2501"/>
      <c r="D25" s="2501"/>
      <c r="E25" s="2501"/>
      <c r="F25" s="2514">
        <v>724</v>
      </c>
      <c r="G25" s="2514">
        <v>3689</v>
      </c>
      <c r="H25" s="2515">
        <v>28134</v>
      </c>
      <c r="I25" s="2550">
        <v>13701.258</v>
      </c>
      <c r="J25" s="2515">
        <v>0</v>
      </c>
      <c r="K25" s="2516">
        <v>41835.258000000002</v>
      </c>
    </row>
    <row r="26" spans="1:11" ht="18" customHeight="1" x14ac:dyDescent="0.2">
      <c r="A26" s="2506" t="s">
        <v>80</v>
      </c>
      <c r="B26" s="2501" t="s">
        <v>45</v>
      </c>
      <c r="C26" s="2501"/>
      <c r="D26" s="2501"/>
      <c r="E26" s="2501"/>
      <c r="F26" s="2514">
        <v>0</v>
      </c>
      <c r="G26" s="2514">
        <v>0</v>
      </c>
      <c r="H26" s="2515">
        <v>0</v>
      </c>
      <c r="I26" s="2550">
        <v>0</v>
      </c>
      <c r="J26" s="2515">
        <v>0</v>
      </c>
      <c r="K26" s="2516">
        <v>0</v>
      </c>
    </row>
    <row r="27" spans="1:11" ht="18" customHeight="1" x14ac:dyDescent="0.2">
      <c r="A27" s="2506" t="s">
        <v>81</v>
      </c>
      <c r="B27" s="2501" t="s">
        <v>46</v>
      </c>
      <c r="C27" s="2501"/>
      <c r="D27" s="2501"/>
      <c r="E27" s="2501"/>
      <c r="F27" s="2514">
        <v>0</v>
      </c>
      <c r="G27" s="2514">
        <v>0</v>
      </c>
      <c r="H27" s="2515">
        <v>0</v>
      </c>
      <c r="I27" s="2550">
        <v>0</v>
      </c>
      <c r="J27" s="2515">
        <v>0</v>
      </c>
      <c r="K27" s="2516">
        <v>0</v>
      </c>
    </row>
    <row r="28" spans="1:11" ht="18" customHeight="1" x14ac:dyDescent="0.2">
      <c r="A28" s="2506" t="s">
        <v>82</v>
      </c>
      <c r="B28" s="2501" t="s">
        <v>47</v>
      </c>
      <c r="C28" s="2501"/>
      <c r="D28" s="2501"/>
      <c r="E28" s="2501"/>
      <c r="F28" s="2514">
        <v>1501</v>
      </c>
      <c r="G28" s="2514">
        <v>65</v>
      </c>
      <c r="H28" s="2515">
        <v>35552</v>
      </c>
      <c r="I28" s="2550">
        <v>17313.824000000001</v>
      </c>
      <c r="J28" s="2515">
        <v>63</v>
      </c>
      <c r="K28" s="2516">
        <v>52802.824000000001</v>
      </c>
    </row>
    <row r="29" spans="1:11" ht="18" customHeight="1" x14ac:dyDescent="0.2">
      <c r="A29" s="2506" t="s">
        <v>83</v>
      </c>
      <c r="B29" s="2501" t="s">
        <v>48</v>
      </c>
      <c r="C29" s="2501"/>
      <c r="D29" s="2501"/>
      <c r="E29" s="2501"/>
      <c r="F29" s="2514">
        <v>58</v>
      </c>
      <c r="G29" s="2514">
        <v>3205</v>
      </c>
      <c r="H29" s="2515">
        <v>392775</v>
      </c>
      <c r="I29" s="2550">
        <v>191281.42499999999</v>
      </c>
      <c r="J29" s="2515">
        <v>0</v>
      </c>
      <c r="K29" s="2516">
        <v>584056.42500000005</v>
      </c>
    </row>
    <row r="30" spans="1:11" ht="18" customHeight="1" x14ac:dyDescent="0.2">
      <c r="A30" s="2506" t="s">
        <v>84</v>
      </c>
      <c r="B30" s="4062"/>
      <c r="C30" s="4063"/>
      <c r="D30" s="4064"/>
      <c r="E30" s="2501"/>
      <c r="F30" s="2514"/>
      <c r="G30" s="2514"/>
      <c r="H30" s="2515"/>
      <c r="I30" s="2550">
        <v>0</v>
      </c>
      <c r="J30" s="2515"/>
      <c r="K30" s="2516">
        <v>0</v>
      </c>
    </row>
    <row r="31" spans="1:11" ht="18" customHeight="1" x14ac:dyDescent="0.2">
      <c r="A31" s="2506" t="s">
        <v>133</v>
      </c>
      <c r="B31" s="4062"/>
      <c r="C31" s="4063"/>
      <c r="D31" s="4064"/>
      <c r="E31" s="2501"/>
      <c r="F31" s="2514"/>
      <c r="G31" s="2514"/>
      <c r="H31" s="2515"/>
      <c r="I31" s="2550">
        <v>0</v>
      </c>
      <c r="J31" s="2515"/>
      <c r="K31" s="2516">
        <v>0</v>
      </c>
    </row>
    <row r="32" spans="1:11" ht="18" customHeight="1" x14ac:dyDescent="0.2">
      <c r="A32" s="2506" t="s">
        <v>134</v>
      </c>
      <c r="B32" s="2529"/>
      <c r="C32" s="2530"/>
      <c r="D32" s="2531"/>
      <c r="E32" s="2501"/>
      <c r="F32" s="2514"/>
      <c r="G32" s="2552" t="s">
        <v>85</v>
      </c>
      <c r="H32" s="2515"/>
      <c r="I32" s="2550">
        <v>0</v>
      </c>
      <c r="J32" s="2515"/>
      <c r="K32" s="2516">
        <v>0</v>
      </c>
    </row>
    <row r="33" spans="1:11" ht="18" customHeight="1" x14ac:dyDescent="0.2">
      <c r="A33" s="2506" t="s">
        <v>135</v>
      </c>
      <c r="B33" s="2529"/>
      <c r="C33" s="2530"/>
      <c r="D33" s="2531"/>
      <c r="E33" s="2501"/>
      <c r="F33" s="2514"/>
      <c r="G33" s="2552" t="s">
        <v>85</v>
      </c>
      <c r="H33" s="2515"/>
      <c r="I33" s="2550">
        <v>0</v>
      </c>
      <c r="J33" s="2515"/>
      <c r="K33" s="2516">
        <v>0</v>
      </c>
    </row>
    <row r="34" spans="1:11" ht="18" customHeight="1" x14ac:dyDescent="0.2">
      <c r="A34" s="2506" t="s">
        <v>136</v>
      </c>
      <c r="B34" s="4062"/>
      <c r="C34" s="4063"/>
      <c r="D34" s="4064"/>
      <c r="E34" s="2501"/>
      <c r="F34" s="2514"/>
      <c r="G34" s="2552" t="s">
        <v>85</v>
      </c>
      <c r="H34" s="2515"/>
      <c r="I34" s="2550">
        <v>0</v>
      </c>
      <c r="J34" s="2515"/>
      <c r="K34" s="2516">
        <v>0</v>
      </c>
    </row>
    <row r="35" spans="1:11" ht="18" customHeight="1" x14ac:dyDescent="0.2">
      <c r="A35" s="2501"/>
      <c r="B35" s="2501"/>
      <c r="C35" s="2501"/>
      <c r="D35" s="2501"/>
      <c r="E35" s="2501"/>
      <c r="F35" s="2501"/>
      <c r="G35" s="2501"/>
      <c r="H35" s="2501"/>
      <c r="I35" s="2501"/>
      <c r="J35" s="2501"/>
      <c r="K35" s="2544"/>
    </row>
    <row r="36" spans="1:11" ht="18" customHeight="1" x14ac:dyDescent="0.2">
      <c r="A36" s="2507" t="s">
        <v>137</v>
      </c>
      <c r="B36" s="2503" t="s">
        <v>138</v>
      </c>
      <c r="C36" s="2501"/>
      <c r="D36" s="2501"/>
      <c r="E36" s="2503" t="s">
        <v>7</v>
      </c>
      <c r="F36" s="2518">
        <v>10627</v>
      </c>
      <c r="G36" s="2518">
        <v>203278</v>
      </c>
      <c r="H36" s="2518">
        <v>1295455</v>
      </c>
      <c r="I36" s="2516">
        <v>630886.58499999996</v>
      </c>
      <c r="J36" s="2516">
        <v>22286</v>
      </c>
      <c r="K36" s="2516">
        <v>1904055.585</v>
      </c>
    </row>
    <row r="37" spans="1:11" ht="18" customHeight="1" thickBot="1" x14ac:dyDescent="0.25">
      <c r="A37" s="2501"/>
      <c r="B37" s="2503"/>
      <c r="C37" s="2501"/>
      <c r="D37" s="2501"/>
      <c r="E37" s="2501"/>
      <c r="F37" s="2519"/>
      <c r="G37" s="2519"/>
      <c r="H37" s="2520"/>
      <c r="I37" s="2520"/>
      <c r="J37" s="2520"/>
      <c r="K37" s="2545"/>
    </row>
    <row r="38" spans="1:11" ht="42.75" customHeight="1" x14ac:dyDescent="0.2">
      <c r="A38" s="2501"/>
      <c r="B38" s="2501"/>
      <c r="C38" s="2501"/>
      <c r="D38" s="2501"/>
      <c r="E38" s="2501"/>
      <c r="F38" s="2509" t="s">
        <v>9</v>
      </c>
      <c r="G38" s="2509" t="s">
        <v>37</v>
      </c>
      <c r="H38" s="2509" t="s">
        <v>29</v>
      </c>
      <c r="I38" s="2509" t="s">
        <v>30</v>
      </c>
      <c r="J38" s="2509" t="s">
        <v>33</v>
      </c>
      <c r="K38" s="2509" t="s">
        <v>34</v>
      </c>
    </row>
    <row r="39" spans="1:11" ht="18.75" customHeight="1" x14ac:dyDescent="0.2">
      <c r="A39" s="2507" t="s">
        <v>86</v>
      </c>
      <c r="B39" s="2503" t="s">
        <v>49</v>
      </c>
      <c r="C39" s="2501"/>
      <c r="D39" s="2501"/>
      <c r="E39" s="2501"/>
      <c r="F39" s="2501"/>
      <c r="G39" s="2501"/>
      <c r="H39" s="2501"/>
      <c r="I39" s="2501"/>
      <c r="J39" s="2501"/>
      <c r="K39" s="2501"/>
    </row>
    <row r="40" spans="1:11" ht="18" customHeight="1" x14ac:dyDescent="0.2">
      <c r="A40" s="2506" t="s">
        <v>87</v>
      </c>
      <c r="B40" s="2501" t="s">
        <v>31</v>
      </c>
      <c r="C40" s="2501"/>
      <c r="D40" s="2501"/>
      <c r="E40" s="2501"/>
      <c r="F40" s="2514">
        <v>4523</v>
      </c>
      <c r="G40" s="2514"/>
      <c r="H40" s="2515">
        <v>483603</v>
      </c>
      <c r="I40" s="2550">
        <v>0</v>
      </c>
      <c r="J40" s="2515"/>
      <c r="K40" s="2516">
        <v>483603</v>
      </c>
    </row>
    <row r="41" spans="1:11" ht="18" customHeight="1" x14ac:dyDescent="0.2">
      <c r="A41" s="2506" t="s">
        <v>88</v>
      </c>
      <c r="B41" s="3861" t="s">
        <v>50</v>
      </c>
      <c r="C41" s="3862"/>
      <c r="D41" s="2501"/>
      <c r="E41" s="2501"/>
      <c r="F41" s="2514">
        <v>6701</v>
      </c>
      <c r="G41" s="2514"/>
      <c r="H41" s="2515">
        <v>271462</v>
      </c>
      <c r="I41" s="2550">
        <v>0</v>
      </c>
      <c r="J41" s="2515"/>
      <c r="K41" s="2516">
        <v>271462</v>
      </c>
    </row>
    <row r="42" spans="1:11" ht="18" customHeight="1" x14ac:dyDescent="0.2">
      <c r="A42" s="2506" t="s">
        <v>89</v>
      </c>
      <c r="B42" s="2502" t="s">
        <v>11</v>
      </c>
      <c r="C42" s="2501"/>
      <c r="D42" s="2501"/>
      <c r="E42" s="2501"/>
      <c r="F42" s="2514">
        <v>13794</v>
      </c>
      <c r="G42" s="2514">
        <v>33</v>
      </c>
      <c r="H42" s="2515">
        <v>552791</v>
      </c>
      <c r="I42" s="2550">
        <v>0</v>
      </c>
      <c r="J42" s="2515"/>
      <c r="K42" s="2516">
        <v>552791</v>
      </c>
    </row>
    <row r="43" spans="1:11" ht="18" customHeight="1" x14ac:dyDescent="0.2">
      <c r="A43" s="2506" t="s">
        <v>90</v>
      </c>
      <c r="B43" s="2547" t="s">
        <v>10</v>
      </c>
      <c r="C43" s="2510"/>
      <c r="D43" s="2510"/>
      <c r="E43" s="2501"/>
      <c r="F43" s="2514"/>
      <c r="G43" s="2514"/>
      <c r="H43" s="2515"/>
      <c r="I43" s="2550">
        <v>0</v>
      </c>
      <c r="J43" s="2515"/>
      <c r="K43" s="2516">
        <v>0</v>
      </c>
    </row>
    <row r="44" spans="1:11" ht="18" customHeight="1" x14ac:dyDescent="0.2">
      <c r="A44" s="2506" t="s">
        <v>91</v>
      </c>
      <c r="B44" s="4062"/>
      <c r="C44" s="4063"/>
      <c r="D44" s="4064"/>
      <c r="E44" s="2501"/>
      <c r="F44" s="2554"/>
      <c r="G44" s="2554"/>
      <c r="H44" s="2554"/>
      <c r="I44" s="2555">
        <v>0</v>
      </c>
      <c r="J44" s="2554"/>
      <c r="K44" s="2556">
        <v>0</v>
      </c>
    </row>
    <row r="45" spans="1:11" ht="18" customHeight="1" x14ac:dyDescent="0.2">
      <c r="A45" s="2506" t="s">
        <v>139</v>
      </c>
      <c r="B45" s="4062"/>
      <c r="C45" s="4063"/>
      <c r="D45" s="4064"/>
      <c r="E45" s="2501"/>
      <c r="F45" s="2514"/>
      <c r="G45" s="2514"/>
      <c r="H45" s="2515"/>
      <c r="I45" s="2550">
        <v>0</v>
      </c>
      <c r="J45" s="2515"/>
      <c r="K45" s="2516">
        <v>0</v>
      </c>
    </row>
    <row r="46" spans="1:11" ht="18" customHeight="1" x14ac:dyDescent="0.2">
      <c r="A46" s="2506" t="s">
        <v>140</v>
      </c>
      <c r="B46" s="4062"/>
      <c r="C46" s="4063"/>
      <c r="D46" s="4064"/>
      <c r="E46" s="2501"/>
      <c r="F46" s="2514"/>
      <c r="G46" s="2514"/>
      <c r="H46" s="2515"/>
      <c r="I46" s="2550">
        <v>0</v>
      </c>
      <c r="J46" s="2515"/>
      <c r="K46" s="2516">
        <v>0</v>
      </c>
    </row>
    <row r="47" spans="1:11" ht="18" customHeight="1" x14ac:dyDescent="0.2">
      <c r="A47" s="2506" t="s">
        <v>141</v>
      </c>
      <c r="B47" s="4062"/>
      <c r="C47" s="4063"/>
      <c r="D47" s="4064"/>
      <c r="E47" s="2501"/>
      <c r="F47" s="2514"/>
      <c r="G47" s="2514"/>
      <c r="H47" s="2515"/>
      <c r="I47" s="2550">
        <v>0</v>
      </c>
      <c r="J47" s="2515"/>
      <c r="K47" s="2516">
        <v>0</v>
      </c>
    </row>
    <row r="48" spans="1:11" ht="18" customHeight="1" x14ac:dyDescent="0.2">
      <c r="A48" s="1970"/>
      <c r="B48" s="1969"/>
      <c r="C48" s="1969"/>
      <c r="D48" s="1969"/>
      <c r="E48" s="1969"/>
      <c r="F48" s="1969"/>
      <c r="G48" s="1969"/>
      <c r="H48" s="1969"/>
      <c r="I48" s="1969"/>
      <c r="J48" s="1969"/>
      <c r="K48" s="1969"/>
    </row>
    <row r="49" spans="1:11" ht="18" customHeight="1" x14ac:dyDescent="0.2">
      <c r="A49" s="2507" t="s">
        <v>142</v>
      </c>
      <c r="B49" s="2503" t="s">
        <v>143</v>
      </c>
      <c r="C49" s="2501"/>
      <c r="D49" s="2501"/>
      <c r="E49" s="2503" t="s">
        <v>7</v>
      </c>
      <c r="F49" s="2523">
        <v>25018</v>
      </c>
      <c r="G49" s="2523">
        <v>33</v>
      </c>
      <c r="H49" s="2516">
        <v>1307856</v>
      </c>
      <c r="I49" s="2516">
        <v>0</v>
      </c>
      <c r="J49" s="2516">
        <v>0</v>
      </c>
      <c r="K49" s="2516">
        <v>1307856</v>
      </c>
    </row>
    <row r="50" spans="1:11" ht="18" customHeight="1" thickBot="1" x14ac:dyDescent="0.25">
      <c r="A50" s="2501"/>
      <c r="B50" s="2501"/>
      <c r="C50" s="2501"/>
      <c r="D50" s="2501"/>
      <c r="E50" s="2501"/>
      <c r="F50" s="2501"/>
      <c r="G50" s="2524"/>
      <c r="H50" s="2524"/>
      <c r="I50" s="2524"/>
      <c r="J50" s="2524"/>
      <c r="K50" s="2524"/>
    </row>
    <row r="51" spans="1:11" ht="42.75" customHeight="1" x14ac:dyDescent="0.2">
      <c r="A51" s="2501"/>
      <c r="B51" s="2501"/>
      <c r="C51" s="2501"/>
      <c r="D51" s="2501"/>
      <c r="E51" s="2501"/>
      <c r="F51" s="2509" t="s">
        <v>9</v>
      </c>
      <c r="G51" s="2509" t="s">
        <v>37</v>
      </c>
      <c r="H51" s="2509" t="s">
        <v>29</v>
      </c>
      <c r="I51" s="2509" t="s">
        <v>30</v>
      </c>
      <c r="J51" s="2509" t="s">
        <v>33</v>
      </c>
      <c r="K51" s="2509" t="s">
        <v>34</v>
      </c>
    </row>
    <row r="52" spans="1:11" ht="18" customHeight="1" x14ac:dyDescent="0.2">
      <c r="A52" s="2507" t="s">
        <v>92</v>
      </c>
      <c r="B52" s="4060" t="s">
        <v>38</v>
      </c>
      <c r="C52" s="4061"/>
      <c r="D52" s="2501"/>
      <c r="E52" s="2501"/>
      <c r="F52" s="2501"/>
      <c r="G52" s="2501"/>
      <c r="H52" s="2501"/>
      <c r="I52" s="2501"/>
      <c r="J52" s="2501"/>
      <c r="K52" s="2501"/>
    </row>
    <row r="53" spans="1:11" ht="18" customHeight="1" x14ac:dyDescent="0.2">
      <c r="A53" s="2506" t="s">
        <v>51</v>
      </c>
      <c r="B53" s="4130" t="s">
        <v>804</v>
      </c>
      <c r="C53" s="4082"/>
      <c r="D53" s="4067"/>
      <c r="E53" s="2501"/>
      <c r="F53" s="2514"/>
      <c r="G53" s="2514"/>
      <c r="H53" s="2515">
        <v>1437751</v>
      </c>
      <c r="I53" s="2550">
        <v>0</v>
      </c>
      <c r="J53" s="2515"/>
      <c r="K53" s="2516">
        <v>1437751</v>
      </c>
    </row>
    <row r="54" spans="1:11" ht="18" customHeight="1" x14ac:dyDescent="0.2">
      <c r="A54" s="2506" t="s">
        <v>93</v>
      </c>
      <c r="B54" s="2565" t="s">
        <v>805</v>
      </c>
      <c r="C54" s="2527"/>
      <c r="D54" s="2528"/>
      <c r="E54" s="2501"/>
      <c r="F54" s="2514"/>
      <c r="G54" s="2514"/>
      <c r="H54" s="2515">
        <v>1416760</v>
      </c>
      <c r="I54" s="2550">
        <v>0</v>
      </c>
      <c r="J54" s="2515"/>
      <c r="K54" s="2516">
        <v>1416760</v>
      </c>
    </row>
    <row r="55" spans="1:11" ht="18" customHeight="1" x14ac:dyDescent="0.2">
      <c r="A55" s="2506" t="s">
        <v>94</v>
      </c>
      <c r="B55" s="4065"/>
      <c r="C55" s="4066"/>
      <c r="D55" s="4067"/>
      <c r="E55" s="2501"/>
      <c r="F55" s="2514"/>
      <c r="G55" s="2514"/>
      <c r="H55" s="2515"/>
      <c r="I55" s="2550">
        <v>0</v>
      </c>
      <c r="J55" s="2515"/>
      <c r="K55" s="2516">
        <v>0</v>
      </c>
    </row>
    <row r="56" spans="1:11" ht="18" customHeight="1" x14ac:dyDescent="0.2">
      <c r="A56" s="2506" t="s">
        <v>95</v>
      </c>
      <c r="B56" s="4065"/>
      <c r="C56" s="4066"/>
      <c r="D56" s="4067"/>
      <c r="E56" s="2501"/>
      <c r="F56" s="2514"/>
      <c r="G56" s="2514"/>
      <c r="H56" s="2515"/>
      <c r="I56" s="2550">
        <v>0</v>
      </c>
      <c r="J56" s="2515"/>
      <c r="K56" s="2516">
        <v>0</v>
      </c>
    </row>
    <row r="57" spans="1:11" ht="18" customHeight="1" x14ac:dyDescent="0.2">
      <c r="A57" s="2506" t="s">
        <v>96</v>
      </c>
      <c r="B57" s="4065"/>
      <c r="C57" s="4066"/>
      <c r="D57" s="4067"/>
      <c r="E57" s="2501"/>
      <c r="F57" s="2514"/>
      <c r="G57" s="2514"/>
      <c r="H57" s="2515"/>
      <c r="I57" s="2550">
        <v>0</v>
      </c>
      <c r="J57" s="2515"/>
      <c r="K57" s="2516">
        <v>0</v>
      </c>
    </row>
    <row r="58" spans="1:11" ht="18" customHeight="1" x14ac:dyDescent="0.2">
      <c r="A58" s="2506" t="s">
        <v>97</v>
      </c>
      <c r="B58" s="2526"/>
      <c r="C58" s="2527"/>
      <c r="D58" s="2528"/>
      <c r="E58" s="2501"/>
      <c r="F58" s="2514"/>
      <c r="G58" s="2514"/>
      <c r="H58" s="2515"/>
      <c r="I58" s="2550">
        <v>0</v>
      </c>
      <c r="J58" s="2515"/>
      <c r="K58" s="2516">
        <v>0</v>
      </c>
    </row>
    <row r="59" spans="1:11" ht="18" customHeight="1" x14ac:dyDescent="0.2">
      <c r="A59" s="2506" t="s">
        <v>98</v>
      </c>
      <c r="B59" s="4110" t="s">
        <v>806</v>
      </c>
      <c r="C59" s="4066"/>
      <c r="D59" s="4067"/>
      <c r="E59" s="2501"/>
      <c r="F59" s="2514"/>
      <c r="G59" s="2514"/>
      <c r="H59" s="2515">
        <v>189000</v>
      </c>
      <c r="I59" s="2550">
        <v>0</v>
      </c>
      <c r="J59" s="2515"/>
      <c r="K59" s="2516">
        <v>189000</v>
      </c>
    </row>
    <row r="60" spans="1:11" ht="18" customHeight="1" x14ac:dyDescent="0.2">
      <c r="A60" s="2506" t="s">
        <v>99</v>
      </c>
      <c r="B60" s="2526"/>
      <c r="C60" s="2527"/>
      <c r="D60" s="2528"/>
      <c r="E60" s="2501"/>
      <c r="F60" s="2514"/>
      <c r="G60" s="2514"/>
      <c r="H60" s="2515"/>
      <c r="I60" s="2550">
        <v>0</v>
      </c>
      <c r="J60" s="2515"/>
      <c r="K60" s="2516">
        <v>0</v>
      </c>
    </row>
    <row r="61" spans="1:11" ht="18" customHeight="1" x14ac:dyDescent="0.2">
      <c r="A61" s="2506" t="s">
        <v>100</v>
      </c>
      <c r="B61" s="2526"/>
      <c r="C61" s="2527"/>
      <c r="D61" s="2528"/>
      <c r="E61" s="2501"/>
      <c r="F61" s="2514"/>
      <c r="G61" s="2514"/>
      <c r="H61" s="2515"/>
      <c r="I61" s="2550">
        <v>0</v>
      </c>
      <c r="J61" s="2515"/>
      <c r="K61" s="2516">
        <v>0</v>
      </c>
    </row>
    <row r="62" spans="1:11" ht="18" customHeight="1" x14ac:dyDescent="0.2">
      <c r="A62" s="2506" t="s">
        <v>101</v>
      </c>
      <c r="B62" s="4065"/>
      <c r="C62" s="4066"/>
      <c r="D62" s="4067"/>
      <c r="E62" s="2501"/>
      <c r="F62" s="2514"/>
      <c r="G62" s="2514"/>
      <c r="H62" s="2515"/>
      <c r="I62" s="2550">
        <v>0</v>
      </c>
      <c r="J62" s="2515"/>
      <c r="K62" s="2516">
        <v>0</v>
      </c>
    </row>
    <row r="63" spans="1:11" ht="18" customHeight="1" x14ac:dyDescent="0.2">
      <c r="A63" s="2506"/>
      <c r="B63" s="2501"/>
      <c r="C63" s="2501"/>
      <c r="D63" s="2501"/>
      <c r="E63" s="2501"/>
      <c r="F63" s="2501"/>
      <c r="G63" s="2501"/>
      <c r="H63" s="2501"/>
      <c r="I63" s="2546"/>
      <c r="J63" s="2501"/>
      <c r="K63" s="2501"/>
    </row>
    <row r="64" spans="1:11" ht="18" customHeight="1" x14ac:dyDescent="0.2">
      <c r="A64" s="2506" t="s">
        <v>144</v>
      </c>
      <c r="B64" s="2503" t="s">
        <v>145</v>
      </c>
      <c r="C64" s="2501"/>
      <c r="D64" s="2501"/>
      <c r="E64" s="2503" t="s">
        <v>7</v>
      </c>
      <c r="F64" s="2518">
        <v>0</v>
      </c>
      <c r="G64" s="2518">
        <v>0</v>
      </c>
      <c r="H64" s="2516">
        <v>3043511</v>
      </c>
      <c r="I64" s="2516">
        <v>0</v>
      </c>
      <c r="J64" s="2516">
        <v>0</v>
      </c>
      <c r="K64" s="2516">
        <v>3043511</v>
      </c>
    </row>
    <row r="65" spans="1:11" ht="18" customHeight="1" x14ac:dyDescent="0.2">
      <c r="A65" s="2501"/>
      <c r="B65" s="2501"/>
      <c r="C65" s="2501"/>
      <c r="D65" s="2501"/>
      <c r="E65" s="2501"/>
      <c r="F65" s="2548"/>
      <c r="G65" s="2548"/>
      <c r="H65" s="2548"/>
      <c r="I65" s="2548"/>
      <c r="J65" s="2548"/>
      <c r="K65" s="2548"/>
    </row>
    <row r="66" spans="1:11" ht="42.75" customHeight="1" x14ac:dyDescent="0.2">
      <c r="A66" s="2501"/>
      <c r="B66" s="2501"/>
      <c r="C66" s="2501"/>
      <c r="D66" s="2501"/>
      <c r="E66" s="2501"/>
      <c r="F66" s="2557" t="s">
        <v>9</v>
      </c>
      <c r="G66" s="2557" t="s">
        <v>37</v>
      </c>
      <c r="H66" s="2557" t="s">
        <v>29</v>
      </c>
      <c r="I66" s="2557" t="s">
        <v>30</v>
      </c>
      <c r="J66" s="2557" t="s">
        <v>33</v>
      </c>
      <c r="K66" s="2557" t="s">
        <v>34</v>
      </c>
    </row>
    <row r="67" spans="1:11" ht="18" customHeight="1" x14ac:dyDescent="0.2">
      <c r="A67" s="2507" t="s">
        <v>102</v>
      </c>
      <c r="B67" s="2503" t="s">
        <v>12</v>
      </c>
      <c r="C67" s="2501"/>
      <c r="D67" s="2501"/>
      <c r="E67" s="2501"/>
      <c r="F67" s="2558"/>
      <c r="G67" s="2558"/>
      <c r="H67" s="2558"/>
      <c r="I67" s="2559"/>
      <c r="J67" s="2558"/>
      <c r="K67" s="2560"/>
    </row>
    <row r="68" spans="1:11" ht="18" customHeight="1" x14ac:dyDescent="0.2">
      <c r="A68" s="2506" t="s">
        <v>103</v>
      </c>
      <c r="B68" s="2501" t="s">
        <v>52</v>
      </c>
      <c r="C68" s="2501"/>
      <c r="D68" s="2501"/>
      <c r="E68" s="2501"/>
      <c r="F68" s="2551">
        <v>7674</v>
      </c>
      <c r="G68" s="2551">
        <v>8</v>
      </c>
      <c r="H68" s="2515">
        <v>318887</v>
      </c>
      <c r="I68" s="2550">
        <v>0</v>
      </c>
      <c r="J68" s="2551"/>
      <c r="K68" s="2516">
        <v>318887</v>
      </c>
    </row>
    <row r="69" spans="1:11" ht="18" customHeight="1" x14ac:dyDescent="0.2">
      <c r="A69" s="2506" t="s">
        <v>104</v>
      </c>
      <c r="B69" s="2502" t="s">
        <v>53</v>
      </c>
      <c r="C69" s="2501"/>
      <c r="D69" s="2501"/>
      <c r="E69" s="2501"/>
      <c r="F69" s="2551"/>
      <c r="G69" s="2551"/>
      <c r="H69" s="2551"/>
      <c r="I69" s="2550">
        <v>0</v>
      </c>
      <c r="J69" s="2551"/>
      <c r="K69" s="2516">
        <v>0</v>
      </c>
    </row>
    <row r="70" spans="1:11" ht="18" customHeight="1" x14ac:dyDescent="0.2">
      <c r="A70" s="2506" t="s">
        <v>178</v>
      </c>
      <c r="B70" s="2526"/>
      <c r="C70" s="2527"/>
      <c r="D70" s="2528"/>
      <c r="E70" s="2503"/>
      <c r="F70" s="2535"/>
      <c r="G70" s="2535"/>
      <c r="H70" s="2536"/>
      <c r="I70" s="2550">
        <v>0</v>
      </c>
      <c r="J70" s="2536"/>
      <c r="K70" s="2516">
        <v>0</v>
      </c>
    </row>
    <row r="71" spans="1:11" ht="18" customHeight="1" x14ac:dyDescent="0.2">
      <c r="A71" s="2506" t="s">
        <v>179</v>
      </c>
      <c r="B71" s="2526"/>
      <c r="C71" s="2527"/>
      <c r="D71" s="2528"/>
      <c r="E71" s="2503"/>
      <c r="F71" s="2535"/>
      <c r="G71" s="2535"/>
      <c r="H71" s="2536"/>
      <c r="I71" s="2550">
        <v>0</v>
      </c>
      <c r="J71" s="2536"/>
      <c r="K71" s="2516">
        <v>0</v>
      </c>
    </row>
    <row r="72" spans="1:11" ht="18" customHeight="1" x14ac:dyDescent="0.2">
      <c r="A72" s="2506" t="s">
        <v>180</v>
      </c>
      <c r="B72" s="2532"/>
      <c r="C72" s="2533"/>
      <c r="D72" s="2534"/>
      <c r="E72" s="2503"/>
      <c r="F72" s="2514"/>
      <c r="G72" s="2514"/>
      <c r="H72" s="2515"/>
      <c r="I72" s="2550">
        <v>0</v>
      </c>
      <c r="J72" s="2515"/>
      <c r="K72" s="2516">
        <v>0</v>
      </c>
    </row>
    <row r="73" spans="1:11" ht="18" customHeight="1" x14ac:dyDescent="0.2">
      <c r="A73" s="2506"/>
      <c r="B73" s="2502"/>
      <c r="C73" s="2501"/>
      <c r="D73" s="2501"/>
      <c r="E73" s="2503"/>
      <c r="F73" s="2561"/>
      <c r="G73" s="2561"/>
      <c r="H73" s="2562"/>
      <c r="I73" s="2559"/>
      <c r="J73" s="2562"/>
      <c r="K73" s="2560"/>
    </row>
    <row r="74" spans="1:11" ht="18" customHeight="1" x14ac:dyDescent="0.2">
      <c r="A74" s="2507" t="s">
        <v>146</v>
      </c>
      <c r="B74" s="2503" t="s">
        <v>147</v>
      </c>
      <c r="C74" s="2501"/>
      <c r="D74" s="2501"/>
      <c r="E74" s="2503" t="s">
        <v>7</v>
      </c>
      <c r="F74" s="2521">
        <v>7674</v>
      </c>
      <c r="G74" s="2521">
        <v>8</v>
      </c>
      <c r="H74" s="2521">
        <v>318887</v>
      </c>
      <c r="I74" s="2553">
        <v>0</v>
      </c>
      <c r="J74" s="2521">
        <v>0</v>
      </c>
      <c r="K74" s="2517">
        <v>318887</v>
      </c>
    </row>
    <row r="75" spans="1:11" ht="42.75" customHeight="1" x14ac:dyDescent="0.2">
      <c r="A75" s="2501"/>
      <c r="B75" s="2501"/>
      <c r="C75" s="2501"/>
      <c r="D75" s="2501"/>
      <c r="E75" s="2501"/>
      <c r="F75" s="2509" t="s">
        <v>9</v>
      </c>
      <c r="G75" s="2509" t="s">
        <v>37</v>
      </c>
      <c r="H75" s="2509" t="s">
        <v>29</v>
      </c>
      <c r="I75" s="2509" t="s">
        <v>30</v>
      </c>
      <c r="J75" s="2509" t="s">
        <v>33</v>
      </c>
      <c r="K75" s="2509" t="s">
        <v>34</v>
      </c>
    </row>
    <row r="76" spans="1:11" ht="18" customHeight="1" x14ac:dyDescent="0.2">
      <c r="A76" s="2507" t="s">
        <v>105</v>
      </c>
      <c r="B76" s="2503" t="s">
        <v>106</v>
      </c>
      <c r="C76" s="2501"/>
      <c r="D76" s="2501"/>
      <c r="E76" s="2501"/>
      <c r="F76" s="2501"/>
      <c r="G76" s="2501"/>
      <c r="H76" s="2501"/>
      <c r="I76" s="2501"/>
      <c r="J76" s="2501"/>
      <c r="K76" s="2501"/>
    </row>
    <row r="77" spans="1:11" ht="18" customHeight="1" x14ac:dyDescent="0.2">
      <c r="A77" s="2506" t="s">
        <v>107</v>
      </c>
      <c r="B77" s="2502" t="s">
        <v>54</v>
      </c>
      <c r="C77" s="2501"/>
      <c r="D77" s="2501"/>
      <c r="E77" s="2501"/>
      <c r="F77" s="2514"/>
      <c r="G77" s="2514"/>
      <c r="H77" s="2515"/>
      <c r="I77" s="2550">
        <v>0</v>
      </c>
      <c r="J77" s="2515"/>
      <c r="K77" s="2516">
        <v>0</v>
      </c>
    </row>
    <row r="78" spans="1:11" ht="18" customHeight="1" x14ac:dyDescent="0.2">
      <c r="A78" s="2506" t="s">
        <v>108</v>
      </c>
      <c r="B78" s="2502" t="s">
        <v>55</v>
      </c>
      <c r="C78" s="2501"/>
      <c r="D78" s="2501"/>
      <c r="E78" s="2501"/>
      <c r="F78" s="2514"/>
      <c r="G78" s="2514"/>
      <c r="H78" s="2515"/>
      <c r="I78" s="2550">
        <v>0</v>
      </c>
      <c r="J78" s="2515"/>
      <c r="K78" s="2516">
        <v>0</v>
      </c>
    </row>
    <row r="79" spans="1:11" ht="18" customHeight="1" x14ac:dyDescent="0.2">
      <c r="A79" s="2506" t="s">
        <v>109</v>
      </c>
      <c r="B79" s="2502" t="s">
        <v>13</v>
      </c>
      <c r="C79" s="2501"/>
      <c r="D79" s="2501"/>
      <c r="E79" s="2501"/>
      <c r="F79" s="2514">
        <v>1007</v>
      </c>
      <c r="G79" s="2514">
        <v>671</v>
      </c>
      <c r="H79" s="2515">
        <v>73692</v>
      </c>
      <c r="I79" s="2550">
        <v>0</v>
      </c>
      <c r="J79" s="2515"/>
      <c r="K79" s="2516">
        <v>73692</v>
      </c>
    </row>
    <row r="80" spans="1:11" ht="18" customHeight="1" x14ac:dyDescent="0.2">
      <c r="A80" s="2506" t="s">
        <v>110</v>
      </c>
      <c r="B80" s="2502" t="s">
        <v>56</v>
      </c>
      <c r="C80" s="2501"/>
      <c r="D80" s="2501"/>
      <c r="E80" s="2501"/>
      <c r="F80" s="2514"/>
      <c r="G80" s="2514"/>
      <c r="H80" s="2515"/>
      <c r="I80" s="2550">
        <v>0</v>
      </c>
      <c r="J80" s="2515"/>
      <c r="K80" s="2516">
        <v>0</v>
      </c>
    </row>
    <row r="81" spans="1:11" ht="18" customHeight="1" x14ac:dyDescent="0.2">
      <c r="A81" s="2506"/>
      <c r="B81" s="2501"/>
      <c r="C81" s="2501"/>
      <c r="D81" s="2501"/>
      <c r="E81" s="2501"/>
      <c r="F81" s="2501"/>
      <c r="G81" s="2501"/>
      <c r="H81" s="2501"/>
      <c r="I81" s="2501"/>
      <c r="J81" s="2501"/>
      <c r="K81" s="2540"/>
    </row>
    <row r="82" spans="1:11" ht="18" customHeight="1" x14ac:dyDescent="0.2">
      <c r="A82" s="2506" t="s">
        <v>148</v>
      </c>
      <c r="B82" s="2503" t="s">
        <v>149</v>
      </c>
      <c r="C82" s="2501"/>
      <c r="D82" s="2501"/>
      <c r="E82" s="2503" t="s">
        <v>7</v>
      </c>
      <c r="F82" s="2521">
        <v>1007</v>
      </c>
      <c r="G82" s="2521">
        <v>671</v>
      </c>
      <c r="H82" s="2517">
        <v>73692</v>
      </c>
      <c r="I82" s="2517">
        <v>0</v>
      </c>
      <c r="J82" s="2517">
        <v>0</v>
      </c>
      <c r="K82" s="2517">
        <v>73692</v>
      </c>
    </row>
    <row r="83" spans="1:11" ht="18" customHeight="1" thickBot="1" x14ac:dyDescent="0.25">
      <c r="A83" s="2506"/>
      <c r="B83" s="2501"/>
      <c r="C83" s="2501"/>
      <c r="D83" s="2501"/>
      <c r="E83" s="2501"/>
      <c r="F83" s="2524"/>
      <c r="G83" s="2524"/>
      <c r="H83" s="2524"/>
      <c r="I83" s="2524"/>
      <c r="J83" s="2524"/>
      <c r="K83" s="2524"/>
    </row>
    <row r="84" spans="1:11" ht="42.75" customHeight="1" x14ac:dyDescent="0.2">
      <c r="A84" s="2501"/>
      <c r="B84" s="2501"/>
      <c r="C84" s="2501"/>
      <c r="D84" s="2501"/>
      <c r="E84" s="2501"/>
      <c r="F84" s="2509" t="s">
        <v>9</v>
      </c>
      <c r="G84" s="2509" t="s">
        <v>37</v>
      </c>
      <c r="H84" s="2509" t="s">
        <v>29</v>
      </c>
      <c r="I84" s="2509" t="s">
        <v>30</v>
      </c>
      <c r="J84" s="2509" t="s">
        <v>33</v>
      </c>
      <c r="K84" s="2509" t="s">
        <v>34</v>
      </c>
    </row>
    <row r="85" spans="1:11" ht="18" customHeight="1" x14ac:dyDescent="0.2">
      <c r="A85" s="2507" t="s">
        <v>111</v>
      </c>
      <c r="B85" s="2503" t="s">
        <v>57</v>
      </c>
      <c r="C85" s="2501"/>
      <c r="D85" s="2501"/>
      <c r="E85" s="2501"/>
      <c r="F85" s="2501"/>
      <c r="G85" s="2501"/>
      <c r="H85" s="2501"/>
      <c r="I85" s="2501"/>
      <c r="J85" s="2501"/>
      <c r="K85" s="2501"/>
    </row>
    <row r="86" spans="1:11" ht="18" customHeight="1" x14ac:dyDescent="0.2">
      <c r="A86" s="2506" t="s">
        <v>112</v>
      </c>
      <c r="B86" s="2502" t="s">
        <v>113</v>
      </c>
      <c r="C86" s="2501"/>
      <c r="D86" s="2501"/>
      <c r="E86" s="2501"/>
      <c r="F86" s="2514"/>
      <c r="G86" s="2514"/>
      <c r="H86" s="2515"/>
      <c r="I86" s="2550">
        <v>0</v>
      </c>
      <c r="J86" s="2515"/>
      <c r="K86" s="2516">
        <v>0</v>
      </c>
    </row>
    <row r="87" spans="1:11" ht="18" customHeight="1" x14ac:dyDescent="0.2">
      <c r="A87" s="2506" t="s">
        <v>114</v>
      </c>
      <c r="B87" s="2502" t="s">
        <v>14</v>
      </c>
      <c r="C87" s="2501"/>
      <c r="D87" s="2501"/>
      <c r="E87" s="2501"/>
      <c r="F87" s="2514">
        <v>46</v>
      </c>
      <c r="G87" s="2514"/>
      <c r="H87" s="2515">
        <v>3536</v>
      </c>
      <c r="I87" s="2550">
        <v>1722.0319999999999</v>
      </c>
      <c r="J87" s="2515"/>
      <c r="K87" s="2516">
        <v>5258.0320000000002</v>
      </c>
    </row>
    <row r="88" spans="1:11" ht="18" customHeight="1" x14ac:dyDescent="0.2">
      <c r="A88" s="2506" t="s">
        <v>115</v>
      </c>
      <c r="B88" s="2502" t="s">
        <v>116</v>
      </c>
      <c r="C88" s="2501"/>
      <c r="D88" s="2501"/>
      <c r="E88" s="2501"/>
      <c r="F88" s="2514">
        <v>28</v>
      </c>
      <c r="G88" s="2514"/>
      <c r="H88" s="2515">
        <v>1310</v>
      </c>
      <c r="I88" s="2550">
        <v>637.97</v>
      </c>
      <c r="J88" s="2515"/>
      <c r="K88" s="2516">
        <v>1947.97</v>
      </c>
    </row>
    <row r="89" spans="1:11" ht="18" customHeight="1" x14ac:dyDescent="0.2">
      <c r="A89" s="2506" t="s">
        <v>117</v>
      </c>
      <c r="B89" s="2502" t="s">
        <v>58</v>
      </c>
      <c r="C89" s="2501"/>
      <c r="D89" s="2501"/>
      <c r="E89" s="2501"/>
      <c r="F89" s="2514">
        <v>0</v>
      </c>
      <c r="G89" s="2514"/>
      <c r="H89" s="2515">
        <v>0</v>
      </c>
      <c r="I89" s="2550">
        <v>0</v>
      </c>
      <c r="J89" s="2515"/>
      <c r="K89" s="2516">
        <v>0</v>
      </c>
    </row>
    <row r="90" spans="1:11" ht="18" customHeight="1" x14ac:dyDescent="0.2">
      <c r="A90" s="2506" t="s">
        <v>118</v>
      </c>
      <c r="B90" s="3861" t="s">
        <v>59</v>
      </c>
      <c r="C90" s="3862"/>
      <c r="D90" s="2501"/>
      <c r="E90" s="2501"/>
      <c r="F90" s="2514">
        <v>100</v>
      </c>
      <c r="G90" s="2514">
        <v>42</v>
      </c>
      <c r="H90" s="2515">
        <v>7852</v>
      </c>
      <c r="I90" s="2550">
        <v>3823.924</v>
      </c>
      <c r="J90" s="2515"/>
      <c r="K90" s="2516">
        <v>11675.923999999999</v>
      </c>
    </row>
    <row r="91" spans="1:11" ht="18" customHeight="1" x14ac:dyDescent="0.2">
      <c r="A91" s="2506" t="s">
        <v>119</v>
      </c>
      <c r="B91" s="2502" t="s">
        <v>60</v>
      </c>
      <c r="C91" s="2501"/>
      <c r="D91" s="2501"/>
      <c r="E91" s="2501"/>
      <c r="F91" s="2514">
        <v>3465</v>
      </c>
      <c r="G91" s="2514">
        <v>66</v>
      </c>
      <c r="H91" s="2515">
        <v>164599</v>
      </c>
      <c r="I91" s="2550">
        <v>80159.713000000003</v>
      </c>
      <c r="J91" s="2515"/>
      <c r="K91" s="2516">
        <v>244758.71299999999</v>
      </c>
    </row>
    <row r="92" spans="1:11" ht="18" customHeight="1" x14ac:dyDescent="0.2">
      <c r="A92" s="2506" t="s">
        <v>120</v>
      </c>
      <c r="B92" s="2502" t="s">
        <v>121</v>
      </c>
      <c r="C92" s="2501"/>
      <c r="D92" s="2501"/>
      <c r="E92" s="2501"/>
      <c r="F92" s="2538">
        <v>0</v>
      </c>
      <c r="G92" s="2538">
        <v>0</v>
      </c>
      <c r="H92" s="2539">
        <v>0</v>
      </c>
      <c r="I92" s="2550">
        <v>0</v>
      </c>
      <c r="J92" s="2539"/>
      <c r="K92" s="2516">
        <v>0</v>
      </c>
    </row>
    <row r="93" spans="1:11" ht="18" customHeight="1" x14ac:dyDescent="0.2">
      <c r="A93" s="2506" t="s">
        <v>122</v>
      </c>
      <c r="B93" s="2502" t="s">
        <v>123</v>
      </c>
      <c r="C93" s="2501"/>
      <c r="D93" s="2501"/>
      <c r="E93" s="2501"/>
      <c r="F93" s="2514">
        <v>34</v>
      </c>
      <c r="G93" s="2514">
        <v>375</v>
      </c>
      <c r="H93" s="2515">
        <v>1875</v>
      </c>
      <c r="I93" s="2550">
        <v>913.125</v>
      </c>
      <c r="J93" s="2515"/>
      <c r="K93" s="2516">
        <v>2788.125</v>
      </c>
    </row>
    <row r="94" spans="1:11" ht="18" customHeight="1" x14ac:dyDescent="0.2">
      <c r="A94" s="2506" t="s">
        <v>124</v>
      </c>
      <c r="B94" s="4065"/>
      <c r="C94" s="4066"/>
      <c r="D94" s="4067"/>
      <c r="E94" s="2501"/>
      <c r="F94" s="2514"/>
      <c r="G94" s="2514"/>
      <c r="H94" s="2515"/>
      <c r="I94" s="2550">
        <v>0</v>
      </c>
      <c r="J94" s="2515"/>
      <c r="K94" s="2516">
        <v>0</v>
      </c>
    </row>
    <row r="95" spans="1:11" ht="18" customHeight="1" x14ac:dyDescent="0.2">
      <c r="A95" s="2506" t="s">
        <v>125</v>
      </c>
      <c r="B95" s="4065"/>
      <c r="C95" s="4066"/>
      <c r="D95" s="4067"/>
      <c r="E95" s="2501"/>
      <c r="F95" s="2514"/>
      <c r="G95" s="2514"/>
      <c r="H95" s="2515"/>
      <c r="I95" s="2550">
        <v>0</v>
      </c>
      <c r="J95" s="2515"/>
      <c r="K95" s="2516">
        <v>0</v>
      </c>
    </row>
    <row r="96" spans="1:11" ht="18" customHeight="1" x14ac:dyDescent="0.2">
      <c r="A96" s="2506" t="s">
        <v>126</v>
      </c>
      <c r="B96" s="4065"/>
      <c r="C96" s="4066"/>
      <c r="D96" s="4067"/>
      <c r="E96" s="2501"/>
      <c r="F96" s="2514"/>
      <c r="G96" s="2514"/>
      <c r="H96" s="2515"/>
      <c r="I96" s="2550">
        <v>0</v>
      </c>
      <c r="J96" s="2515"/>
      <c r="K96" s="2516">
        <v>0</v>
      </c>
    </row>
    <row r="97" spans="1:11" ht="18" customHeight="1" x14ac:dyDescent="0.2">
      <c r="A97" s="2506"/>
      <c r="B97" s="2502"/>
      <c r="C97" s="2501"/>
      <c r="D97" s="2501"/>
      <c r="E97" s="2501"/>
      <c r="F97" s="2501"/>
      <c r="G97" s="2501"/>
      <c r="H97" s="2501"/>
      <c r="I97" s="2501"/>
      <c r="J97" s="2501"/>
      <c r="K97" s="2501"/>
    </row>
    <row r="98" spans="1:11" ht="18" customHeight="1" x14ac:dyDescent="0.2">
      <c r="A98" s="2507" t="s">
        <v>150</v>
      </c>
      <c r="B98" s="2503" t="s">
        <v>151</v>
      </c>
      <c r="C98" s="2501"/>
      <c r="D98" s="2501"/>
      <c r="E98" s="2503" t="s">
        <v>7</v>
      </c>
      <c r="F98" s="2518">
        <v>3673</v>
      </c>
      <c r="G98" s="2518">
        <v>483</v>
      </c>
      <c r="H98" s="2518">
        <v>179172</v>
      </c>
      <c r="I98" s="2518">
        <v>87256.763999999996</v>
      </c>
      <c r="J98" s="2518">
        <v>0</v>
      </c>
      <c r="K98" s="2518">
        <v>266428.76399999997</v>
      </c>
    </row>
    <row r="99" spans="1:11" ht="18" customHeight="1" thickBot="1" x14ac:dyDescent="0.25">
      <c r="A99" s="2501"/>
      <c r="B99" s="2503"/>
      <c r="C99" s="2501"/>
      <c r="D99" s="2501"/>
      <c r="E99" s="2501"/>
      <c r="F99" s="2524"/>
      <c r="G99" s="2524"/>
      <c r="H99" s="2524"/>
      <c r="I99" s="2524"/>
      <c r="J99" s="2524"/>
      <c r="K99" s="2524"/>
    </row>
    <row r="100" spans="1:11" ht="42.75" customHeight="1" x14ac:dyDescent="0.2">
      <c r="A100" s="2501"/>
      <c r="B100" s="2501"/>
      <c r="C100" s="2501"/>
      <c r="D100" s="2501"/>
      <c r="E100" s="2501"/>
      <c r="F100" s="2509" t="s">
        <v>9</v>
      </c>
      <c r="G100" s="2509" t="s">
        <v>37</v>
      </c>
      <c r="H100" s="2509" t="s">
        <v>29</v>
      </c>
      <c r="I100" s="2509" t="s">
        <v>30</v>
      </c>
      <c r="J100" s="2509" t="s">
        <v>33</v>
      </c>
      <c r="K100" s="2509" t="s">
        <v>34</v>
      </c>
    </row>
    <row r="101" spans="1:11" ht="18" customHeight="1" x14ac:dyDescent="0.2">
      <c r="A101" s="2507" t="s">
        <v>130</v>
      </c>
      <c r="B101" s="2503" t="s">
        <v>63</v>
      </c>
      <c r="C101" s="2501"/>
      <c r="D101" s="2501"/>
      <c r="E101" s="2501"/>
      <c r="F101" s="2501"/>
      <c r="G101" s="2501"/>
      <c r="H101" s="2501"/>
      <c r="I101" s="2501"/>
      <c r="J101" s="2501"/>
      <c r="K101" s="2501"/>
    </row>
    <row r="102" spans="1:11" ht="18" customHeight="1" x14ac:dyDescent="0.2">
      <c r="A102" s="2506" t="s">
        <v>131</v>
      </c>
      <c r="B102" s="2502" t="s">
        <v>152</v>
      </c>
      <c r="C102" s="2501"/>
      <c r="D102" s="2501"/>
      <c r="E102" s="2501"/>
      <c r="F102" s="2514">
        <v>2128</v>
      </c>
      <c r="G102" s="2514"/>
      <c r="H102" s="2515">
        <v>76042</v>
      </c>
      <c r="I102" s="2550">
        <v>37032.453999999998</v>
      </c>
      <c r="J102" s="2515"/>
      <c r="K102" s="2516">
        <v>113074.454</v>
      </c>
    </row>
    <row r="103" spans="1:11" ht="18" customHeight="1" x14ac:dyDescent="0.2">
      <c r="A103" s="2506" t="s">
        <v>132</v>
      </c>
      <c r="B103" s="3861" t="s">
        <v>62</v>
      </c>
      <c r="C103" s="3861"/>
      <c r="D103" s="2501"/>
      <c r="E103" s="2501"/>
      <c r="F103" s="2514"/>
      <c r="G103" s="2514"/>
      <c r="H103" s="2515"/>
      <c r="I103" s="2550">
        <v>0</v>
      </c>
      <c r="J103" s="2515"/>
      <c r="K103" s="2516">
        <v>0</v>
      </c>
    </row>
    <row r="104" spans="1:11" ht="18" customHeight="1" x14ac:dyDescent="0.2">
      <c r="A104" s="2506" t="s">
        <v>128</v>
      </c>
      <c r="B104" s="4065"/>
      <c r="C104" s="4066"/>
      <c r="D104" s="4067"/>
      <c r="E104" s="2501"/>
      <c r="F104" s="2514"/>
      <c r="G104" s="2514"/>
      <c r="H104" s="2515"/>
      <c r="I104" s="2550">
        <v>0</v>
      </c>
      <c r="J104" s="2515"/>
      <c r="K104" s="2516">
        <v>0</v>
      </c>
    </row>
    <row r="105" spans="1:11" ht="18" customHeight="1" x14ac:dyDescent="0.2">
      <c r="A105" s="2506" t="s">
        <v>127</v>
      </c>
      <c r="B105" s="4065"/>
      <c r="C105" s="4066"/>
      <c r="D105" s="4067"/>
      <c r="E105" s="2501"/>
      <c r="F105" s="2514"/>
      <c r="G105" s="2514"/>
      <c r="H105" s="2515"/>
      <c r="I105" s="2550">
        <v>0</v>
      </c>
      <c r="J105" s="2515"/>
      <c r="K105" s="2516">
        <v>0</v>
      </c>
    </row>
    <row r="106" spans="1:11" ht="18" customHeight="1" x14ac:dyDescent="0.2">
      <c r="A106" s="2506" t="s">
        <v>129</v>
      </c>
      <c r="B106" s="4065"/>
      <c r="C106" s="4066"/>
      <c r="D106" s="4067"/>
      <c r="E106" s="2501"/>
      <c r="F106" s="2514"/>
      <c r="G106" s="2514"/>
      <c r="H106" s="2515"/>
      <c r="I106" s="2550">
        <v>0</v>
      </c>
      <c r="J106" s="2515"/>
      <c r="K106" s="2516">
        <v>0</v>
      </c>
    </row>
    <row r="107" spans="1:11" ht="18" customHeight="1" x14ac:dyDescent="0.2">
      <c r="A107" s="2501"/>
      <c r="B107" s="2503"/>
      <c r="C107" s="2501"/>
      <c r="D107" s="2501"/>
      <c r="E107" s="2501"/>
      <c r="F107" s="2501"/>
      <c r="G107" s="2501"/>
      <c r="H107" s="2501"/>
      <c r="I107" s="2501"/>
      <c r="J107" s="2501"/>
      <c r="K107" s="2501"/>
    </row>
    <row r="108" spans="1:11" s="38" customFormat="1" ht="18" customHeight="1" x14ac:dyDescent="0.2">
      <c r="A108" s="2507" t="s">
        <v>153</v>
      </c>
      <c r="B108" s="2563" t="s">
        <v>154</v>
      </c>
      <c r="C108" s="2501"/>
      <c r="D108" s="2501"/>
      <c r="E108" s="2503" t="s">
        <v>7</v>
      </c>
      <c r="F108" s="2518">
        <v>2128</v>
      </c>
      <c r="G108" s="2518">
        <v>0</v>
      </c>
      <c r="H108" s="2516">
        <v>76042</v>
      </c>
      <c r="I108" s="2516">
        <v>37032.453999999998</v>
      </c>
      <c r="J108" s="2516">
        <v>0</v>
      </c>
      <c r="K108" s="2516">
        <v>113074.454</v>
      </c>
    </row>
    <row r="109" spans="1:11" s="38" customFormat="1" ht="18" customHeight="1" thickBot="1" x14ac:dyDescent="0.25">
      <c r="A109" s="2511"/>
      <c r="B109" s="2512"/>
      <c r="C109" s="2513"/>
      <c r="D109" s="2513"/>
      <c r="E109" s="2513"/>
      <c r="F109" s="2524"/>
      <c r="G109" s="2524"/>
      <c r="H109" s="2524"/>
      <c r="I109" s="2524"/>
      <c r="J109" s="2524"/>
      <c r="K109" s="2524"/>
    </row>
    <row r="110" spans="1:11" s="38" customFormat="1" ht="18" customHeight="1" x14ac:dyDescent="0.2">
      <c r="A110" s="2507" t="s">
        <v>156</v>
      </c>
      <c r="B110" s="2503" t="s">
        <v>39</v>
      </c>
      <c r="C110" s="2501"/>
      <c r="D110" s="2501"/>
      <c r="E110" s="2501"/>
      <c r="F110" s="2501"/>
      <c r="G110" s="2501"/>
      <c r="H110" s="2501"/>
      <c r="I110" s="2501"/>
      <c r="J110" s="2501"/>
      <c r="K110" s="2501"/>
    </row>
    <row r="111" spans="1:11" ht="18" customHeight="1" x14ac:dyDescent="0.2">
      <c r="A111" s="2507" t="s">
        <v>155</v>
      </c>
      <c r="B111" s="2503" t="s">
        <v>164</v>
      </c>
      <c r="C111" s="2501"/>
      <c r="D111" s="2501"/>
      <c r="E111" s="2503" t="s">
        <v>7</v>
      </c>
      <c r="F111" s="2515">
        <v>3818000</v>
      </c>
      <c r="G111" s="2501"/>
      <c r="H111" s="2501"/>
      <c r="I111" s="2501"/>
      <c r="J111" s="2501"/>
      <c r="K111" s="2501"/>
    </row>
    <row r="112" spans="1:11" ht="18" customHeight="1" x14ac:dyDescent="0.2">
      <c r="A112" s="2501"/>
      <c r="B112" s="2503"/>
      <c r="C112" s="2501"/>
      <c r="D112" s="2501"/>
      <c r="E112" s="2503"/>
      <c r="F112" s="2522"/>
      <c r="G112" s="2501"/>
      <c r="H112" s="2501"/>
      <c r="I112" s="2501"/>
      <c r="J112" s="2501"/>
      <c r="K112" s="2501"/>
    </row>
    <row r="113" spans="1:11" ht="18" customHeight="1" x14ac:dyDescent="0.2">
      <c r="A113" s="2507"/>
      <c r="B113" s="2503" t="s">
        <v>15</v>
      </c>
      <c r="C113" s="2501"/>
      <c r="D113" s="2501"/>
      <c r="E113" s="2501"/>
      <c r="F113" s="2501"/>
      <c r="G113" s="1969"/>
      <c r="H113" s="1969"/>
      <c r="I113" s="1969"/>
      <c r="J113" s="1969"/>
      <c r="K113" s="1969"/>
    </row>
    <row r="114" spans="1:11" ht="18" customHeight="1" x14ac:dyDescent="0.2">
      <c r="A114" s="2506" t="s">
        <v>171</v>
      </c>
      <c r="B114" s="2502" t="s">
        <v>35</v>
      </c>
      <c r="C114" s="2501"/>
      <c r="D114" s="2501"/>
      <c r="E114" s="2501"/>
      <c r="F114" s="2525">
        <v>0.48699999999999999</v>
      </c>
      <c r="G114" s="1969"/>
      <c r="H114" s="1969"/>
      <c r="I114" s="1969"/>
      <c r="J114" s="1969"/>
      <c r="K114" s="1969"/>
    </row>
    <row r="115" spans="1:11" ht="18" customHeight="1" x14ac:dyDescent="0.2">
      <c r="A115" s="2506"/>
      <c r="B115" s="2503"/>
      <c r="C115" s="2501"/>
      <c r="D115" s="2501"/>
      <c r="E115" s="2501"/>
      <c r="F115" s="2501"/>
      <c r="G115" s="1969"/>
      <c r="H115" s="1969"/>
      <c r="I115" s="1969"/>
      <c r="J115" s="1969"/>
      <c r="K115" s="1969"/>
    </row>
    <row r="116" spans="1:11" ht="18" customHeight="1" x14ac:dyDescent="0.2">
      <c r="A116" s="2506" t="s">
        <v>170</v>
      </c>
      <c r="B116" s="2503" t="s">
        <v>16</v>
      </c>
      <c r="C116" s="2501"/>
      <c r="D116" s="2501"/>
      <c r="E116" s="2501"/>
      <c r="F116" s="2501"/>
      <c r="G116" s="1969"/>
      <c r="H116" s="1969"/>
      <c r="I116" s="1969"/>
      <c r="J116" s="1969"/>
      <c r="K116" s="1969"/>
    </row>
    <row r="117" spans="1:11" ht="18" customHeight="1" x14ac:dyDescent="0.2">
      <c r="A117" s="2506" t="s">
        <v>172</v>
      </c>
      <c r="B117" s="2502" t="s">
        <v>17</v>
      </c>
      <c r="C117" s="2501"/>
      <c r="D117" s="2501"/>
      <c r="E117" s="2501"/>
      <c r="F117" s="2515">
        <v>285802000</v>
      </c>
      <c r="G117" s="1969"/>
      <c r="H117" s="1969"/>
      <c r="I117" s="1969"/>
      <c r="J117" s="1969"/>
      <c r="K117" s="1969"/>
    </row>
    <row r="118" spans="1:11" ht="18" customHeight="1" x14ac:dyDescent="0.2">
      <c r="A118" s="2506" t="s">
        <v>173</v>
      </c>
      <c r="B118" s="2501" t="s">
        <v>18</v>
      </c>
      <c r="C118" s="2501"/>
      <c r="D118" s="2501"/>
      <c r="E118" s="2501"/>
      <c r="F118" s="2515">
        <v>4620000</v>
      </c>
      <c r="G118" s="1969"/>
      <c r="H118" s="1969"/>
      <c r="I118" s="1969"/>
      <c r="J118" s="1969"/>
      <c r="K118" s="1969"/>
    </row>
    <row r="119" spans="1:11" ht="18" customHeight="1" x14ac:dyDescent="0.2">
      <c r="A119" s="2506" t="s">
        <v>174</v>
      </c>
      <c r="B119" s="2503" t="s">
        <v>19</v>
      </c>
      <c r="C119" s="2501"/>
      <c r="D119" s="2501"/>
      <c r="E119" s="2501"/>
      <c r="F119" s="2517">
        <v>290422000</v>
      </c>
      <c r="G119" s="1969"/>
      <c r="H119" s="1969"/>
      <c r="I119" s="1969"/>
      <c r="J119" s="1969"/>
      <c r="K119" s="1969"/>
    </row>
    <row r="120" spans="1:11" ht="18" customHeight="1" x14ac:dyDescent="0.2">
      <c r="A120" s="2506"/>
      <c r="B120" s="2503"/>
      <c r="C120" s="2501"/>
      <c r="D120" s="2501"/>
      <c r="E120" s="2501"/>
      <c r="F120" s="2501"/>
      <c r="G120" s="1969"/>
      <c r="H120" s="1969"/>
      <c r="I120" s="1969"/>
      <c r="J120" s="1969"/>
      <c r="K120" s="1969"/>
    </row>
    <row r="121" spans="1:11" ht="18" customHeight="1" x14ac:dyDescent="0.2">
      <c r="A121" s="2506" t="s">
        <v>167</v>
      </c>
      <c r="B121" s="2503" t="s">
        <v>36</v>
      </c>
      <c r="C121" s="2501"/>
      <c r="D121" s="2501"/>
      <c r="E121" s="2501"/>
      <c r="F121" s="2515">
        <v>261076000</v>
      </c>
      <c r="G121" s="1969"/>
      <c r="H121" s="1969"/>
      <c r="I121" s="1969"/>
      <c r="J121" s="1969"/>
      <c r="K121" s="1969"/>
    </row>
    <row r="122" spans="1:11" ht="18" customHeight="1" x14ac:dyDescent="0.2">
      <c r="A122" s="2506"/>
      <c r="B122" s="2501"/>
      <c r="C122" s="2501"/>
      <c r="D122" s="2501"/>
      <c r="E122" s="2501"/>
      <c r="F122" s="2501"/>
      <c r="G122" s="1969"/>
      <c r="H122" s="1969"/>
      <c r="I122" s="1969"/>
      <c r="J122" s="1969"/>
      <c r="K122" s="1969"/>
    </row>
    <row r="123" spans="1:11" ht="18" customHeight="1" x14ac:dyDescent="0.2">
      <c r="A123" s="2506" t="s">
        <v>175</v>
      </c>
      <c r="B123" s="2503" t="s">
        <v>20</v>
      </c>
      <c r="C123" s="2501"/>
      <c r="D123" s="2501"/>
      <c r="E123" s="2501"/>
      <c r="F123" s="2515">
        <v>29346000</v>
      </c>
      <c r="G123" s="1969"/>
      <c r="H123" s="1969"/>
      <c r="I123" s="1969"/>
      <c r="J123" s="1969"/>
      <c r="K123" s="1969"/>
    </row>
    <row r="124" spans="1:11" ht="18" customHeight="1" x14ac:dyDescent="0.2">
      <c r="A124" s="2506"/>
      <c r="B124" s="2501"/>
      <c r="C124" s="2501"/>
      <c r="D124" s="2501"/>
      <c r="E124" s="2501"/>
      <c r="F124" s="2501"/>
      <c r="G124" s="1969"/>
      <c r="H124" s="1969"/>
      <c r="I124" s="1969"/>
      <c r="J124" s="1969"/>
      <c r="K124" s="1969"/>
    </row>
    <row r="125" spans="1:11" ht="18" customHeight="1" x14ac:dyDescent="0.2">
      <c r="A125" s="2506" t="s">
        <v>176</v>
      </c>
      <c r="B125" s="2503" t="s">
        <v>21</v>
      </c>
      <c r="C125" s="2501"/>
      <c r="D125" s="2501"/>
      <c r="E125" s="2501"/>
      <c r="F125" s="2515">
        <v>790000</v>
      </c>
      <c r="G125" s="1969"/>
      <c r="H125" s="1969"/>
      <c r="I125" s="1969"/>
      <c r="J125" s="1969"/>
      <c r="K125" s="1969"/>
    </row>
    <row r="126" spans="1:11" ht="18" customHeight="1" x14ac:dyDescent="0.2">
      <c r="A126" s="2506"/>
      <c r="B126" s="2501"/>
      <c r="C126" s="2501"/>
      <c r="D126" s="2501"/>
      <c r="E126" s="2501"/>
      <c r="F126" s="2501"/>
      <c r="G126" s="1969"/>
      <c r="H126" s="1969"/>
      <c r="I126" s="1969"/>
      <c r="J126" s="1969"/>
      <c r="K126" s="1969"/>
    </row>
    <row r="127" spans="1:11" ht="18" customHeight="1" x14ac:dyDescent="0.2">
      <c r="A127" s="2506" t="s">
        <v>177</v>
      </c>
      <c r="B127" s="2503" t="s">
        <v>22</v>
      </c>
      <c r="C127" s="2501"/>
      <c r="D127" s="2501"/>
      <c r="E127" s="2501"/>
      <c r="F127" s="2515">
        <v>30136000</v>
      </c>
      <c r="G127" s="1969"/>
      <c r="H127" s="1969"/>
      <c r="I127" s="1969"/>
      <c r="J127" s="1969"/>
      <c r="K127" s="1969"/>
    </row>
    <row r="128" spans="1:11" ht="18" customHeight="1" x14ac:dyDescent="0.2">
      <c r="A128" s="2506"/>
      <c r="B128" s="2501"/>
      <c r="C128" s="2501"/>
      <c r="D128" s="2501"/>
      <c r="E128" s="2501"/>
      <c r="F128" s="2501"/>
      <c r="G128" s="1969"/>
      <c r="H128" s="1969"/>
      <c r="I128" s="1969"/>
      <c r="J128" s="1969"/>
      <c r="K128" s="1969"/>
    </row>
    <row r="129" spans="1:11" ht="42.75" customHeight="1" x14ac:dyDescent="0.2">
      <c r="A129" s="2501"/>
      <c r="B129" s="2501"/>
      <c r="C129" s="2501"/>
      <c r="D129" s="2501"/>
      <c r="E129" s="2501"/>
      <c r="F129" s="2509" t="s">
        <v>9</v>
      </c>
      <c r="G129" s="2509" t="s">
        <v>37</v>
      </c>
      <c r="H129" s="2509" t="s">
        <v>29</v>
      </c>
      <c r="I129" s="2509" t="s">
        <v>30</v>
      </c>
      <c r="J129" s="2509" t="s">
        <v>33</v>
      </c>
      <c r="K129" s="2509" t="s">
        <v>34</v>
      </c>
    </row>
    <row r="130" spans="1:11" ht="18" customHeight="1" x14ac:dyDescent="0.2">
      <c r="A130" s="2507" t="s">
        <v>157</v>
      </c>
      <c r="B130" s="2503" t="s">
        <v>23</v>
      </c>
      <c r="C130" s="2501"/>
      <c r="D130" s="2501"/>
      <c r="E130" s="2501"/>
      <c r="F130" s="2501"/>
      <c r="G130" s="2501"/>
      <c r="H130" s="2501"/>
      <c r="I130" s="2501"/>
      <c r="J130" s="2501"/>
      <c r="K130" s="2501"/>
    </row>
    <row r="131" spans="1:11" ht="18" customHeight="1" x14ac:dyDescent="0.2">
      <c r="A131" s="2506" t="s">
        <v>158</v>
      </c>
      <c r="B131" s="2501" t="s">
        <v>24</v>
      </c>
      <c r="C131" s="2501"/>
      <c r="D131" s="2501"/>
      <c r="E131" s="2501"/>
      <c r="F131" s="2514">
        <v>46</v>
      </c>
      <c r="G131" s="2514"/>
      <c r="H131" s="2515">
        <v>18444</v>
      </c>
      <c r="I131" s="2550">
        <v>0</v>
      </c>
      <c r="J131" s="2515"/>
      <c r="K131" s="2516">
        <v>18444</v>
      </c>
    </row>
    <row r="132" spans="1:11" ht="18" customHeight="1" x14ac:dyDescent="0.2">
      <c r="A132" s="2506" t="s">
        <v>159</v>
      </c>
      <c r="B132" s="2501" t="s">
        <v>25</v>
      </c>
      <c r="C132" s="2501"/>
      <c r="D132" s="2501"/>
      <c r="E132" s="2501"/>
      <c r="F132" s="2514"/>
      <c r="G132" s="2514"/>
      <c r="H132" s="2515"/>
      <c r="I132" s="2550">
        <v>0</v>
      </c>
      <c r="J132" s="2515"/>
      <c r="K132" s="2516">
        <v>0</v>
      </c>
    </row>
    <row r="133" spans="1:11" ht="18" customHeight="1" x14ac:dyDescent="0.2">
      <c r="A133" s="2506" t="s">
        <v>160</v>
      </c>
      <c r="B133" s="4062"/>
      <c r="C133" s="4063"/>
      <c r="D133" s="4064"/>
      <c r="E133" s="2501"/>
      <c r="F133" s="2514"/>
      <c r="G133" s="2514"/>
      <c r="H133" s="2515"/>
      <c r="I133" s="2550">
        <v>0</v>
      </c>
      <c r="J133" s="2515"/>
      <c r="K133" s="2516">
        <v>0</v>
      </c>
    </row>
    <row r="134" spans="1:11" ht="18" customHeight="1" x14ac:dyDescent="0.2">
      <c r="A134" s="2506" t="s">
        <v>161</v>
      </c>
      <c r="B134" s="4062"/>
      <c r="C134" s="4063"/>
      <c r="D134" s="4064"/>
      <c r="E134" s="2501"/>
      <c r="F134" s="2514"/>
      <c r="G134" s="2514"/>
      <c r="H134" s="2515"/>
      <c r="I134" s="2550">
        <v>0</v>
      </c>
      <c r="J134" s="2515"/>
      <c r="K134" s="2516">
        <v>0</v>
      </c>
    </row>
    <row r="135" spans="1:11" ht="18" customHeight="1" x14ac:dyDescent="0.2">
      <c r="A135" s="2506" t="s">
        <v>162</v>
      </c>
      <c r="B135" s="4062"/>
      <c r="C135" s="4063"/>
      <c r="D135" s="4064"/>
      <c r="E135" s="2501"/>
      <c r="F135" s="2514"/>
      <c r="G135" s="2514"/>
      <c r="H135" s="2515"/>
      <c r="I135" s="2550">
        <v>0</v>
      </c>
      <c r="J135" s="2515"/>
      <c r="K135" s="2516">
        <v>0</v>
      </c>
    </row>
    <row r="136" spans="1:11" ht="18" customHeight="1" x14ac:dyDescent="0.2">
      <c r="A136" s="2507"/>
      <c r="B136" s="2501"/>
      <c r="C136" s="2501"/>
      <c r="D136" s="2501"/>
      <c r="E136" s="2501"/>
      <c r="F136" s="2501"/>
      <c r="G136" s="2501"/>
      <c r="H136" s="2501"/>
      <c r="I136" s="2501"/>
      <c r="J136" s="2501"/>
      <c r="K136" s="2501"/>
    </row>
    <row r="137" spans="1:11" ht="18" customHeight="1" x14ac:dyDescent="0.2">
      <c r="A137" s="2507" t="s">
        <v>163</v>
      </c>
      <c r="B137" s="2503" t="s">
        <v>27</v>
      </c>
      <c r="C137" s="2501"/>
      <c r="D137" s="2501"/>
      <c r="E137" s="2501"/>
      <c r="F137" s="2518">
        <v>46</v>
      </c>
      <c r="G137" s="2518">
        <v>0</v>
      </c>
      <c r="H137" s="2516">
        <v>18444</v>
      </c>
      <c r="I137" s="2516">
        <v>0</v>
      </c>
      <c r="J137" s="2516">
        <v>0</v>
      </c>
      <c r="K137" s="2516">
        <v>18444</v>
      </c>
    </row>
    <row r="138" spans="1:11" ht="18" customHeight="1" x14ac:dyDescent="0.2">
      <c r="A138" s="2501"/>
      <c r="B138" s="2501"/>
      <c r="C138" s="2501"/>
      <c r="D138" s="2501"/>
      <c r="E138" s="2501"/>
      <c r="F138" s="2501"/>
      <c r="G138" s="2501"/>
      <c r="H138" s="2501"/>
      <c r="I138" s="2501"/>
      <c r="J138" s="2501"/>
      <c r="K138" s="2501"/>
    </row>
    <row r="139" spans="1:11" ht="42.75" customHeight="1" x14ac:dyDescent="0.2">
      <c r="A139" s="2501"/>
      <c r="B139" s="2501"/>
      <c r="C139" s="2501"/>
      <c r="D139" s="2501"/>
      <c r="E139" s="2501"/>
      <c r="F139" s="2509" t="s">
        <v>9</v>
      </c>
      <c r="G139" s="2509" t="s">
        <v>37</v>
      </c>
      <c r="H139" s="2509" t="s">
        <v>29</v>
      </c>
      <c r="I139" s="2509" t="s">
        <v>30</v>
      </c>
      <c r="J139" s="2509" t="s">
        <v>33</v>
      </c>
      <c r="K139" s="2509" t="s">
        <v>34</v>
      </c>
    </row>
    <row r="140" spans="1:11" ht="18" customHeight="1" x14ac:dyDescent="0.2">
      <c r="A140" s="2507" t="s">
        <v>166</v>
      </c>
      <c r="B140" s="2503" t="s">
        <v>26</v>
      </c>
      <c r="C140" s="2501"/>
      <c r="D140" s="2501"/>
      <c r="E140" s="2501"/>
      <c r="F140" s="2501"/>
      <c r="G140" s="2501"/>
      <c r="H140" s="2501"/>
      <c r="I140" s="2501"/>
      <c r="J140" s="2501"/>
      <c r="K140" s="2501"/>
    </row>
    <row r="141" spans="1:11" ht="18" customHeight="1" x14ac:dyDescent="0.2">
      <c r="A141" s="2506" t="s">
        <v>137</v>
      </c>
      <c r="B141" s="2503" t="s">
        <v>64</v>
      </c>
      <c r="C141" s="2501"/>
      <c r="D141" s="2501"/>
      <c r="E141" s="2501"/>
      <c r="F141" s="2541">
        <v>10627</v>
      </c>
      <c r="G141" s="2541">
        <v>203278</v>
      </c>
      <c r="H141" s="2541">
        <v>1295455</v>
      </c>
      <c r="I141" s="2541">
        <v>630886.58499999996</v>
      </c>
      <c r="J141" s="2541">
        <v>22286</v>
      </c>
      <c r="K141" s="2541">
        <v>1904055.585</v>
      </c>
    </row>
    <row r="142" spans="1:11" ht="18" customHeight="1" x14ac:dyDescent="0.2">
      <c r="A142" s="2506" t="s">
        <v>142</v>
      </c>
      <c r="B142" s="2503" t="s">
        <v>65</v>
      </c>
      <c r="C142" s="2501"/>
      <c r="D142" s="2501"/>
      <c r="E142" s="2501"/>
      <c r="F142" s="2541">
        <v>25018</v>
      </c>
      <c r="G142" s="2541">
        <v>33</v>
      </c>
      <c r="H142" s="2541">
        <v>1307856</v>
      </c>
      <c r="I142" s="2541">
        <v>0</v>
      </c>
      <c r="J142" s="2541">
        <v>0</v>
      </c>
      <c r="K142" s="2541">
        <v>1307856</v>
      </c>
    </row>
    <row r="143" spans="1:11" ht="18" customHeight="1" x14ac:dyDescent="0.2">
      <c r="A143" s="2506" t="s">
        <v>144</v>
      </c>
      <c r="B143" s="2503" t="s">
        <v>66</v>
      </c>
      <c r="C143" s="2501"/>
      <c r="D143" s="2501"/>
      <c r="E143" s="2501"/>
      <c r="F143" s="2541">
        <v>0</v>
      </c>
      <c r="G143" s="2541">
        <v>0</v>
      </c>
      <c r="H143" s="2541">
        <v>3043511</v>
      </c>
      <c r="I143" s="2541">
        <v>0</v>
      </c>
      <c r="J143" s="2541">
        <v>0</v>
      </c>
      <c r="K143" s="2541">
        <v>3043511</v>
      </c>
    </row>
    <row r="144" spans="1:11" ht="18" customHeight="1" x14ac:dyDescent="0.2">
      <c r="A144" s="2506" t="s">
        <v>146</v>
      </c>
      <c r="B144" s="2503" t="s">
        <v>67</v>
      </c>
      <c r="C144" s="2501"/>
      <c r="D144" s="2501"/>
      <c r="E144" s="2501"/>
      <c r="F144" s="2541">
        <v>7674</v>
      </c>
      <c r="G144" s="2541">
        <v>8</v>
      </c>
      <c r="H144" s="2541">
        <v>318887</v>
      </c>
      <c r="I144" s="2541">
        <v>0</v>
      </c>
      <c r="J144" s="2541">
        <v>0</v>
      </c>
      <c r="K144" s="2541">
        <v>318887</v>
      </c>
    </row>
    <row r="145" spans="1:11" ht="18" customHeight="1" x14ac:dyDescent="0.2">
      <c r="A145" s="2506" t="s">
        <v>148</v>
      </c>
      <c r="B145" s="2503" t="s">
        <v>68</v>
      </c>
      <c r="C145" s="2501"/>
      <c r="D145" s="2501"/>
      <c r="E145" s="2501"/>
      <c r="F145" s="2541">
        <v>1007</v>
      </c>
      <c r="G145" s="2541">
        <v>671</v>
      </c>
      <c r="H145" s="2541">
        <v>73692</v>
      </c>
      <c r="I145" s="2541">
        <v>0</v>
      </c>
      <c r="J145" s="2541">
        <v>0</v>
      </c>
      <c r="K145" s="2541">
        <v>73692</v>
      </c>
    </row>
    <row r="146" spans="1:11" ht="18" customHeight="1" x14ac:dyDescent="0.2">
      <c r="A146" s="2506" t="s">
        <v>150</v>
      </c>
      <c r="B146" s="2503" t="s">
        <v>69</v>
      </c>
      <c r="C146" s="2501"/>
      <c r="D146" s="2501"/>
      <c r="E146" s="2501"/>
      <c r="F146" s="2541">
        <v>3673</v>
      </c>
      <c r="G146" s="2541">
        <v>483</v>
      </c>
      <c r="H146" s="2541">
        <v>179172</v>
      </c>
      <c r="I146" s="2541">
        <v>87256.763999999996</v>
      </c>
      <c r="J146" s="2541">
        <v>0</v>
      </c>
      <c r="K146" s="2541">
        <v>266428.76399999997</v>
      </c>
    </row>
    <row r="147" spans="1:11" ht="18" customHeight="1" x14ac:dyDescent="0.2">
      <c r="A147" s="2506" t="s">
        <v>153</v>
      </c>
      <c r="B147" s="2503" t="s">
        <v>61</v>
      </c>
      <c r="C147" s="2501"/>
      <c r="D147" s="2501"/>
      <c r="E147" s="2501"/>
      <c r="F147" s="2518">
        <v>2128</v>
      </c>
      <c r="G147" s="2518">
        <v>0</v>
      </c>
      <c r="H147" s="2518">
        <v>76042</v>
      </c>
      <c r="I147" s="2518">
        <v>37032.453999999998</v>
      </c>
      <c r="J147" s="2518">
        <v>0</v>
      </c>
      <c r="K147" s="2518">
        <v>113074.454</v>
      </c>
    </row>
    <row r="148" spans="1:11" ht="18" customHeight="1" x14ac:dyDescent="0.2">
      <c r="A148" s="2506" t="s">
        <v>155</v>
      </c>
      <c r="B148" s="2503" t="s">
        <v>70</v>
      </c>
      <c r="C148" s="2501"/>
      <c r="D148" s="2501"/>
      <c r="E148" s="2501"/>
      <c r="F148" s="2542" t="s">
        <v>73</v>
      </c>
      <c r="G148" s="2542" t="s">
        <v>73</v>
      </c>
      <c r="H148" s="2543" t="s">
        <v>73</v>
      </c>
      <c r="I148" s="2543" t="s">
        <v>73</v>
      </c>
      <c r="J148" s="2543" t="s">
        <v>73</v>
      </c>
      <c r="K148" s="2537">
        <v>3818000</v>
      </c>
    </row>
    <row r="149" spans="1:11" ht="18" customHeight="1" x14ac:dyDescent="0.2">
      <c r="A149" s="2506" t="s">
        <v>163</v>
      </c>
      <c r="B149" s="2503" t="s">
        <v>71</v>
      </c>
      <c r="C149" s="2501"/>
      <c r="D149" s="2501"/>
      <c r="E149" s="2501"/>
      <c r="F149" s="2518">
        <v>46</v>
      </c>
      <c r="G149" s="2518">
        <v>0</v>
      </c>
      <c r="H149" s="2518">
        <v>18444</v>
      </c>
      <c r="I149" s="2518">
        <v>0</v>
      </c>
      <c r="J149" s="2518">
        <v>0</v>
      </c>
      <c r="K149" s="2518">
        <v>18444</v>
      </c>
    </row>
    <row r="150" spans="1:11" ht="18" customHeight="1" x14ac:dyDescent="0.2">
      <c r="A150" s="2506" t="s">
        <v>185</v>
      </c>
      <c r="B150" s="2503" t="s">
        <v>186</v>
      </c>
      <c r="C150" s="2501"/>
      <c r="D150" s="2501"/>
      <c r="E150" s="2501"/>
      <c r="F150" s="2542" t="s">
        <v>73</v>
      </c>
      <c r="G150" s="2542" t="s">
        <v>73</v>
      </c>
      <c r="H150" s="3444">
        <v>8346724</v>
      </c>
      <c r="I150" s="2518"/>
      <c r="J150" s="2518">
        <v>7137493</v>
      </c>
      <c r="K150" s="2518">
        <v>1209231</v>
      </c>
    </row>
    <row r="151" spans="1:11" ht="18" customHeight="1" x14ac:dyDescent="0.2">
      <c r="A151" s="2501"/>
      <c r="B151" s="2503"/>
      <c r="C151" s="2501"/>
      <c r="D151" s="2501"/>
      <c r="E151" s="2501"/>
      <c r="F151" s="2548"/>
      <c r="G151" s="2548"/>
      <c r="H151" s="2548"/>
      <c r="I151" s="2548"/>
      <c r="J151" s="2548"/>
      <c r="K151" s="2548"/>
    </row>
    <row r="152" spans="1:11" ht="18" customHeight="1" x14ac:dyDescent="0.2">
      <c r="A152" s="2507" t="s">
        <v>165</v>
      </c>
      <c r="B152" s="2503" t="s">
        <v>26</v>
      </c>
      <c r="C152" s="2501"/>
      <c r="D152" s="2501"/>
      <c r="E152" s="2501"/>
      <c r="F152" s="2549">
        <v>50173</v>
      </c>
      <c r="G152" s="2549">
        <v>204473</v>
      </c>
      <c r="H152" s="2549">
        <f>SUM(H141:H150)</f>
        <v>14659783</v>
      </c>
      <c r="I152" s="2549">
        <f>SUM(I141:I150)</f>
        <v>755175.80299999996</v>
      </c>
      <c r="J152" s="2549">
        <v>7159779</v>
      </c>
      <c r="K152" s="2549">
        <f>SUM(K141:K150)</f>
        <v>12073179.802999999</v>
      </c>
    </row>
    <row r="153" spans="1:11" ht="18" customHeight="1" x14ac:dyDescent="0.2">
      <c r="A153" s="1970"/>
      <c r="B153" s="1969"/>
      <c r="C153" s="1969"/>
      <c r="D153" s="1969"/>
      <c r="E153" s="1969"/>
      <c r="F153" s="1969"/>
      <c r="G153" s="1969"/>
      <c r="H153" s="1969"/>
      <c r="I153" s="1969"/>
      <c r="J153" s="1969"/>
      <c r="K153" s="1969"/>
    </row>
    <row r="154" spans="1:11" ht="18" customHeight="1" x14ac:dyDescent="0.2">
      <c r="A154" s="2507" t="s">
        <v>168</v>
      </c>
      <c r="B154" s="2503" t="s">
        <v>28</v>
      </c>
      <c r="C154" s="2501"/>
      <c r="D154" s="2501"/>
      <c r="E154" s="3841"/>
      <c r="F154" s="2564">
        <v>4.6243928216304832E-2</v>
      </c>
      <c r="G154" s="2501"/>
      <c r="H154" s="2501"/>
      <c r="I154" s="2501"/>
      <c r="J154" s="2501"/>
      <c r="K154" s="2501"/>
    </row>
    <row r="155" spans="1:11" ht="18" customHeight="1" x14ac:dyDescent="0.2">
      <c r="A155" s="2507" t="s">
        <v>169</v>
      </c>
      <c r="B155" s="2503" t="s">
        <v>72</v>
      </c>
      <c r="C155" s="2501"/>
      <c r="D155" s="2501"/>
      <c r="E155" s="3841"/>
      <c r="F155" s="2564">
        <v>0.40062316840323864</v>
      </c>
      <c r="G155" s="2503"/>
      <c r="H155" s="2501"/>
      <c r="I155" s="2501"/>
      <c r="J155" s="2501"/>
      <c r="K155" s="2501"/>
    </row>
    <row r="156" spans="1:11" ht="18" customHeight="1" x14ac:dyDescent="0.2">
      <c r="A156" s="2501"/>
      <c r="B156" s="2501"/>
      <c r="C156" s="2501"/>
      <c r="D156" s="2501"/>
      <c r="E156" s="2501"/>
      <c r="F156" s="2501"/>
      <c r="G156" s="2503"/>
      <c r="H156" s="2501"/>
      <c r="I156" s="2501"/>
      <c r="J156" s="2501"/>
      <c r="K156" s="2501"/>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K156"/>
  <sheetViews>
    <sheetView showGridLines="0" zoomScale="85" zoomScaleNormal="85" zoomScaleSheetLayoutView="100" workbookViewId="0">
      <selection activeCell="H1" sqref="H1:H1048576"/>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2566"/>
      <c r="B1" s="2566"/>
      <c r="C1" s="2570"/>
      <c r="D1" s="2569"/>
      <c r="E1" s="2570"/>
      <c r="F1" s="2570"/>
      <c r="G1" s="2570"/>
      <c r="H1" s="2570"/>
      <c r="I1" s="2570"/>
      <c r="J1" s="2570"/>
      <c r="K1" s="2570"/>
    </row>
    <row r="2" spans="1:11" ht="18" customHeight="1" x14ac:dyDescent="0.25">
      <c r="A2" s="2566"/>
      <c r="B2" s="2566"/>
      <c r="C2" s="2566"/>
      <c r="D2" s="3857" t="s">
        <v>686</v>
      </c>
      <c r="E2" s="3858"/>
      <c r="F2" s="3858"/>
      <c r="G2" s="3858"/>
      <c r="H2" s="3858"/>
      <c r="I2" s="2566"/>
      <c r="J2" s="2566"/>
      <c r="K2" s="2566"/>
    </row>
    <row r="3" spans="1:11" ht="18" customHeight="1" x14ac:dyDescent="0.2">
      <c r="A3" s="2566"/>
      <c r="B3" s="2568" t="s">
        <v>0</v>
      </c>
      <c r="C3" s="2566"/>
      <c r="D3" s="2566"/>
      <c r="E3" s="2566"/>
      <c r="F3" s="2566"/>
      <c r="G3" s="2566"/>
      <c r="H3" s="2566"/>
      <c r="I3" s="2566"/>
      <c r="J3" s="2566"/>
      <c r="K3" s="2566"/>
    </row>
    <row r="4" spans="1:11" ht="18" customHeight="1" x14ac:dyDescent="0.2">
      <c r="A4" s="1970"/>
      <c r="B4" s="1969"/>
      <c r="C4" s="1969"/>
      <c r="D4" s="1969"/>
      <c r="E4" s="1969"/>
      <c r="F4" s="1969"/>
      <c r="G4" s="1969"/>
      <c r="H4" s="1969"/>
      <c r="I4" s="1969"/>
      <c r="J4" s="1969"/>
      <c r="K4" s="1969"/>
    </row>
    <row r="5" spans="1:11" ht="18" customHeight="1" x14ac:dyDescent="0.2">
      <c r="A5" s="2566"/>
      <c r="B5" s="2571" t="s">
        <v>40</v>
      </c>
      <c r="C5" s="4121" t="s">
        <v>807</v>
      </c>
      <c r="D5" s="4070"/>
      <c r="E5" s="4070"/>
      <c r="F5" s="4070"/>
      <c r="G5" s="4071"/>
      <c r="H5" s="2566"/>
      <c r="I5" s="2566"/>
      <c r="J5" s="2566"/>
      <c r="K5" s="2566"/>
    </row>
    <row r="6" spans="1:11" ht="18" customHeight="1" x14ac:dyDescent="0.2">
      <c r="A6" s="2566"/>
      <c r="B6" s="2571" t="s">
        <v>3</v>
      </c>
      <c r="C6" s="4146" t="s">
        <v>353</v>
      </c>
      <c r="D6" s="4073"/>
      <c r="E6" s="4073"/>
      <c r="F6" s="4073"/>
      <c r="G6" s="4074"/>
      <c r="H6" s="2566"/>
      <c r="I6" s="2566"/>
      <c r="J6" s="2566"/>
      <c r="K6" s="2566"/>
    </row>
    <row r="7" spans="1:11" ht="18" customHeight="1" x14ac:dyDescent="0.2">
      <c r="A7" s="2566"/>
      <c r="B7" s="2571" t="s">
        <v>4</v>
      </c>
      <c r="C7" s="4075">
        <v>1509</v>
      </c>
      <c r="D7" s="4076"/>
      <c r="E7" s="4076"/>
      <c r="F7" s="4076"/>
      <c r="G7" s="4077"/>
      <c r="H7" s="2566"/>
      <c r="I7" s="2566"/>
      <c r="J7" s="2566"/>
      <c r="K7" s="2566"/>
    </row>
    <row r="8" spans="1:11" ht="18" customHeight="1" x14ac:dyDescent="0.2">
      <c r="A8" s="1970"/>
      <c r="B8" s="1969"/>
      <c r="C8" s="1969"/>
      <c r="D8" s="1969"/>
      <c r="E8" s="1969"/>
      <c r="F8" s="1969"/>
      <c r="G8" s="1969"/>
      <c r="H8" s="1969"/>
      <c r="I8" s="1969"/>
      <c r="J8" s="1969"/>
      <c r="K8" s="1969"/>
    </row>
    <row r="9" spans="1:11" ht="18" customHeight="1" x14ac:dyDescent="0.2">
      <c r="A9" s="2566"/>
      <c r="B9" s="2571" t="s">
        <v>1</v>
      </c>
      <c r="C9" s="4121" t="s">
        <v>644</v>
      </c>
      <c r="D9" s="4070"/>
      <c r="E9" s="4070"/>
      <c r="F9" s="4070"/>
      <c r="G9" s="4071"/>
      <c r="H9" s="2566"/>
      <c r="I9" s="2566"/>
      <c r="J9" s="2566"/>
      <c r="K9" s="2566"/>
    </row>
    <row r="10" spans="1:11" ht="18" customHeight="1" x14ac:dyDescent="0.2">
      <c r="A10" s="2566"/>
      <c r="B10" s="2571" t="s">
        <v>2</v>
      </c>
      <c r="C10" s="4133" t="s">
        <v>354</v>
      </c>
      <c r="D10" s="4079"/>
      <c r="E10" s="4079"/>
      <c r="F10" s="4079"/>
      <c r="G10" s="4080"/>
      <c r="H10" s="2566"/>
      <c r="I10" s="2566"/>
      <c r="J10" s="2566"/>
      <c r="K10" s="2566"/>
    </row>
    <row r="11" spans="1:11" ht="18" customHeight="1" x14ac:dyDescent="0.2">
      <c r="A11" s="2566"/>
      <c r="B11" s="2571" t="s">
        <v>32</v>
      </c>
      <c r="C11" s="4121" t="s">
        <v>808</v>
      </c>
      <c r="D11" s="4069"/>
      <c r="E11" s="4069"/>
      <c r="F11" s="4069"/>
      <c r="G11" s="4069"/>
      <c r="H11" s="2566"/>
      <c r="I11" s="2566"/>
      <c r="J11" s="2566"/>
      <c r="K11" s="2566"/>
    </row>
    <row r="12" spans="1:11" ht="18" customHeight="1" x14ac:dyDescent="0.2">
      <c r="A12" s="2566"/>
      <c r="B12" s="2571"/>
      <c r="C12" s="2571"/>
      <c r="D12" s="2571"/>
      <c r="E12" s="2571"/>
      <c r="F12" s="2571"/>
      <c r="G12" s="2571"/>
      <c r="H12" s="2566"/>
      <c r="I12" s="2566"/>
      <c r="J12" s="2566"/>
      <c r="K12" s="2566"/>
    </row>
    <row r="13" spans="1:11" ht="24.6" customHeight="1" x14ac:dyDescent="0.2">
      <c r="A13" s="2566"/>
      <c r="B13" s="3863"/>
      <c r="C13" s="3864"/>
      <c r="D13" s="3864"/>
      <c r="E13" s="3864"/>
      <c r="F13" s="3864"/>
      <c r="G13" s="3864"/>
      <c r="H13" s="3865"/>
      <c r="I13" s="2570"/>
      <c r="J13" s="2566"/>
      <c r="K13" s="2566"/>
    </row>
    <row r="14" spans="1:11" ht="18" customHeight="1" x14ac:dyDescent="0.2">
      <c r="A14" s="2566"/>
      <c r="B14" s="2573"/>
      <c r="C14" s="2566"/>
      <c r="D14" s="2566"/>
      <c r="E14" s="2566"/>
      <c r="F14" s="2566"/>
      <c r="G14" s="2566"/>
      <c r="H14" s="2566"/>
      <c r="I14" s="2566"/>
      <c r="J14" s="2566"/>
      <c r="K14" s="2566"/>
    </row>
    <row r="15" spans="1:11" ht="18" customHeight="1" x14ac:dyDescent="0.2">
      <c r="A15" s="2566"/>
      <c r="B15" s="2573"/>
      <c r="C15" s="2566"/>
      <c r="D15" s="2566"/>
      <c r="E15" s="2566"/>
      <c r="F15" s="2566"/>
      <c r="G15" s="2566"/>
      <c r="H15" s="2566"/>
      <c r="I15" s="2566"/>
      <c r="J15" s="2566"/>
      <c r="K15" s="2566"/>
    </row>
    <row r="16" spans="1:11" ht="45" customHeight="1" x14ac:dyDescent="0.2">
      <c r="A16" s="2569" t="s">
        <v>181</v>
      </c>
      <c r="B16" s="2570"/>
      <c r="C16" s="2570"/>
      <c r="D16" s="2570"/>
      <c r="E16" s="2570"/>
      <c r="F16" s="2575" t="s">
        <v>9</v>
      </c>
      <c r="G16" s="2575" t="s">
        <v>37</v>
      </c>
      <c r="H16" s="2575" t="s">
        <v>29</v>
      </c>
      <c r="I16" s="2575" t="s">
        <v>30</v>
      </c>
      <c r="J16" s="2575" t="s">
        <v>33</v>
      </c>
      <c r="K16" s="2575" t="s">
        <v>34</v>
      </c>
    </row>
    <row r="17" spans="1:11" ht="18" customHeight="1" x14ac:dyDescent="0.2">
      <c r="A17" s="2572" t="s">
        <v>184</v>
      </c>
      <c r="B17" s="2568" t="s">
        <v>182</v>
      </c>
      <c r="C17" s="2566"/>
      <c r="D17" s="2566"/>
      <c r="E17" s="2566"/>
      <c r="F17" s="2566"/>
      <c r="G17" s="2566"/>
      <c r="H17" s="2566"/>
      <c r="I17" s="2566"/>
      <c r="J17" s="2566"/>
      <c r="K17" s="2566"/>
    </row>
    <row r="18" spans="1:11" ht="18" customHeight="1" x14ac:dyDescent="0.2">
      <c r="A18" s="2571" t="s">
        <v>185</v>
      </c>
      <c r="B18" s="2567" t="s">
        <v>183</v>
      </c>
      <c r="C18" s="2566"/>
      <c r="D18" s="2566"/>
      <c r="E18" s="2566"/>
      <c r="F18" s="2580" t="s">
        <v>73</v>
      </c>
      <c r="G18" s="2580" t="s">
        <v>73</v>
      </c>
      <c r="H18" s="2581">
        <v>5377576</v>
      </c>
      <c r="I18" s="2616">
        <v>0</v>
      </c>
      <c r="J18" s="2581">
        <v>4598500</v>
      </c>
      <c r="K18" s="2582">
        <v>779076</v>
      </c>
    </row>
    <row r="19" spans="1:11" ht="45" customHeight="1" x14ac:dyDescent="0.2">
      <c r="A19" s="2569" t="s">
        <v>8</v>
      </c>
      <c r="B19" s="2570"/>
      <c r="C19" s="2570"/>
      <c r="D19" s="2570"/>
      <c r="E19" s="2570"/>
      <c r="F19" s="2575" t="s">
        <v>9</v>
      </c>
      <c r="G19" s="2575" t="s">
        <v>37</v>
      </c>
      <c r="H19" s="2575" t="s">
        <v>29</v>
      </c>
      <c r="I19" s="2575" t="s">
        <v>30</v>
      </c>
      <c r="J19" s="2575" t="s">
        <v>33</v>
      </c>
      <c r="K19" s="2575" t="s">
        <v>34</v>
      </c>
    </row>
    <row r="20" spans="1:11" ht="18" customHeight="1" x14ac:dyDescent="0.2">
      <c r="A20" s="2572" t="s">
        <v>74</v>
      </c>
      <c r="B20" s="2568" t="s">
        <v>41</v>
      </c>
      <c r="C20" s="2566"/>
      <c r="D20" s="2566"/>
      <c r="E20" s="2566"/>
      <c r="F20" s="2566"/>
      <c r="G20" s="2566"/>
      <c r="H20" s="2566"/>
      <c r="I20" s="2566"/>
      <c r="J20" s="2566"/>
      <c r="K20" s="2566"/>
    </row>
    <row r="21" spans="1:11" ht="18" customHeight="1" x14ac:dyDescent="0.2">
      <c r="A21" s="2571" t="s">
        <v>75</v>
      </c>
      <c r="B21" s="2567" t="s">
        <v>42</v>
      </c>
      <c r="C21" s="2566"/>
      <c r="D21" s="2566"/>
      <c r="E21" s="2566"/>
      <c r="F21" s="2580">
        <v>638</v>
      </c>
      <c r="G21" s="2580">
        <v>3163</v>
      </c>
      <c r="H21" s="2581">
        <v>44286</v>
      </c>
      <c r="I21" s="2616">
        <v>27457.32</v>
      </c>
      <c r="J21" s="2581">
        <v>25000</v>
      </c>
      <c r="K21" s="2582">
        <v>46743.320000000007</v>
      </c>
    </row>
    <row r="22" spans="1:11" ht="18" customHeight="1" x14ac:dyDescent="0.2">
      <c r="A22" s="2571" t="s">
        <v>76</v>
      </c>
      <c r="B22" s="2566" t="s">
        <v>6</v>
      </c>
      <c r="C22" s="2566"/>
      <c r="D22" s="2566"/>
      <c r="E22" s="2566"/>
      <c r="F22" s="2580">
        <v>389</v>
      </c>
      <c r="G22" s="2580">
        <v>1590</v>
      </c>
      <c r="H22" s="2581">
        <v>35304</v>
      </c>
      <c r="I22" s="2616">
        <v>21888.48</v>
      </c>
      <c r="J22" s="2581"/>
      <c r="K22" s="2582">
        <v>57192.479999999996</v>
      </c>
    </row>
    <row r="23" spans="1:11" ht="18" customHeight="1" x14ac:dyDescent="0.2">
      <c r="A23" s="2571" t="s">
        <v>77</v>
      </c>
      <c r="B23" s="2566" t="s">
        <v>43</v>
      </c>
      <c r="C23" s="2566"/>
      <c r="D23" s="2566"/>
      <c r="E23" s="2566"/>
      <c r="F23" s="2580"/>
      <c r="G23" s="2580"/>
      <c r="H23" s="2581"/>
      <c r="I23" s="2616">
        <v>0</v>
      </c>
      <c r="J23" s="2581"/>
      <c r="K23" s="2582">
        <v>0</v>
      </c>
    </row>
    <row r="24" spans="1:11" ht="18" customHeight="1" x14ac:dyDescent="0.2">
      <c r="A24" s="2571" t="s">
        <v>78</v>
      </c>
      <c r="B24" s="2566" t="s">
        <v>44</v>
      </c>
      <c r="C24" s="2566"/>
      <c r="D24" s="2566"/>
      <c r="E24" s="2566"/>
      <c r="F24" s="2580"/>
      <c r="G24" s="2580"/>
      <c r="H24" s="2581"/>
      <c r="I24" s="2616">
        <v>0</v>
      </c>
      <c r="J24" s="2581"/>
      <c r="K24" s="2582">
        <v>0</v>
      </c>
    </row>
    <row r="25" spans="1:11" ht="18" customHeight="1" x14ac:dyDescent="0.2">
      <c r="A25" s="2571" t="s">
        <v>79</v>
      </c>
      <c r="B25" s="2566" t="s">
        <v>5</v>
      </c>
      <c r="C25" s="2566"/>
      <c r="D25" s="2566"/>
      <c r="E25" s="2566"/>
      <c r="F25" s="2580">
        <v>3512</v>
      </c>
      <c r="G25" s="2580">
        <v>1902</v>
      </c>
      <c r="H25" s="2581">
        <v>364590</v>
      </c>
      <c r="I25" s="2616">
        <v>226045.8</v>
      </c>
      <c r="J25" s="2581"/>
      <c r="K25" s="2582">
        <v>590635.80000000005</v>
      </c>
    </row>
    <row r="26" spans="1:11" ht="18" customHeight="1" x14ac:dyDescent="0.2">
      <c r="A26" s="2571" t="s">
        <v>80</v>
      </c>
      <c r="B26" s="2566" t="s">
        <v>45</v>
      </c>
      <c r="C26" s="2566"/>
      <c r="D26" s="2566"/>
      <c r="E26" s="2566"/>
      <c r="F26" s="2580"/>
      <c r="G26" s="2580"/>
      <c r="H26" s="2581"/>
      <c r="I26" s="2616">
        <v>0</v>
      </c>
      <c r="J26" s="2581"/>
      <c r="K26" s="2582">
        <v>0</v>
      </c>
    </row>
    <row r="27" spans="1:11" ht="18" customHeight="1" x14ac:dyDescent="0.2">
      <c r="A27" s="2571" t="s">
        <v>81</v>
      </c>
      <c r="B27" s="2566" t="s">
        <v>46</v>
      </c>
      <c r="C27" s="2566"/>
      <c r="D27" s="2566"/>
      <c r="E27" s="2566"/>
      <c r="F27" s="2580"/>
      <c r="G27" s="2580"/>
      <c r="H27" s="2581"/>
      <c r="I27" s="2616">
        <v>0</v>
      </c>
      <c r="J27" s="2581"/>
      <c r="K27" s="2582">
        <v>0</v>
      </c>
    </row>
    <row r="28" spans="1:11" ht="18" customHeight="1" x14ac:dyDescent="0.2">
      <c r="A28" s="2571" t="s">
        <v>82</v>
      </c>
      <c r="B28" s="2566" t="s">
        <v>47</v>
      </c>
      <c r="C28" s="2566"/>
      <c r="D28" s="2566"/>
      <c r="E28" s="2566"/>
      <c r="F28" s="2580"/>
      <c r="G28" s="2580"/>
      <c r="H28" s="2581"/>
      <c r="I28" s="2616">
        <v>0</v>
      </c>
      <c r="J28" s="2581"/>
      <c r="K28" s="2582">
        <v>0</v>
      </c>
    </row>
    <row r="29" spans="1:11" ht="18" customHeight="1" x14ac:dyDescent="0.2">
      <c r="A29" s="2571" t="s">
        <v>83</v>
      </c>
      <c r="B29" s="2566" t="s">
        <v>48</v>
      </c>
      <c r="C29" s="2566"/>
      <c r="D29" s="2566"/>
      <c r="E29" s="2566"/>
      <c r="F29" s="2580"/>
      <c r="G29" s="2580"/>
      <c r="H29" s="2581"/>
      <c r="I29" s="2616">
        <v>0</v>
      </c>
      <c r="J29" s="2581"/>
      <c r="K29" s="2582">
        <v>0</v>
      </c>
    </row>
    <row r="30" spans="1:11" ht="18" customHeight="1" x14ac:dyDescent="0.2">
      <c r="A30" s="2571" t="s">
        <v>84</v>
      </c>
      <c r="B30" s="4062"/>
      <c r="C30" s="4063"/>
      <c r="D30" s="4064"/>
      <c r="E30" s="2566"/>
      <c r="F30" s="2580"/>
      <c r="G30" s="2580"/>
      <c r="H30" s="2581"/>
      <c r="I30" s="2616">
        <v>0</v>
      </c>
      <c r="J30" s="2581"/>
      <c r="K30" s="2582">
        <v>0</v>
      </c>
    </row>
    <row r="31" spans="1:11" ht="18" customHeight="1" x14ac:dyDescent="0.2">
      <c r="A31" s="2571" t="s">
        <v>133</v>
      </c>
      <c r="B31" s="4062"/>
      <c r="C31" s="4063"/>
      <c r="D31" s="4064"/>
      <c r="E31" s="2566"/>
      <c r="F31" s="2580"/>
      <c r="G31" s="2580"/>
      <c r="H31" s="2581"/>
      <c r="I31" s="2616">
        <v>0</v>
      </c>
      <c r="J31" s="2581"/>
      <c r="K31" s="2582">
        <v>0</v>
      </c>
    </row>
    <row r="32" spans="1:11" ht="18" customHeight="1" x14ac:dyDescent="0.2">
      <c r="A32" s="2571" t="s">
        <v>134</v>
      </c>
      <c r="B32" s="2595"/>
      <c r="C32" s="2596"/>
      <c r="D32" s="2597"/>
      <c r="E32" s="2566"/>
      <c r="F32" s="2580"/>
      <c r="G32" s="2618" t="s">
        <v>85</v>
      </c>
      <c r="H32" s="2581"/>
      <c r="I32" s="2616">
        <v>0</v>
      </c>
      <c r="J32" s="2581"/>
      <c r="K32" s="2582">
        <v>0</v>
      </c>
    </row>
    <row r="33" spans="1:11" ht="18" customHeight="1" x14ac:dyDescent="0.2">
      <c r="A33" s="2571" t="s">
        <v>135</v>
      </c>
      <c r="B33" s="2595"/>
      <c r="C33" s="2596"/>
      <c r="D33" s="2597"/>
      <c r="E33" s="2566"/>
      <c r="F33" s="2580"/>
      <c r="G33" s="2618" t="s">
        <v>85</v>
      </c>
      <c r="H33" s="2581"/>
      <c r="I33" s="2616">
        <v>0</v>
      </c>
      <c r="J33" s="2581"/>
      <c r="K33" s="2582">
        <v>0</v>
      </c>
    </row>
    <row r="34" spans="1:11" ht="18" customHeight="1" x14ac:dyDescent="0.2">
      <c r="A34" s="2571" t="s">
        <v>136</v>
      </c>
      <c r="B34" s="4062"/>
      <c r="C34" s="4063"/>
      <c r="D34" s="4064"/>
      <c r="E34" s="2566"/>
      <c r="F34" s="2580"/>
      <c r="G34" s="2618" t="s">
        <v>85</v>
      </c>
      <c r="H34" s="2581"/>
      <c r="I34" s="2616">
        <v>0</v>
      </c>
      <c r="J34" s="2581"/>
      <c r="K34" s="2582">
        <v>0</v>
      </c>
    </row>
    <row r="35" spans="1:11" ht="18" customHeight="1" x14ac:dyDescent="0.2">
      <c r="A35" s="2566"/>
      <c r="B35" s="2566"/>
      <c r="C35" s="2566"/>
      <c r="D35" s="2566"/>
      <c r="E35" s="2566"/>
      <c r="F35" s="2566"/>
      <c r="G35" s="2566"/>
      <c r="H35" s="2566"/>
      <c r="I35" s="2566"/>
      <c r="J35" s="2566"/>
      <c r="K35" s="2610"/>
    </row>
    <row r="36" spans="1:11" ht="18" customHeight="1" x14ac:dyDescent="0.2">
      <c r="A36" s="2572" t="s">
        <v>137</v>
      </c>
      <c r="B36" s="2568" t="s">
        <v>138</v>
      </c>
      <c r="C36" s="2566"/>
      <c r="D36" s="2566"/>
      <c r="E36" s="2568" t="s">
        <v>7</v>
      </c>
      <c r="F36" s="2584">
        <v>4539</v>
      </c>
      <c r="G36" s="2584">
        <v>6655</v>
      </c>
      <c r="H36" s="2584">
        <v>444180</v>
      </c>
      <c r="I36" s="2582">
        <v>275391.59999999998</v>
      </c>
      <c r="J36" s="2582">
        <v>25000</v>
      </c>
      <c r="K36" s="2582">
        <v>694571.60000000009</v>
      </c>
    </row>
    <row r="37" spans="1:11" ht="18" customHeight="1" thickBot="1" x14ac:dyDescent="0.25">
      <c r="A37" s="2566"/>
      <c r="B37" s="2568"/>
      <c r="C37" s="2566"/>
      <c r="D37" s="2566"/>
      <c r="E37" s="2566"/>
      <c r="F37" s="2585"/>
      <c r="G37" s="2585"/>
      <c r="H37" s="2586"/>
      <c r="I37" s="2586"/>
      <c r="J37" s="2586"/>
      <c r="K37" s="2611"/>
    </row>
    <row r="38" spans="1:11" ht="42.75" customHeight="1" x14ac:dyDescent="0.2">
      <c r="A38" s="2566"/>
      <c r="B38" s="2566"/>
      <c r="C38" s="2566"/>
      <c r="D38" s="2566"/>
      <c r="E38" s="2566"/>
      <c r="F38" s="2575" t="s">
        <v>9</v>
      </c>
      <c r="G38" s="2575" t="s">
        <v>37</v>
      </c>
      <c r="H38" s="2575" t="s">
        <v>29</v>
      </c>
      <c r="I38" s="2575" t="s">
        <v>30</v>
      </c>
      <c r="J38" s="2575" t="s">
        <v>33</v>
      </c>
      <c r="K38" s="2575" t="s">
        <v>34</v>
      </c>
    </row>
    <row r="39" spans="1:11" ht="18.75" customHeight="1" x14ac:dyDescent="0.2">
      <c r="A39" s="2572" t="s">
        <v>86</v>
      </c>
      <c r="B39" s="2568" t="s">
        <v>49</v>
      </c>
      <c r="C39" s="2566"/>
      <c r="D39" s="2566"/>
      <c r="E39" s="2566"/>
      <c r="F39" s="2566"/>
      <c r="G39" s="2566"/>
      <c r="H39" s="2566"/>
      <c r="I39" s="2566"/>
      <c r="J39" s="2566"/>
      <c r="K39" s="2566"/>
    </row>
    <row r="40" spans="1:11" ht="18" customHeight="1" x14ac:dyDescent="0.2">
      <c r="A40" s="2571" t="s">
        <v>87</v>
      </c>
      <c r="B40" s="2566" t="s">
        <v>31</v>
      </c>
      <c r="C40" s="2566"/>
      <c r="D40" s="2566"/>
      <c r="E40" s="2566"/>
      <c r="F40" s="2580"/>
      <c r="G40" s="2580"/>
      <c r="H40" s="2581"/>
      <c r="I40" s="2616">
        <v>0</v>
      </c>
      <c r="J40" s="2581"/>
      <c r="K40" s="2582">
        <v>0</v>
      </c>
    </row>
    <row r="41" spans="1:11" ht="18" customHeight="1" x14ac:dyDescent="0.2">
      <c r="A41" s="2571" t="s">
        <v>88</v>
      </c>
      <c r="B41" s="3861" t="s">
        <v>50</v>
      </c>
      <c r="C41" s="3862"/>
      <c r="D41" s="2566"/>
      <c r="E41" s="2566"/>
      <c r="F41" s="2580">
        <v>25972</v>
      </c>
      <c r="G41" s="2580">
        <v>326</v>
      </c>
      <c r="H41" s="2631">
        <v>960964</v>
      </c>
      <c r="I41" s="2616">
        <v>0</v>
      </c>
      <c r="J41" s="2581"/>
      <c r="K41" s="2582">
        <v>960964</v>
      </c>
    </row>
    <row r="42" spans="1:11" ht="18" customHeight="1" x14ac:dyDescent="0.2">
      <c r="A42" s="2571" t="s">
        <v>89</v>
      </c>
      <c r="B42" s="2567" t="s">
        <v>11</v>
      </c>
      <c r="C42" s="2566"/>
      <c r="D42" s="2566"/>
      <c r="E42" s="2566"/>
      <c r="F42" s="2580">
        <v>13178</v>
      </c>
      <c r="G42" s="2580">
        <v>1215</v>
      </c>
      <c r="H42" s="2581">
        <v>495423</v>
      </c>
      <c r="I42" s="2616">
        <v>0</v>
      </c>
      <c r="J42" s="2581"/>
      <c r="K42" s="2582">
        <v>495423</v>
      </c>
    </row>
    <row r="43" spans="1:11" ht="18" customHeight="1" x14ac:dyDescent="0.2">
      <c r="A43" s="2571" t="s">
        <v>90</v>
      </c>
      <c r="B43" s="2613" t="s">
        <v>10</v>
      </c>
      <c r="C43" s="2576"/>
      <c r="D43" s="2576"/>
      <c r="E43" s="2566"/>
      <c r="F43" s="2580"/>
      <c r="G43" s="2580"/>
      <c r="H43" s="2581"/>
      <c r="I43" s="2616">
        <v>0</v>
      </c>
      <c r="J43" s="2581"/>
      <c r="K43" s="2582">
        <v>0</v>
      </c>
    </row>
    <row r="44" spans="1:11" ht="18" customHeight="1" x14ac:dyDescent="0.2">
      <c r="A44" s="2571" t="s">
        <v>91</v>
      </c>
      <c r="B44" s="4062"/>
      <c r="C44" s="4063"/>
      <c r="D44" s="4064"/>
      <c r="E44" s="2566"/>
      <c r="F44" s="2620"/>
      <c r="G44" s="2620"/>
      <c r="H44" s="2620"/>
      <c r="I44" s="2621">
        <v>0</v>
      </c>
      <c r="J44" s="2620"/>
      <c r="K44" s="2622">
        <v>0</v>
      </c>
    </row>
    <row r="45" spans="1:11" ht="18" customHeight="1" x14ac:dyDescent="0.2">
      <c r="A45" s="2571" t="s">
        <v>139</v>
      </c>
      <c r="B45" s="4062"/>
      <c r="C45" s="4063"/>
      <c r="D45" s="4064"/>
      <c r="E45" s="2566"/>
      <c r="F45" s="2580"/>
      <c r="G45" s="2580"/>
      <c r="H45" s="2581"/>
      <c r="I45" s="2616">
        <v>0</v>
      </c>
      <c r="J45" s="2581"/>
      <c r="K45" s="2582">
        <v>0</v>
      </c>
    </row>
    <row r="46" spans="1:11" ht="18" customHeight="1" x14ac:dyDescent="0.2">
      <c r="A46" s="2571" t="s">
        <v>140</v>
      </c>
      <c r="B46" s="4062"/>
      <c r="C46" s="4063"/>
      <c r="D46" s="4064"/>
      <c r="E46" s="2566"/>
      <c r="F46" s="2580"/>
      <c r="G46" s="2580"/>
      <c r="H46" s="2581"/>
      <c r="I46" s="2616">
        <v>0</v>
      </c>
      <c r="J46" s="2581"/>
      <c r="K46" s="2582">
        <v>0</v>
      </c>
    </row>
    <row r="47" spans="1:11" ht="18" customHeight="1" x14ac:dyDescent="0.2">
      <c r="A47" s="2571" t="s">
        <v>141</v>
      </c>
      <c r="B47" s="4062"/>
      <c r="C47" s="4063"/>
      <c r="D47" s="4064"/>
      <c r="E47" s="2566"/>
      <c r="F47" s="2580"/>
      <c r="G47" s="2580"/>
      <c r="H47" s="2581"/>
      <c r="I47" s="2616">
        <v>0</v>
      </c>
      <c r="J47" s="2581"/>
      <c r="K47" s="2582">
        <v>0</v>
      </c>
    </row>
    <row r="48" spans="1:11" ht="18" customHeight="1" x14ac:dyDescent="0.2">
      <c r="A48" s="1970"/>
      <c r="B48" s="1969"/>
      <c r="C48" s="1969"/>
      <c r="D48" s="1969"/>
      <c r="E48" s="1969"/>
      <c r="F48" s="1969"/>
      <c r="G48" s="1969"/>
      <c r="H48" s="1969"/>
      <c r="I48" s="1969"/>
      <c r="J48" s="1969"/>
      <c r="K48" s="1969"/>
    </row>
    <row r="49" spans="1:11" ht="18" customHeight="1" x14ac:dyDescent="0.2">
      <c r="A49" s="2572" t="s">
        <v>142</v>
      </c>
      <c r="B49" s="2568" t="s">
        <v>143</v>
      </c>
      <c r="C49" s="2566"/>
      <c r="D49" s="2566"/>
      <c r="E49" s="2568" t="s">
        <v>7</v>
      </c>
      <c r="F49" s="2589">
        <v>39150</v>
      </c>
      <c r="G49" s="2589">
        <v>1541</v>
      </c>
      <c r="H49" s="2582">
        <v>1456387</v>
      </c>
      <c r="I49" s="2582">
        <v>0</v>
      </c>
      <c r="J49" s="2582">
        <v>0</v>
      </c>
      <c r="K49" s="2582">
        <v>1456387</v>
      </c>
    </row>
    <row r="50" spans="1:11" ht="18" customHeight="1" thickBot="1" x14ac:dyDescent="0.25">
      <c r="A50" s="2566"/>
      <c r="B50" s="2566"/>
      <c r="C50" s="2566"/>
      <c r="D50" s="2566"/>
      <c r="E50" s="2566"/>
      <c r="F50" s="2566"/>
      <c r="G50" s="2590"/>
      <c r="H50" s="2590"/>
      <c r="I50" s="2590"/>
      <c r="J50" s="2590"/>
      <c r="K50" s="2590"/>
    </row>
    <row r="51" spans="1:11" ht="42.75" customHeight="1" x14ac:dyDescent="0.2">
      <c r="A51" s="2566"/>
      <c r="B51" s="2566"/>
      <c r="C51" s="2566"/>
      <c r="D51" s="2566"/>
      <c r="E51" s="2566"/>
      <c r="F51" s="2575" t="s">
        <v>9</v>
      </c>
      <c r="G51" s="2575" t="s">
        <v>37</v>
      </c>
      <c r="H51" s="2575" t="s">
        <v>29</v>
      </c>
      <c r="I51" s="2575" t="s">
        <v>30</v>
      </c>
      <c r="J51" s="2575" t="s">
        <v>33</v>
      </c>
      <c r="K51" s="2575" t="s">
        <v>34</v>
      </c>
    </row>
    <row r="52" spans="1:11" ht="18" customHeight="1" x14ac:dyDescent="0.2">
      <c r="A52" s="2572" t="s">
        <v>92</v>
      </c>
      <c r="B52" s="4060" t="s">
        <v>38</v>
      </c>
      <c r="C52" s="4061"/>
      <c r="D52" s="2566"/>
      <c r="E52" s="2566"/>
      <c r="F52" s="2566"/>
      <c r="G52" s="2566"/>
      <c r="H52" s="2566"/>
      <c r="I52" s="2566"/>
      <c r="J52" s="2566"/>
      <c r="K52" s="2566"/>
    </row>
    <row r="53" spans="1:11" ht="18" customHeight="1" x14ac:dyDescent="0.2">
      <c r="A53" s="2571" t="s">
        <v>51</v>
      </c>
      <c r="B53" s="4081"/>
      <c r="C53" s="4082"/>
      <c r="D53" s="4067"/>
      <c r="E53" s="2566"/>
      <c r="F53" s="2580"/>
      <c r="G53" s="2580"/>
      <c r="H53" s="2581"/>
      <c r="I53" s="2616">
        <v>0</v>
      </c>
      <c r="J53" s="2581"/>
      <c r="K53" s="2582">
        <v>0</v>
      </c>
    </row>
    <row r="54" spans="1:11" ht="18" customHeight="1" x14ac:dyDescent="0.2">
      <c r="A54" s="2571" t="s">
        <v>93</v>
      </c>
      <c r="B54" s="2592"/>
      <c r="C54" s="2593"/>
      <c r="D54" s="2594"/>
      <c r="E54" s="2566"/>
      <c r="F54" s="2580"/>
      <c r="G54" s="2580"/>
      <c r="H54" s="2581"/>
      <c r="I54" s="2616">
        <v>0</v>
      </c>
      <c r="J54" s="2581"/>
      <c r="K54" s="2582">
        <v>0</v>
      </c>
    </row>
    <row r="55" spans="1:11" ht="18" customHeight="1" x14ac:dyDescent="0.2">
      <c r="A55" s="2571" t="s">
        <v>94</v>
      </c>
      <c r="B55" s="4065"/>
      <c r="C55" s="4066"/>
      <c r="D55" s="4067"/>
      <c r="E55" s="2566"/>
      <c r="F55" s="2580"/>
      <c r="G55" s="2580"/>
      <c r="H55" s="2581"/>
      <c r="I55" s="2616">
        <v>0</v>
      </c>
      <c r="J55" s="2581"/>
      <c r="K55" s="2582">
        <v>0</v>
      </c>
    </row>
    <row r="56" spans="1:11" ht="18" customHeight="1" x14ac:dyDescent="0.2">
      <c r="A56" s="2571" t="s">
        <v>95</v>
      </c>
      <c r="B56" s="4065"/>
      <c r="C56" s="4066"/>
      <c r="D56" s="4067"/>
      <c r="E56" s="2566"/>
      <c r="F56" s="2580"/>
      <c r="G56" s="2580"/>
      <c r="H56" s="2581"/>
      <c r="I56" s="2616">
        <v>0</v>
      </c>
      <c r="J56" s="2581"/>
      <c r="K56" s="2582">
        <v>0</v>
      </c>
    </row>
    <row r="57" spans="1:11" ht="18" customHeight="1" x14ac:dyDescent="0.2">
      <c r="A57" s="2571" t="s">
        <v>96</v>
      </c>
      <c r="B57" s="4065"/>
      <c r="C57" s="4066"/>
      <c r="D57" s="4067"/>
      <c r="E57" s="2566"/>
      <c r="F57" s="2580"/>
      <c r="G57" s="2580"/>
      <c r="H57" s="2581"/>
      <c r="I57" s="2616">
        <v>0</v>
      </c>
      <c r="J57" s="2581"/>
      <c r="K57" s="2582">
        <v>0</v>
      </c>
    </row>
    <row r="58" spans="1:11" ht="18" customHeight="1" x14ac:dyDescent="0.2">
      <c r="A58" s="2571" t="s">
        <v>97</v>
      </c>
      <c r="B58" s="2592"/>
      <c r="C58" s="2593"/>
      <c r="D58" s="2594"/>
      <c r="E58" s="2566"/>
      <c r="F58" s="2580"/>
      <c r="G58" s="2580"/>
      <c r="H58" s="2581"/>
      <c r="I58" s="2616">
        <v>0</v>
      </c>
      <c r="J58" s="2581"/>
      <c r="K58" s="2582">
        <v>0</v>
      </c>
    </row>
    <row r="59" spans="1:11" ht="18" customHeight="1" x14ac:dyDescent="0.2">
      <c r="A59" s="2571" t="s">
        <v>98</v>
      </c>
      <c r="B59" s="4065"/>
      <c r="C59" s="4066"/>
      <c r="D59" s="4067"/>
      <c r="E59" s="2566"/>
      <c r="F59" s="2580"/>
      <c r="G59" s="2580"/>
      <c r="H59" s="2581"/>
      <c r="I59" s="2616">
        <v>0</v>
      </c>
      <c r="J59" s="2581"/>
      <c r="K59" s="2582">
        <v>0</v>
      </c>
    </row>
    <row r="60" spans="1:11" ht="18" customHeight="1" x14ac:dyDescent="0.2">
      <c r="A60" s="2571" t="s">
        <v>99</v>
      </c>
      <c r="B60" s="2592"/>
      <c r="C60" s="2593"/>
      <c r="D60" s="2594"/>
      <c r="E60" s="2566"/>
      <c r="F60" s="2580"/>
      <c r="G60" s="2580"/>
      <c r="H60" s="2581"/>
      <c r="I60" s="2616">
        <v>0</v>
      </c>
      <c r="J60" s="2581"/>
      <c r="K60" s="2582">
        <v>0</v>
      </c>
    </row>
    <row r="61" spans="1:11" ht="18" customHeight="1" x14ac:dyDescent="0.2">
      <c r="A61" s="2571" t="s">
        <v>100</v>
      </c>
      <c r="B61" s="2592"/>
      <c r="C61" s="2593"/>
      <c r="D61" s="2594"/>
      <c r="E61" s="2566"/>
      <c r="F61" s="2580"/>
      <c r="G61" s="2580"/>
      <c r="H61" s="2581"/>
      <c r="I61" s="2616">
        <v>0</v>
      </c>
      <c r="J61" s="2581"/>
      <c r="K61" s="2582">
        <v>0</v>
      </c>
    </row>
    <row r="62" spans="1:11" ht="18" customHeight="1" x14ac:dyDescent="0.2">
      <c r="A62" s="2571" t="s">
        <v>101</v>
      </c>
      <c r="B62" s="4065"/>
      <c r="C62" s="4066"/>
      <c r="D62" s="4067"/>
      <c r="E62" s="2566"/>
      <c r="F62" s="2580"/>
      <c r="G62" s="2580"/>
      <c r="H62" s="2581"/>
      <c r="I62" s="2616">
        <v>0</v>
      </c>
      <c r="J62" s="2581"/>
      <c r="K62" s="2582">
        <v>0</v>
      </c>
    </row>
    <row r="63" spans="1:11" ht="18" customHeight="1" x14ac:dyDescent="0.2">
      <c r="A63" s="2571"/>
      <c r="B63" s="2566"/>
      <c r="C63" s="2566"/>
      <c r="D63" s="2566"/>
      <c r="E63" s="2566"/>
      <c r="F63" s="2566"/>
      <c r="G63" s="2566"/>
      <c r="H63" s="2566"/>
      <c r="I63" s="2612"/>
      <c r="J63" s="2566"/>
      <c r="K63" s="2566"/>
    </row>
    <row r="64" spans="1:11" ht="18" customHeight="1" x14ac:dyDescent="0.2">
      <c r="A64" s="2571" t="s">
        <v>144</v>
      </c>
      <c r="B64" s="2568" t="s">
        <v>145</v>
      </c>
      <c r="C64" s="2566"/>
      <c r="D64" s="2566"/>
      <c r="E64" s="2568" t="s">
        <v>7</v>
      </c>
      <c r="F64" s="2584">
        <v>0</v>
      </c>
      <c r="G64" s="2584">
        <v>0</v>
      </c>
      <c r="H64" s="2582">
        <v>0</v>
      </c>
      <c r="I64" s="2582">
        <v>0</v>
      </c>
      <c r="J64" s="2582">
        <v>0</v>
      </c>
      <c r="K64" s="2582">
        <v>0</v>
      </c>
    </row>
    <row r="65" spans="1:11" ht="18" customHeight="1" x14ac:dyDescent="0.2">
      <c r="A65" s="2566"/>
      <c r="B65" s="2566"/>
      <c r="C65" s="2566"/>
      <c r="D65" s="2566"/>
      <c r="E65" s="2566"/>
      <c r="F65" s="2614"/>
      <c r="G65" s="2614"/>
      <c r="H65" s="2614"/>
      <c r="I65" s="2614"/>
      <c r="J65" s="2614"/>
      <c r="K65" s="2614"/>
    </row>
    <row r="66" spans="1:11" ht="42.75" customHeight="1" x14ac:dyDescent="0.2">
      <c r="A66" s="2566"/>
      <c r="B66" s="2566"/>
      <c r="C66" s="2566"/>
      <c r="D66" s="2566"/>
      <c r="E66" s="2566"/>
      <c r="F66" s="2623" t="s">
        <v>9</v>
      </c>
      <c r="G66" s="2623" t="s">
        <v>37</v>
      </c>
      <c r="H66" s="2623" t="s">
        <v>29</v>
      </c>
      <c r="I66" s="2623" t="s">
        <v>30</v>
      </c>
      <c r="J66" s="2623" t="s">
        <v>33</v>
      </c>
      <c r="K66" s="2623" t="s">
        <v>34</v>
      </c>
    </row>
    <row r="67" spans="1:11" ht="18" customHeight="1" x14ac:dyDescent="0.2">
      <c r="A67" s="2572" t="s">
        <v>102</v>
      </c>
      <c r="B67" s="2568" t="s">
        <v>12</v>
      </c>
      <c r="C67" s="2566"/>
      <c r="D67" s="2566"/>
      <c r="E67" s="2566"/>
      <c r="F67" s="2624"/>
      <c r="G67" s="2624"/>
      <c r="H67" s="2624"/>
      <c r="I67" s="2625"/>
      <c r="J67" s="2624"/>
      <c r="K67" s="2626"/>
    </row>
    <row r="68" spans="1:11" ht="18" customHeight="1" x14ac:dyDescent="0.2">
      <c r="A68" s="2571" t="s">
        <v>103</v>
      </c>
      <c r="B68" s="2566" t="s">
        <v>52</v>
      </c>
      <c r="C68" s="2566"/>
      <c r="D68" s="2566"/>
      <c r="E68" s="2566"/>
      <c r="F68" s="2617"/>
      <c r="G68" s="2617"/>
      <c r="H68" s="2617"/>
      <c r="I68" s="2616">
        <v>0</v>
      </c>
      <c r="J68" s="2617"/>
      <c r="K68" s="2582">
        <v>0</v>
      </c>
    </row>
    <row r="69" spans="1:11" ht="18" customHeight="1" x14ac:dyDescent="0.2">
      <c r="A69" s="2571" t="s">
        <v>104</v>
      </c>
      <c r="B69" s="2567" t="s">
        <v>53</v>
      </c>
      <c r="C69" s="2566"/>
      <c r="D69" s="2566"/>
      <c r="E69" s="2566"/>
      <c r="F69" s="2617"/>
      <c r="G69" s="2617"/>
      <c r="H69" s="2617"/>
      <c r="I69" s="2616">
        <v>0</v>
      </c>
      <c r="J69" s="2617"/>
      <c r="K69" s="2582">
        <v>0</v>
      </c>
    </row>
    <row r="70" spans="1:11" ht="18" customHeight="1" x14ac:dyDescent="0.2">
      <c r="A70" s="2571" t="s">
        <v>178</v>
      </c>
      <c r="B70" s="2592"/>
      <c r="C70" s="2593"/>
      <c r="D70" s="2594"/>
      <c r="E70" s="2568"/>
      <c r="F70" s="2601"/>
      <c r="G70" s="2601"/>
      <c r="H70" s="2602"/>
      <c r="I70" s="2616">
        <v>0</v>
      </c>
      <c r="J70" s="2602"/>
      <c r="K70" s="2582">
        <v>0</v>
      </c>
    </row>
    <row r="71" spans="1:11" ht="18" customHeight="1" x14ac:dyDescent="0.2">
      <c r="A71" s="2571" t="s">
        <v>179</v>
      </c>
      <c r="B71" s="2592"/>
      <c r="C71" s="2593"/>
      <c r="D71" s="2594"/>
      <c r="E71" s="2568"/>
      <c r="F71" s="2601"/>
      <c r="G71" s="2601"/>
      <c r="H71" s="2602"/>
      <c r="I71" s="2616">
        <v>0</v>
      </c>
      <c r="J71" s="2602"/>
      <c r="K71" s="2582">
        <v>0</v>
      </c>
    </row>
    <row r="72" spans="1:11" ht="18" customHeight="1" x14ac:dyDescent="0.2">
      <c r="A72" s="2571" t="s">
        <v>180</v>
      </c>
      <c r="B72" s="2598"/>
      <c r="C72" s="2599"/>
      <c r="D72" s="2600"/>
      <c r="E72" s="2568"/>
      <c r="F72" s="2580"/>
      <c r="G72" s="2580"/>
      <c r="H72" s="2581"/>
      <c r="I72" s="2616">
        <v>0</v>
      </c>
      <c r="J72" s="2581"/>
      <c r="K72" s="2582">
        <v>0</v>
      </c>
    </row>
    <row r="73" spans="1:11" ht="18" customHeight="1" x14ac:dyDescent="0.2">
      <c r="A73" s="2571"/>
      <c r="B73" s="2567"/>
      <c r="C73" s="2566"/>
      <c r="D73" s="2566"/>
      <c r="E73" s="2568"/>
      <c r="F73" s="2627"/>
      <c r="G73" s="2627"/>
      <c r="H73" s="2628"/>
      <c r="I73" s="2625"/>
      <c r="J73" s="2628"/>
      <c r="K73" s="2626"/>
    </row>
    <row r="74" spans="1:11" ht="18" customHeight="1" x14ac:dyDescent="0.2">
      <c r="A74" s="2572" t="s">
        <v>146</v>
      </c>
      <c r="B74" s="2568" t="s">
        <v>147</v>
      </c>
      <c r="C74" s="2566"/>
      <c r="D74" s="2566"/>
      <c r="E74" s="2568" t="s">
        <v>7</v>
      </c>
      <c r="F74" s="2587">
        <v>0</v>
      </c>
      <c r="G74" s="2587">
        <v>0</v>
      </c>
      <c r="H74" s="2587">
        <v>0</v>
      </c>
      <c r="I74" s="2619">
        <v>0</v>
      </c>
      <c r="J74" s="2587">
        <v>0</v>
      </c>
      <c r="K74" s="2583">
        <v>0</v>
      </c>
    </row>
    <row r="75" spans="1:11" ht="42.75" customHeight="1" x14ac:dyDescent="0.2">
      <c r="A75" s="2566"/>
      <c r="B75" s="2566"/>
      <c r="C75" s="2566"/>
      <c r="D75" s="2566"/>
      <c r="E75" s="2566"/>
      <c r="F75" s="2575" t="s">
        <v>9</v>
      </c>
      <c r="G75" s="2575" t="s">
        <v>37</v>
      </c>
      <c r="H75" s="2575" t="s">
        <v>29</v>
      </c>
      <c r="I75" s="2575" t="s">
        <v>30</v>
      </c>
      <c r="J75" s="2575" t="s">
        <v>33</v>
      </c>
      <c r="K75" s="2575" t="s">
        <v>34</v>
      </c>
    </row>
    <row r="76" spans="1:11" ht="18" customHeight="1" x14ac:dyDescent="0.2">
      <c r="A76" s="2572" t="s">
        <v>105</v>
      </c>
      <c r="B76" s="2568" t="s">
        <v>106</v>
      </c>
      <c r="C76" s="2566"/>
      <c r="D76" s="2566"/>
      <c r="E76" s="2566"/>
      <c r="F76" s="2566"/>
      <c r="G76" s="2566"/>
      <c r="H76" s="2566"/>
      <c r="I76" s="2566"/>
      <c r="J76" s="2566"/>
      <c r="K76" s="2566"/>
    </row>
    <row r="77" spans="1:11" ht="18" customHeight="1" x14ac:dyDescent="0.2">
      <c r="A77" s="2571" t="s">
        <v>107</v>
      </c>
      <c r="B77" s="2567" t="s">
        <v>54</v>
      </c>
      <c r="C77" s="2566"/>
      <c r="D77" s="2566"/>
      <c r="E77" s="2566"/>
      <c r="F77" s="2580"/>
      <c r="G77" s="2580"/>
      <c r="H77" s="2581">
        <v>309937</v>
      </c>
      <c r="I77" s="2616">
        <v>0</v>
      </c>
      <c r="J77" s="2581"/>
      <c r="K77" s="2582">
        <v>309937</v>
      </c>
    </row>
    <row r="78" spans="1:11" ht="18" customHeight="1" x14ac:dyDescent="0.2">
      <c r="A78" s="2571" t="s">
        <v>108</v>
      </c>
      <c r="B78" s="2567" t="s">
        <v>55</v>
      </c>
      <c r="C78" s="2566"/>
      <c r="D78" s="2566"/>
      <c r="E78" s="2566"/>
      <c r="F78" s="2580"/>
      <c r="G78" s="2580"/>
      <c r="H78" s="2581"/>
      <c r="I78" s="2616">
        <v>0</v>
      </c>
      <c r="J78" s="2581"/>
      <c r="K78" s="2582">
        <v>0</v>
      </c>
    </row>
    <row r="79" spans="1:11" ht="18" customHeight="1" x14ac:dyDescent="0.2">
      <c r="A79" s="2571" t="s">
        <v>109</v>
      </c>
      <c r="B79" s="2567" t="s">
        <v>13</v>
      </c>
      <c r="C79" s="2566"/>
      <c r="D79" s="2566"/>
      <c r="E79" s="2566"/>
      <c r="F79" s="2580">
        <v>1145</v>
      </c>
      <c r="G79" s="2580">
        <v>10227</v>
      </c>
      <c r="H79" s="2581">
        <v>59820</v>
      </c>
      <c r="I79" s="2616">
        <v>0</v>
      </c>
      <c r="J79" s="2581"/>
      <c r="K79" s="2582">
        <v>59820</v>
      </c>
    </row>
    <row r="80" spans="1:11" ht="18" customHeight="1" x14ac:dyDescent="0.2">
      <c r="A80" s="2571" t="s">
        <v>110</v>
      </c>
      <c r="B80" s="2567" t="s">
        <v>56</v>
      </c>
      <c r="C80" s="2566"/>
      <c r="D80" s="2566"/>
      <c r="E80" s="2566"/>
      <c r="F80" s="2580"/>
      <c r="G80" s="2580"/>
      <c r="H80" s="2581"/>
      <c r="I80" s="2616">
        <v>0</v>
      </c>
      <c r="J80" s="2581"/>
      <c r="K80" s="2582">
        <v>0</v>
      </c>
    </row>
    <row r="81" spans="1:11" ht="18" customHeight="1" x14ac:dyDescent="0.2">
      <c r="A81" s="2571"/>
      <c r="B81" s="2566"/>
      <c r="C81" s="2566"/>
      <c r="D81" s="2566"/>
      <c r="E81" s="2566"/>
      <c r="F81" s="2566"/>
      <c r="G81" s="2566"/>
      <c r="H81" s="2566"/>
      <c r="I81" s="2566"/>
      <c r="J81" s="2566"/>
      <c r="K81" s="2606"/>
    </row>
    <row r="82" spans="1:11" ht="18" customHeight="1" x14ac:dyDescent="0.2">
      <c r="A82" s="2571" t="s">
        <v>148</v>
      </c>
      <c r="B82" s="2568" t="s">
        <v>149</v>
      </c>
      <c r="C82" s="2566"/>
      <c r="D82" s="2566"/>
      <c r="E82" s="2568" t="s">
        <v>7</v>
      </c>
      <c r="F82" s="2587">
        <v>1145</v>
      </c>
      <c r="G82" s="2587">
        <v>10227</v>
      </c>
      <c r="H82" s="2583">
        <v>369757</v>
      </c>
      <c r="I82" s="2583">
        <v>0</v>
      </c>
      <c r="J82" s="2583">
        <v>0</v>
      </c>
      <c r="K82" s="2583">
        <v>369757</v>
      </c>
    </row>
    <row r="83" spans="1:11" ht="18" customHeight="1" thickBot="1" x14ac:dyDescent="0.25">
      <c r="A83" s="2571"/>
      <c r="B83" s="2566"/>
      <c r="C83" s="2566"/>
      <c r="D83" s="2566"/>
      <c r="E83" s="2566"/>
      <c r="F83" s="2590"/>
      <c r="G83" s="2590"/>
      <c r="H83" s="2590"/>
      <c r="I83" s="2590"/>
      <c r="J83" s="2590"/>
      <c r="K83" s="2590"/>
    </row>
    <row r="84" spans="1:11" ht="42.75" customHeight="1" x14ac:dyDescent="0.2">
      <c r="A84" s="2566"/>
      <c r="B84" s="2566"/>
      <c r="C84" s="2566"/>
      <c r="D84" s="2566"/>
      <c r="E84" s="2566"/>
      <c r="F84" s="2575" t="s">
        <v>9</v>
      </c>
      <c r="G84" s="2575" t="s">
        <v>37</v>
      </c>
      <c r="H84" s="2575" t="s">
        <v>29</v>
      </c>
      <c r="I84" s="2575" t="s">
        <v>30</v>
      </c>
      <c r="J84" s="2575" t="s">
        <v>33</v>
      </c>
      <c r="K84" s="2575" t="s">
        <v>34</v>
      </c>
    </row>
    <row r="85" spans="1:11" ht="18" customHeight="1" x14ac:dyDescent="0.2">
      <c r="A85" s="2572" t="s">
        <v>111</v>
      </c>
      <c r="B85" s="2568" t="s">
        <v>57</v>
      </c>
      <c r="C85" s="2566"/>
      <c r="D85" s="2566"/>
      <c r="E85" s="2566"/>
      <c r="F85" s="2566"/>
      <c r="G85" s="2566"/>
      <c r="H85" s="2566"/>
      <c r="I85" s="2566"/>
      <c r="J85" s="2566"/>
      <c r="K85" s="2566"/>
    </row>
    <row r="86" spans="1:11" ht="18" customHeight="1" x14ac:dyDescent="0.2">
      <c r="A86" s="2571" t="s">
        <v>112</v>
      </c>
      <c r="B86" s="2567" t="s">
        <v>113</v>
      </c>
      <c r="C86" s="2566"/>
      <c r="D86" s="2566"/>
      <c r="E86" s="2566"/>
      <c r="F86" s="2580"/>
      <c r="G86" s="2580"/>
      <c r="H86" s="2581"/>
      <c r="I86" s="2616">
        <v>0</v>
      </c>
      <c r="J86" s="2581"/>
      <c r="K86" s="2582">
        <v>0</v>
      </c>
    </row>
    <row r="87" spans="1:11" ht="18" customHeight="1" x14ac:dyDescent="0.2">
      <c r="A87" s="2571" t="s">
        <v>114</v>
      </c>
      <c r="B87" s="2567" t="s">
        <v>14</v>
      </c>
      <c r="C87" s="2566"/>
      <c r="D87" s="2566"/>
      <c r="E87" s="2566"/>
      <c r="F87" s="2580">
        <v>102</v>
      </c>
      <c r="G87" s="2580">
        <v>609</v>
      </c>
      <c r="H87" s="2581">
        <v>43399</v>
      </c>
      <c r="I87" s="2616">
        <v>26907.38</v>
      </c>
      <c r="J87" s="2581"/>
      <c r="K87" s="2582">
        <v>70306.38</v>
      </c>
    </row>
    <row r="88" spans="1:11" ht="18" customHeight="1" x14ac:dyDescent="0.2">
      <c r="A88" s="2571" t="s">
        <v>115</v>
      </c>
      <c r="B88" s="2567" t="s">
        <v>116</v>
      </c>
      <c r="C88" s="2566"/>
      <c r="D88" s="2566"/>
      <c r="E88" s="2566"/>
      <c r="F88" s="2580">
        <v>11790</v>
      </c>
      <c r="G88" s="2580">
        <v>3618</v>
      </c>
      <c r="H88" s="2581">
        <v>434870</v>
      </c>
      <c r="I88" s="2616">
        <v>269619.40000000002</v>
      </c>
      <c r="J88" s="2581"/>
      <c r="K88" s="2582">
        <v>704489.4</v>
      </c>
    </row>
    <row r="89" spans="1:11" ht="18" customHeight="1" x14ac:dyDescent="0.2">
      <c r="A89" s="2571" t="s">
        <v>117</v>
      </c>
      <c r="B89" s="2567" t="s">
        <v>58</v>
      </c>
      <c r="C89" s="2566"/>
      <c r="D89" s="2566"/>
      <c r="E89" s="2566"/>
      <c r="F89" s="2580"/>
      <c r="G89" s="2580"/>
      <c r="H89" s="2581"/>
      <c r="I89" s="2616">
        <v>0</v>
      </c>
      <c r="J89" s="2581"/>
      <c r="K89" s="2582">
        <v>0</v>
      </c>
    </row>
    <row r="90" spans="1:11" ht="18" customHeight="1" x14ac:dyDescent="0.2">
      <c r="A90" s="2571" t="s">
        <v>118</v>
      </c>
      <c r="B90" s="3861" t="s">
        <v>59</v>
      </c>
      <c r="C90" s="3862"/>
      <c r="D90" s="2566"/>
      <c r="E90" s="2566"/>
      <c r="F90" s="2580"/>
      <c r="G90" s="2580"/>
      <c r="H90" s="2581"/>
      <c r="I90" s="2616">
        <v>0</v>
      </c>
      <c r="J90" s="2581"/>
      <c r="K90" s="2582">
        <v>0</v>
      </c>
    </row>
    <row r="91" spans="1:11" ht="18" customHeight="1" x14ac:dyDescent="0.2">
      <c r="A91" s="2571" t="s">
        <v>119</v>
      </c>
      <c r="B91" s="2567" t="s">
        <v>60</v>
      </c>
      <c r="C91" s="2566"/>
      <c r="D91" s="2566"/>
      <c r="E91" s="2566"/>
      <c r="F91" s="2580">
        <v>208</v>
      </c>
      <c r="G91" s="2580">
        <v>125</v>
      </c>
      <c r="H91" s="2581">
        <v>87400</v>
      </c>
      <c r="I91" s="2616">
        <v>54188</v>
      </c>
      <c r="J91" s="2581"/>
      <c r="K91" s="2582">
        <v>141588</v>
      </c>
    </row>
    <row r="92" spans="1:11" ht="18" customHeight="1" x14ac:dyDescent="0.2">
      <c r="A92" s="2571" t="s">
        <v>120</v>
      </c>
      <c r="B92" s="2567" t="s">
        <v>121</v>
      </c>
      <c r="C92" s="2566"/>
      <c r="D92" s="2566"/>
      <c r="E92" s="2566"/>
      <c r="F92" s="2604"/>
      <c r="G92" s="2604"/>
      <c r="H92" s="2605"/>
      <c r="I92" s="2616">
        <v>0</v>
      </c>
      <c r="J92" s="2605"/>
      <c r="K92" s="2582">
        <v>0</v>
      </c>
    </row>
    <row r="93" spans="1:11" ht="18" customHeight="1" x14ac:dyDescent="0.2">
      <c r="A93" s="2571" t="s">
        <v>122</v>
      </c>
      <c r="B93" s="2567" t="s">
        <v>123</v>
      </c>
      <c r="C93" s="2566"/>
      <c r="D93" s="2566"/>
      <c r="E93" s="2566"/>
      <c r="F93" s="2580">
        <v>1642</v>
      </c>
      <c r="G93" s="2580">
        <v>60310</v>
      </c>
      <c r="H93" s="2581">
        <v>88572</v>
      </c>
      <c r="I93" s="2616">
        <v>54914.64</v>
      </c>
      <c r="J93" s="2581"/>
      <c r="K93" s="2582">
        <v>143486.64000000001</v>
      </c>
    </row>
    <row r="94" spans="1:11" ht="18" customHeight="1" x14ac:dyDescent="0.2">
      <c r="A94" s="2571" t="s">
        <v>124</v>
      </c>
      <c r="B94" s="4065"/>
      <c r="C94" s="4066"/>
      <c r="D94" s="4067"/>
      <c r="E94" s="2566"/>
      <c r="F94" s="2580"/>
      <c r="G94" s="2580"/>
      <c r="H94" s="2581"/>
      <c r="I94" s="2616">
        <v>0</v>
      </c>
      <c r="J94" s="2581"/>
      <c r="K94" s="2582">
        <v>0</v>
      </c>
    </row>
    <row r="95" spans="1:11" ht="18" customHeight="1" x14ac:dyDescent="0.2">
      <c r="A95" s="2571" t="s">
        <v>125</v>
      </c>
      <c r="B95" s="4065"/>
      <c r="C95" s="4066"/>
      <c r="D95" s="4067"/>
      <c r="E95" s="2566"/>
      <c r="F95" s="2580"/>
      <c r="G95" s="2580"/>
      <c r="H95" s="2581"/>
      <c r="I95" s="2616">
        <v>0</v>
      </c>
      <c r="J95" s="2581"/>
      <c r="K95" s="2582">
        <v>0</v>
      </c>
    </row>
    <row r="96" spans="1:11" ht="18" customHeight="1" x14ac:dyDescent="0.2">
      <c r="A96" s="2571" t="s">
        <v>126</v>
      </c>
      <c r="B96" s="4065"/>
      <c r="C96" s="4066"/>
      <c r="D96" s="4067"/>
      <c r="E96" s="2566"/>
      <c r="F96" s="2580"/>
      <c r="G96" s="2580"/>
      <c r="H96" s="2581"/>
      <c r="I96" s="2616">
        <v>0</v>
      </c>
      <c r="J96" s="2581"/>
      <c r="K96" s="2582">
        <v>0</v>
      </c>
    </row>
    <row r="97" spans="1:11" ht="18" customHeight="1" x14ac:dyDescent="0.2">
      <c r="A97" s="2571"/>
      <c r="B97" s="2567"/>
      <c r="C97" s="2566"/>
      <c r="D97" s="2566"/>
      <c r="E97" s="2566"/>
      <c r="F97" s="2566"/>
      <c r="G97" s="2566"/>
      <c r="H97" s="2566"/>
      <c r="I97" s="2566"/>
      <c r="J97" s="2566"/>
      <c r="K97" s="2566"/>
    </row>
    <row r="98" spans="1:11" ht="18" customHeight="1" x14ac:dyDescent="0.2">
      <c r="A98" s="2572" t="s">
        <v>150</v>
      </c>
      <c r="B98" s="2568" t="s">
        <v>151</v>
      </c>
      <c r="C98" s="2566"/>
      <c r="D98" s="2566"/>
      <c r="E98" s="2568" t="s">
        <v>7</v>
      </c>
      <c r="F98" s="2584">
        <v>13742</v>
      </c>
      <c r="G98" s="2584">
        <v>64662</v>
      </c>
      <c r="H98" s="2584">
        <v>654241</v>
      </c>
      <c r="I98" s="2584">
        <v>405629.42000000004</v>
      </c>
      <c r="J98" s="2584">
        <v>0</v>
      </c>
      <c r="K98" s="2584">
        <v>1059870.42</v>
      </c>
    </row>
    <row r="99" spans="1:11" ht="18" customHeight="1" thickBot="1" x14ac:dyDescent="0.25">
      <c r="A99" s="2566"/>
      <c r="B99" s="2568"/>
      <c r="C99" s="2566"/>
      <c r="D99" s="2566"/>
      <c r="E99" s="2566"/>
      <c r="F99" s="2590"/>
      <c r="G99" s="2590"/>
      <c r="H99" s="2590"/>
      <c r="I99" s="2590"/>
      <c r="J99" s="2590"/>
      <c r="K99" s="2590"/>
    </row>
    <row r="100" spans="1:11" ht="42.75" customHeight="1" x14ac:dyDescent="0.2">
      <c r="A100" s="2566"/>
      <c r="B100" s="2566"/>
      <c r="C100" s="2566"/>
      <c r="D100" s="2566"/>
      <c r="E100" s="2566"/>
      <c r="F100" s="2575" t="s">
        <v>9</v>
      </c>
      <c r="G100" s="2575" t="s">
        <v>37</v>
      </c>
      <c r="H100" s="2575" t="s">
        <v>29</v>
      </c>
      <c r="I100" s="2575" t="s">
        <v>30</v>
      </c>
      <c r="J100" s="2575" t="s">
        <v>33</v>
      </c>
      <c r="K100" s="2575" t="s">
        <v>34</v>
      </c>
    </row>
    <row r="101" spans="1:11" ht="18" customHeight="1" x14ac:dyDescent="0.2">
      <c r="A101" s="2572" t="s">
        <v>130</v>
      </c>
      <c r="B101" s="2568" t="s">
        <v>63</v>
      </c>
      <c r="C101" s="2566"/>
      <c r="D101" s="2566"/>
      <c r="E101" s="2566"/>
      <c r="F101" s="2566"/>
      <c r="G101" s="2566"/>
      <c r="H101" s="2566"/>
      <c r="I101" s="2566"/>
      <c r="J101" s="2566"/>
      <c r="K101" s="2566"/>
    </row>
    <row r="102" spans="1:11" ht="18" customHeight="1" x14ac:dyDescent="0.2">
      <c r="A102" s="2571" t="s">
        <v>131</v>
      </c>
      <c r="B102" s="2567" t="s">
        <v>152</v>
      </c>
      <c r="C102" s="2566"/>
      <c r="D102" s="2566"/>
      <c r="E102" s="2566"/>
      <c r="F102" s="2580">
        <v>1190</v>
      </c>
      <c r="G102" s="2580"/>
      <c r="H102" s="2581">
        <v>49944</v>
      </c>
      <c r="I102" s="2616">
        <v>30965.279999999999</v>
      </c>
      <c r="J102" s="2581"/>
      <c r="K102" s="2582">
        <v>80909.279999999999</v>
      </c>
    </row>
    <row r="103" spans="1:11" ht="18" customHeight="1" x14ac:dyDescent="0.2">
      <c r="A103" s="2571" t="s">
        <v>132</v>
      </c>
      <c r="B103" s="3861" t="s">
        <v>62</v>
      </c>
      <c r="C103" s="3861"/>
      <c r="D103" s="2566"/>
      <c r="E103" s="2566"/>
      <c r="F103" s="2580">
        <v>28</v>
      </c>
      <c r="G103" s="2580"/>
      <c r="H103" s="2581">
        <v>41970</v>
      </c>
      <c r="I103" s="2616">
        <v>26021.4</v>
      </c>
      <c r="J103" s="2581"/>
      <c r="K103" s="2582">
        <v>67991.399999999994</v>
      </c>
    </row>
    <row r="104" spans="1:11" ht="18" customHeight="1" x14ac:dyDescent="0.2">
      <c r="A104" s="2571" t="s">
        <v>128</v>
      </c>
      <c r="B104" s="4065"/>
      <c r="C104" s="4066"/>
      <c r="D104" s="4067"/>
      <c r="E104" s="2566"/>
      <c r="F104" s="2580"/>
      <c r="G104" s="2580"/>
      <c r="H104" s="2581"/>
      <c r="I104" s="2616">
        <v>0</v>
      </c>
      <c r="J104" s="2581"/>
      <c r="K104" s="2582">
        <v>0</v>
      </c>
    </row>
    <row r="105" spans="1:11" ht="18" customHeight="1" x14ac:dyDescent="0.2">
      <c r="A105" s="2571" t="s">
        <v>127</v>
      </c>
      <c r="B105" s="4065"/>
      <c r="C105" s="4066"/>
      <c r="D105" s="4067"/>
      <c r="E105" s="2566"/>
      <c r="F105" s="2580"/>
      <c r="G105" s="2580"/>
      <c r="H105" s="2581"/>
      <c r="I105" s="2616">
        <v>0</v>
      </c>
      <c r="J105" s="2581"/>
      <c r="K105" s="2582">
        <v>0</v>
      </c>
    </row>
    <row r="106" spans="1:11" ht="18" customHeight="1" x14ac:dyDescent="0.2">
      <c r="A106" s="2571" t="s">
        <v>129</v>
      </c>
      <c r="B106" s="4065"/>
      <c r="C106" s="4066"/>
      <c r="D106" s="4067"/>
      <c r="E106" s="2566"/>
      <c r="F106" s="2580"/>
      <c r="G106" s="2580"/>
      <c r="H106" s="2581"/>
      <c r="I106" s="2616">
        <v>0</v>
      </c>
      <c r="J106" s="2581"/>
      <c r="K106" s="2582">
        <v>0</v>
      </c>
    </row>
    <row r="107" spans="1:11" ht="18" customHeight="1" x14ac:dyDescent="0.2">
      <c r="A107" s="2566"/>
      <c r="B107" s="2568"/>
      <c r="C107" s="2566"/>
      <c r="D107" s="2566"/>
      <c r="E107" s="2566"/>
      <c r="F107" s="2566"/>
      <c r="G107" s="2566"/>
      <c r="H107" s="2566"/>
      <c r="I107" s="2566"/>
      <c r="J107" s="2566"/>
      <c r="K107" s="2566"/>
    </row>
    <row r="108" spans="1:11" s="38" customFormat="1" ht="18" customHeight="1" x14ac:dyDescent="0.2">
      <c r="A108" s="2572" t="s">
        <v>153</v>
      </c>
      <c r="B108" s="2629" t="s">
        <v>154</v>
      </c>
      <c r="C108" s="2566"/>
      <c r="D108" s="2566"/>
      <c r="E108" s="2568" t="s">
        <v>7</v>
      </c>
      <c r="F108" s="2584">
        <v>1218</v>
      </c>
      <c r="G108" s="2584">
        <v>0</v>
      </c>
      <c r="H108" s="2582">
        <v>91914</v>
      </c>
      <c r="I108" s="2582">
        <v>56986.68</v>
      </c>
      <c r="J108" s="2582">
        <v>0</v>
      </c>
      <c r="K108" s="2582">
        <v>148900.68</v>
      </c>
    </row>
    <row r="109" spans="1:11" s="38" customFormat="1" ht="18" customHeight="1" thickBot="1" x14ac:dyDescent="0.25">
      <c r="A109" s="2577"/>
      <c r="B109" s="2578"/>
      <c r="C109" s="2579"/>
      <c r="D109" s="2579"/>
      <c r="E109" s="2579"/>
      <c r="F109" s="2590"/>
      <c r="G109" s="2590"/>
      <c r="H109" s="2590"/>
      <c r="I109" s="2590"/>
      <c r="J109" s="2590"/>
      <c r="K109" s="2590"/>
    </row>
    <row r="110" spans="1:11" s="38" customFormat="1" ht="18" customHeight="1" x14ac:dyDescent="0.2">
      <c r="A110" s="2572" t="s">
        <v>156</v>
      </c>
      <c r="B110" s="2568" t="s">
        <v>39</v>
      </c>
      <c r="C110" s="2566"/>
      <c r="D110" s="2566"/>
      <c r="E110" s="2566"/>
      <c r="F110" s="2566"/>
      <c r="G110" s="2566"/>
      <c r="H110" s="2566"/>
      <c r="I110" s="2566"/>
      <c r="J110" s="2566"/>
      <c r="K110" s="2566"/>
    </row>
    <row r="111" spans="1:11" ht="18" customHeight="1" x14ac:dyDescent="0.2">
      <c r="A111" s="2572" t="s">
        <v>155</v>
      </c>
      <c r="B111" s="2568" t="s">
        <v>164</v>
      </c>
      <c r="C111" s="2566"/>
      <c r="D111" s="2566"/>
      <c r="E111" s="2568" t="s">
        <v>7</v>
      </c>
      <c r="F111" s="2631">
        <v>12200284</v>
      </c>
      <c r="G111" s="2566"/>
      <c r="H111" s="2566"/>
      <c r="I111" s="2566"/>
      <c r="J111" s="2566"/>
      <c r="K111" s="2566"/>
    </row>
    <row r="112" spans="1:11" ht="18" customHeight="1" x14ac:dyDescent="0.2">
      <c r="A112" s="2566"/>
      <c r="B112" s="2568"/>
      <c r="C112" s="2566"/>
      <c r="D112" s="2566"/>
      <c r="E112" s="2568"/>
      <c r="F112" s="2588"/>
      <c r="G112" s="2566"/>
      <c r="H112" s="2566"/>
      <c r="I112" s="2566"/>
      <c r="J112" s="2566"/>
      <c r="K112" s="2566"/>
    </row>
    <row r="113" spans="1:11" ht="18" customHeight="1" x14ac:dyDescent="0.2">
      <c r="A113" s="2572"/>
      <c r="B113" s="2568" t="s">
        <v>15</v>
      </c>
      <c r="C113" s="2566"/>
      <c r="D113" s="2566"/>
      <c r="E113" s="2566"/>
      <c r="F113" s="2566"/>
      <c r="G113" s="1969"/>
      <c r="H113" s="1969"/>
      <c r="I113" s="1969"/>
      <c r="J113" s="1969"/>
      <c r="K113" s="1969"/>
    </row>
    <row r="114" spans="1:11" ht="18" customHeight="1" x14ac:dyDescent="0.2">
      <c r="A114" s="2571" t="s">
        <v>171</v>
      </c>
      <c r="B114" s="2567" t="s">
        <v>35</v>
      </c>
      <c r="C114" s="2566"/>
      <c r="D114" s="2566"/>
      <c r="E114" s="2566"/>
      <c r="F114" s="2591">
        <v>0.62</v>
      </c>
      <c r="G114" s="1969"/>
      <c r="H114" s="1969"/>
      <c r="I114" s="1969"/>
      <c r="J114" s="1969"/>
      <c r="K114" s="1969"/>
    </row>
    <row r="115" spans="1:11" ht="18" customHeight="1" x14ac:dyDescent="0.2">
      <c r="A115" s="2571"/>
      <c r="B115" s="2568"/>
      <c r="C115" s="2566"/>
      <c r="D115" s="2566"/>
      <c r="E115" s="2566"/>
      <c r="F115" s="2566"/>
      <c r="G115" s="1969"/>
      <c r="H115" s="1969"/>
      <c r="I115" s="1969"/>
      <c r="J115" s="1969"/>
      <c r="K115" s="1969"/>
    </row>
    <row r="116" spans="1:11" ht="18" customHeight="1" x14ac:dyDescent="0.2">
      <c r="A116" s="2571" t="s">
        <v>170</v>
      </c>
      <c r="B116" s="2568" t="s">
        <v>16</v>
      </c>
      <c r="C116" s="2566"/>
      <c r="D116" s="2566"/>
      <c r="E116" s="2566"/>
      <c r="F116" s="2566"/>
      <c r="G116" s="1969"/>
      <c r="H116" s="1969"/>
      <c r="I116" s="1969"/>
      <c r="J116" s="1969"/>
      <c r="K116" s="1969"/>
    </row>
    <row r="117" spans="1:11" ht="18" customHeight="1" x14ac:dyDescent="0.2">
      <c r="A117" s="2571" t="s">
        <v>172</v>
      </c>
      <c r="B117" s="2567" t="s">
        <v>17</v>
      </c>
      <c r="C117" s="2566"/>
      <c r="D117" s="2566"/>
      <c r="E117" s="2566"/>
      <c r="F117" s="2581">
        <v>194283863</v>
      </c>
      <c r="G117" s="1969"/>
      <c r="H117" s="1969"/>
      <c r="I117" s="1969"/>
      <c r="J117" s="1969"/>
      <c r="K117" s="1969"/>
    </row>
    <row r="118" spans="1:11" ht="18" customHeight="1" x14ac:dyDescent="0.2">
      <c r="A118" s="2571" t="s">
        <v>173</v>
      </c>
      <c r="B118" s="2566" t="s">
        <v>18</v>
      </c>
      <c r="C118" s="2566"/>
      <c r="D118" s="2566"/>
      <c r="E118" s="2566"/>
      <c r="F118" s="2581">
        <v>8117346</v>
      </c>
      <c r="G118" s="1969"/>
      <c r="H118" s="1969"/>
      <c r="I118" s="1969"/>
      <c r="J118" s="1969"/>
      <c r="K118" s="1969"/>
    </row>
    <row r="119" spans="1:11" ht="18" customHeight="1" x14ac:dyDescent="0.2">
      <c r="A119" s="2571" t="s">
        <v>174</v>
      </c>
      <c r="B119" s="2568" t="s">
        <v>19</v>
      </c>
      <c r="C119" s="2566"/>
      <c r="D119" s="2566"/>
      <c r="E119" s="2566"/>
      <c r="F119" s="2583">
        <v>202401209</v>
      </c>
      <c r="G119" s="1969"/>
      <c r="H119" s="1969"/>
      <c r="I119" s="1969"/>
      <c r="J119" s="1969"/>
      <c r="K119" s="1969"/>
    </row>
    <row r="120" spans="1:11" ht="18" customHeight="1" x14ac:dyDescent="0.2">
      <c r="A120" s="2571"/>
      <c r="B120" s="2568"/>
      <c r="C120" s="2566"/>
      <c r="D120" s="2566"/>
      <c r="E120" s="2566"/>
      <c r="F120" s="2566"/>
      <c r="G120" s="1969"/>
      <c r="H120" s="1969"/>
      <c r="I120" s="1969"/>
      <c r="J120" s="1969"/>
      <c r="K120" s="1969"/>
    </row>
    <row r="121" spans="1:11" ht="18" customHeight="1" x14ac:dyDescent="0.2">
      <c r="A121" s="2571" t="s">
        <v>167</v>
      </c>
      <c r="B121" s="2568" t="s">
        <v>36</v>
      </c>
      <c r="C121" s="2566"/>
      <c r="D121" s="2566"/>
      <c r="E121" s="2566"/>
      <c r="F121" s="2581">
        <v>186693541</v>
      </c>
      <c r="G121" s="1969"/>
      <c r="H121" s="1969"/>
      <c r="I121" s="1969"/>
      <c r="J121" s="1969"/>
      <c r="K121" s="1969"/>
    </row>
    <row r="122" spans="1:11" ht="18" customHeight="1" x14ac:dyDescent="0.2">
      <c r="A122" s="2571"/>
      <c r="B122" s="2566"/>
      <c r="C122" s="2566"/>
      <c r="D122" s="2566"/>
      <c r="E122" s="2566"/>
      <c r="F122" s="2566"/>
      <c r="G122" s="1969"/>
      <c r="H122" s="1969"/>
      <c r="I122" s="1969"/>
      <c r="J122" s="1969"/>
      <c r="K122" s="1969"/>
    </row>
    <row r="123" spans="1:11" ht="18" customHeight="1" x14ac:dyDescent="0.2">
      <c r="A123" s="2571" t="s">
        <v>175</v>
      </c>
      <c r="B123" s="2568" t="s">
        <v>20</v>
      </c>
      <c r="C123" s="2566"/>
      <c r="D123" s="2566"/>
      <c r="E123" s="2566"/>
      <c r="F123" s="2581">
        <v>15707668</v>
      </c>
      <c r="G123" s="1969"/>
      <c r="H123" s="1969"/>
      <c r="I123" s="1969"/>
      <c r="J123" s="1969"/>
      <c r="K123" s="1969"/>
    </row>
    <row r="124" spans="1:11" ht="18" customHeight="1" x14ac:dyDescent="0.2">
      <c r="A124" s="2571"/>
      <c r="B124" s="2566"/>
      <c r="C124" s="2566"/>
      <c r="D124" s="2566"/>
      <c r="E124" s="2566"/>
      <c r="F124" s="2566"/>
      <c r="G124" s="1969"/>
      <c r="H124" s="1969"/>
      <c r="I124" s="1969"/>
      <c r="J124" s="1969"/>
      <c r="K124" s="1969"/>
    </row>
    <row r="125" spans="1:11" ht="18" customHeight="1" x14ac:dyDescent="0.2">
      <c r="A125" s="2571" t="s">
        <v>176</v>
      </c>
      <c r="B125" s="2568" t="s">
        <v>21</v>
      </c>
      <c r="C125" s="2566"/>
      <c r="D125" s="2566"/>
      <c r="E125" s="2566"/>
      <c r="F125" s="2581">
        <v>-7233410</v>
      </c>
      <c r="G125" s="1969"/>
      <c r="H125" s="1969"/>
      <c r="I125" s="1969"/>
      <c r="J125" s="1969"/>
      <c r="K125" s="1969"/>
    </row>
    <row r="126" spans="1:11" ht="18" customHeight="1" x14ac:dyDescent="0.2">
      <c r="A126" s="2571"/>
      <c r="B126" s="2566"/>
      <c r="C126" s="2566"/>
      <c r="D126" s="2566"/>
      <c r="E126" s="2566"/>
      <c r="F126" s="2566"/>
      <c r="G126" s="1969"/>
      <c r="H126" s="1969"/>
      <c r="I126" s="1969"/>
      <c r="J126" s="1969"/>
      <c r="K126" s="1969"/>
    </row>
    <row r="127" spans="1:11" ht="18" customHeight="1" x14ac:dyDescent="0.2">
      <c r="A127" s="2571" t="s">
        <v>177</v>
      </c>
      <c r="B127" s="2568" t="s">
        <v>22</v>
      </c>
      <c r="C127" s="2566"/>
      <c r="D127" s="2566"/>
      <c r="E127" s="2566"/>
      <c r="F127" s="2581">
        <v>8474258</v>
      </c>
      <c r="G127" s="1969"/>
      <c r="H127" s="1969"/>
      <c r="I127" s="1969"/>
      <c r="J127" s="1969"/>
      <c r="K127" s="1969"/>
    </row>
    <row r="128" spans="1:11" ht="18" customHeight="1" x14ac:dyDescent="0.2">
      <c r="A128" s="2571"/>
      <c r="B128" s="2566"/>
      <c r="C128" s="2566"/>
      <c r="D128" s="2566"/>
      <c r="E128" s="2566"/>
      <c r="F128" s="2566"/>
      <c r="G128" s="1969"/>
      <c r="H128" s="1969"/>
      <c r="I128" s="1969"/>
      <c r="J128" s="1969"/>
      <c r="K128" s="1969"/>
    </row>
    <row r="129" spans="1:11" ht="42.75" customHeight="1" x14ac:dyDescent="0.2">
      <c r="A129" s="2566"/>
      <c r="B129" s="2566"/>
      <c r="C129" s="2566"/>
      <c r="D129" s="2566"/>
      <c r="E129" s="2566"/>
      <c r="F129" s="2575" t="s">
        <v>9</v>
      </c>
      <c r="G129" s="2575" t="s">
        <v>37</v>
      </c>
      <c r="H129" s="2575" t="s">
        <v>29</v>
      </c>
      <c r="I129" s="2575" t="s">
        <v>30</v>
      </c>
      <c r="J129" s="2575" t="s">
        <v>33</v>
      </c>
      <c r="K129" s="2575" t="s">
        <v>34</v>
      </c>
    </row>
    <row r="130" spans="1:11" ht="18" customHeight="1" x14ac:dyDescent="0.2">
      <c r="A130" s="2572" t="s">
        <v>157</v>
      </c>
      <c r="B130" s="2568" t="s">
        <v>23</v>
      </c>
      <c r="C130" s="2566"/>
      <c r="D130" s="2566"/>
      <c r="E130" s="2566"/>
      <c r="F130" s="2566"/>
      <c r="G130" s="2566"/>
      <c r="H130" s="2566"/>
      <c r="I130" s="2566"/>
      <c r="J130" s="2566"/>
      <c r="K130" s="2566"/>
    </row>
    <row r="131" spans="1:11" ht="18" customHeight="1" x14ac:dyDescent="0.2">
      <c r="A131" s="2571" t="s">
        <v>158</v>
      </c>
      <c r="B131" s="2566" t="s">
        <v>24</v>
      </c>
      <c r="C131" s="2566"/>
      <c r="D131" s="2566"/>
      <c r="E131" s="2566"/>
      <c r="F131" s="2580"/>
      <c r="G131" s="2580"/>
      <c r="H131" s="2581"/>
      <c r="I131" s="2616">
        <v>0</v>
      </c>
      <c r="J131" s="2581"/>
      <c r="K131" s="2582">
        <v>0</v>
      </c>
    </row>
    <row r="132" spans="1:11" ht="18" customHeight="1" x14ac:dyDescent="0.2">
      <c r="A132" s="2571" t="s">
        <v>159</v>
      </c>
      <c r="B132" s="2566" t="s">
        <v>25</v>
      </c>
      <c r="C132" s="2566"/>
      <c r="D132" s="2566"/>
      <c r="E132" s="2566"/>
      <c r="F132" s="2580"/>
      <c r="G132" s="2580"/>
      <c r="H132" s="2581"/>
      <c r="I132" s="2616">
        <v>0</v>
      </c>
      <c r="J132" s="2581"/>
      <c r="K132" s="2582">
        <v>0</v>
      </c>
    </row>
    <row r="133" spans="1:11" ht="18" customHeight="1" x14ac:dyDescent="0.2">
      <c r="A133" s="2571" t="s">
        <v>160</v>
      </c>
      <c r="B133" s="4062" t="s">
        <v>809</v>
      </c>
      <c r="C133" s="4063"/>
      <c r="D133" s="4064"/>
      <c r="E133" s="2566"/>
      <c r="F133" s="2580">
        <v>1020</v>
      </c>
      <c r="G133" s="2580">
        <v>618</v>
      </c>
      <c r="H133" s="2581">
        <v>150000</v>
      </c>
      <c r="I133" s="2616">
        <v>0</v>
      </c>
      <c r="J133" s="2581"/>
      <c r="K133" s="2582">
        <v>150000</v>
      </c>
    </row>
    <row r="134" spans="1:11" ht="18" customHeight="1" x14ac:dyDescent="0.2">
      <c r="A134" s="2571" t="s">
        <v>161</v>
      </c>
      <c r="B134" s="4062"/>
      <c r="C134" s="4063"/>
      <c r="D134" s="4064"/>
      <c r="E134" s="2566"/>
      <c r="F134" s="2580"/>
      <c r="G134" s="2580"/>
      <c r="H134" s="2581"/>
      <c r="I134" s="2616">
        <v>0</v>
      </c>
      <c r="J134" s="2581"/>
      <c r="K134" s="2582">
        <v>0</v>
      </c>
    </row>
    <row r="135" spans="1:11" ht="18" customHeight="1" x14ac:dyDescent="0.2">
      <c r="A135" s="2571" t="s">
        <v>162</v>
      </c>
      <c r="B135" s="4062"/>
      <c r="C135" s="4063"/>
      <c r="D135" s="4064"/>
      <c r="E135" s="2566"/>
      <c r="F135" s="2580"/>
      <c r="G135" s="2580"/>
      <c r="H135" s="2581"/>
      <c r="I135" s="2616">
        <v>0</v>
      </c>
      <c r="J135" s="2581"/>
      <c r="K135" s="2582">
        <v>0</v>
      </c>
    </row>
    <row r="136" spans="1:11" ht="18" customHeight="1" x14ac:dyDescent="0.2">
      <c r="A136" s="2572"/>
      <c r="B136" s="2566"/>
      <c r="C136" s="2566"/>
      <c r="D136" s="2566"/>
      <c r="E136" s="2566"/>
      <c r="F136" s="2566"/>
      <c r="G136" s="2566"/>
      <c r="H136" s="2566"/>
      <c r="I136" s="2566"/>
      <c r="J136" s="2566"/>
      <c r="K136" s="2566"/>
    </row>
    <row r="137" spans="1:11" ht="18" customHeight="1" x14ac:dyDescent="0.2">
      <c r="A137" s="2572" t="s">
        <v>163</v>
      </c>
      <c r="B137" s="2568" t="s">
        <v>27</v>
      </c>
      <c r="C137" s="2566"/>
      <c r="D137" s="2566"/>
      <c r="E137" s="2566"/>
      <c r="F137" s="2584">
        <v>1020</v>
      </c>
      <c r="G137" s="2584">
        <v>618</v>
      </c>
      <c r="H137" s="2582">
        <v>150000</v>
      </c>
      <c r="I137" s="2582">
        <v>0</v>
      </c>
      <c r="J137" s="2582">
        <v>0</v>
      </c>
      <c r="K137" s="2582">
        <v>150000</v>
      </c>
    </row>
    <row r="138" spans="1:11" ht="18" customHeight="1" x14ac:dyDescent="0.2">
      <c r="A138" s="2566"/>
      <c r="B138" s="2566"/>
      <c r="C138" s="2566"/>
      <c r="D138" s="2566"/>
      <c r="E138" s="2566"/>
      <c r="F138" s="2566"/>
      <c r="G138" s="2566"/>
      <c r="H138" s="2566"/>
      <c r="I138" s="2566"/>
      <c r="J138" s="2566"/>
      <c r="K138" s="2566"/>
    </row>
    <row r="139" spans="1:11" ht="42.75" customHeight="1" x14ac:dyDescent="0.2">
      <c r="A139" s="2566"/>
      <c r="B139" s="2566"/>
      <c r="C139" s="2566"/>
      <c r="D139" s="2566"/>
      <c r="E139" s="2566"/>
      <c r="F139" s="2575" t="s">
        <v>9</v>
      </c>
      <c r="G139" s="2575" t="s">
        <v>37</v>
      </c>
      <c r="H139" s="2575" t="s">
        <v>29</v>
      </c>
      <c r="I139" s="2575" t="s">
        <v>30</v>
      </c>
      <c r="J139" s="2575" t="s">
        <v>33</v>
      </c>
      <c r="K139" s="2575" t="s">
        <v>34</v>
      </c>
    </row>
    <row r="140" spans="1:11" ht="18" customHeight="1" x14ac:dyDescent="0.2">
      <c r="A140" s="2572" t="s">
        <v>166</v>
      </c>
      <c r="B140" s="2568" t="s">
        <v>26</v>
      </c>
      <c r="C140" s="2566"/>
      <c r="D140" s="2566"/>
      <c r="E140" s="2566"/>
      <c r="F140" s="2566"/>
      <c r="G140" s="2566"/>
      <c r="H140" s="2566"/>
      <c r="I140" s="2566"/>
      <c r="J140" s="2566"/>
      <c r="K140" s="2566"/>
    </row>
    <row r="141" spans="1:11" ht="18" customHeight="1" x14ac:dyDescent="0.2">
      <c r="A141" s="2571" t="s">
        <v>137</v>
      </c>
      <c r="B141" s="2568" t="s">
        <v>64</v>
      </c>
      <c r="C141" s="2566"/>
      <c r="D141" s="2566"/>
      <c r="E141" s="2566"/>
      <c r="F141" s="2607">
        <v>4539</v>
      </c>
      <c r="G141" s="2607">
        <v>6655</v>
      </c>
      <c r="H141" s="2607">
        <v>444180</v>
      </c>
      <c r="I141" s="2607">
        <v>275391.59999999998</v>
      </c>
      <c r="J141" s="2607">
        <v>25000</v>
      </c>
      <c r="K141" s="2607">
        <v>694571.60000000009</v>
      </c>
    </row>
    <row r="142" spans="1:11" ht="18" customHeight="1" x14ac:dyDescent="0.2">
      <c r="A142" s="2571" t="s">
        <v>142</v>
      </c>
      <c r="B142" s="2568" t="s">
        <v>65</v>
      </c>
      <c r="C142" s="2566"/>
      <c r="D142" s="2566"/>
      <c r="E142" s="2566"/>
      <c r="F142" s="2607">
        <v>39150</v>
      </c>
      <c r="G142" s="2607">
        <v>1541</v>
      </c>
      <c r="H142" s="2607">
        <v>1456387</v>
      </c>
      <c r="I142" s="2607">
        <v>0</v>
      </c>
      <c r="J142" s="2607">
        <v>0</v>
      </c>
      <c r="K142" s="2607">
        <v>1456387</v>
      </c>
    </row>
    <row r="143" spans="1:11" ht="18" customHeight="1" x14ac:dyDescent="0.2">
      <c r="A143" s="2571" t="s">
        <v>144</v>
      </c>
      <c r="B143" s="2568" t="s">
        <v>66</v>
      </c>
      <c r="C143" s="2566"/>
      <c r="D143" s="2566"/>
      <c r="E143" s="2566"/>
      <c r="F143" s="2607">
        <v>0</v>
      </c>
      <c r="G143" s="2607">
        <v>0</v>
      </c>
      <c r="H143" s="2607">
        <v>0</v>
      </c>
      <c r="I143" s="2607">
        <v>0</v>
      </c>
      <c r="J143" s="2607">
        <v>0</v>
      </c>
      <c r="K143" s="2607">
        <v>0</v>
      </c>
    </row>
    <row r="144" spans="1:11" ht="18" customHeight="1" x14ac:dyDescent="0.2">
      <c r="A144" s="2571" t="s">
        <v>146</v>
      </c>
      <c r="B144" s="2568" t="s">
        <v>67</v>
      </c>
      <c r="C144" s="2566"/>
      <c r="D144" s="2566"/>
      <c r="E144" s="2566"/>
      <c r="F144" s="2607">
        <v>0</v>
      </c>
      <c r="G144" s="2607">
        <v>0</v>
      </c>
      <c r="H144" s="2607">
        <v>0</v>
      </c>
      <c r="I144" s="2607">
        <v>0</v>
      </c>
      <c r="J144" s="2607">
        <v>0</v>
      </c>
      <c r="K144" s="2607">
        <v>0</v>
      </c>
    </row>
    <row r="145" spans="1:11" ht="18" customHeight="1" x14ac:dyDescent="0.2">
      <c r="A145" s="2571" t="s">
        <v>148</v>
      </c>
      <c r="B145" s="2568" t="s">
        <v>68</v>
      </c>
      <c r="C145" s="2566"/>
      <c r="D145" s="2566"/>
      <c r="E145" s="2566"/>
      <c r="F145" s="2607">
        <v>1145</v>
      </c>
      <c r="G145" s="2607">
        <v>10227</v>
      </c>
      <c r="H145" s="2607">
        <v>369757</v>
      </c>
      <c r="I145" s="2607">
        <v>0</v>
      </c>
      <c r="J145" s="2607">
        <v>0</v>
      </c>
      <c r="K145" s="2607">
        <v>369757</v>
      </c>
    </row>
    <row r="146" spans="1:11" ht="18" customHeight="1" x14ac:dyDescent="0.2">
      <c r="A146" s="2571" t="s">
        <v>150</v>
      </c>
      <c r="B146" s="2568" t="s">
        <v>69</v>
      </c>
      <c r="C146" s="2566"/>
      <c r="D146" s="2566"/>
      <c r="E146" s="2566"/>
      <c r="F146" s="2607">
        <v>13742</v>
      </c>
      <c r="G146" s="2607">
        <v>64662</v>
      </c>
      <c r="H146" s="2607">
        <v>654241</v>
      </c>
      <c r="I146" s="2607">
        <v>405629.42000000004</v>
      </c>
      <c r="J146" s="2607">
        <v>0</v>
      </c>
      <c r="K146" s="2607">
        <v>1059870.42</v>
      </c>
    </row>
    <row r="147" spans="1:11" ht="18" customHeight="1" x14ac:dyDescent="0.2">
      <c r="A147" s="2571" t="s">
        <v>153</v>
      </c>
      <c r="B147" s="2568" t="s">
        <v>61</v>
      </c>
      <c r="C147" s="2566"/>
      <c r="D147" s="2566"/>
      <c r="E147" s="2566"/>
      <c r="F147" s="2584">
        <v>1218</v>
      </c>
      <c r="G147" s="2584">
        <v>0</v>
      </c>
      <c r="H147" s="2584">
        <v>91914</v>
      </c>
      <c r="I147" s="2584">
        <v>56986.68</v>
      </c>
      <c r="J147" s="2584">
        <v>0</v>
      </c>
      <c r="K147" s="2584">
        <v>148900.68</v>
      </c>
    </row>
    <row r="148" spans="1:11" ht="18" customHeight="1" x14ac:dyDescent="0.2">
      <c r="A148" s="2571" t="s">
        <v>155</v>
      </c>
      <c r="B148" s="2568" t="s">
        <v>70</v>
      </c>
      <c r="C148" s="2566"/>
      <c r="D148" s="2566"/>
      <c r="E148" s="2566"/>
      <c r="F148" s="2608" t="s">
        <v>73</v>
      </c>
      <c r="G148" s="2608" t="s">
        <v>73</v>
      </c>
      <c r="H148" s="2609" t="s">
        <v>73</v>
      </c>
      <c r="I148" s="2609" t="s">
        <v>73</v>
      </c>
      <c r="J148" s="2609" t="s">
        <v>73</v>
      </c>
      <c r="K148" s="2603">
        <v>12200284</v>
      </c>
    </row>
    <row r="149" spans="1:11" ht="18" customHeight="1" x14ac:dyDescent="0.2">
      <c r="A149" s="2571" t="s">
        <v>163</v>
      </c>
      <c r="B149" s="2568" t="s">
        <v>71</v>
      </c>
      <c r="C149" s="2566"/>
      <c r="D149" s="2566"/>
      <c r="E149" s="2566"/>
      <c r="F149" s="2584">
        <v>1020</v>
      </c>
      <c r="G149" s="2584">
        <v>618</v>
      </c>
      <c r="H149" s="2584">
        <v>150000</v>
      </c>
      <c r="I149" s="2584">
        <v>0</v>
      </c>
      <c r="J149" s="2584">
        <v>0</v>
      </c>
      <c r="K149" s="2584">
        <v>150000</v>
      </c>
    </row>
    <row r="150" spans="1:11" ht="18" customHeight="1" x14ac:dyDescent="0.2">
      <c r="A150" s="2571" t="s">
        <v>185</v>
      </c>
      <c r="B150" s="2568" t="s">
        <v>186</v>
      </c>
      <c r="C150" s="2566"/>
      <c r="D150" s="2566"/>
      <c r="E150" s="2566"/>
      <c r="F150" s="2608" t="s">
        <v>73</v>
      </c>
      <c r="G150" s="2608" t="s">
        <v>73</v>
      </c>
      <c r="H150" s="2584">
        <v>5377576</v>
      </c>
      <c r="I150" s="2584">
        <v>0</v>
      </c>
      <c r="J150" s="2584">
        <v>4598500</v>
      </c>
      <c r="K150" s="2584">
        <v>779076</v>
      </c>
    </row>
    <row r="151" spans="1:11" ht="18" customHeight="1" x14ac:dyDescent="0.2">
      <c r="A151" s="2566"/>
      <c r="B151" s="2568"/>
      <c r="C151" s="2566"/>
      <c r="D151" s="2566"/>
      <c r="E151" s="2566"/>
      <c r="F151" s="2614"/>
      <c r="G151" s="2614"/>
      <c r="H151" s="2614"/>
      <c r="I151" s="2614"/>
      <c r="J151" s="2614"/>
      <c r="K151" s="2614"/>
    </row>
    <row r="152" spans="1:11" ht="18" customHeight="1" x14ac:dyDescent="0.2">
      <c r="A152" s="2572" t="s">
        <v>165</v>
      </c>
      <c r="B152" s="2568" t="s">
        <v>26</v>
      </c>
      <c r="C152" s="2566"/>
      <c r="D152" s="2566"/>
      <c r="E152" s="2566"/>
      <c r="F152" s="2615">
        <v>60814</v>
      </c>
      <c r="G152" s="2615">
        <v>83703</v>
      </c>
      <c r="H152" s="2615">
        <v>8544055</v>
      </c>
      <c r="I152" s="2615">
        <v>738007.70000000007</v>
      </c>
      <c r="J152" s="2615">
        <v>4623500</v>
      </c>
      <c r="K152" s="2615">
        <v>16858846.699999999</v>
      </c>
    </row>
    <row r="153" spans="1:11" ht="18" customHeight="1" x14ac:dyDescent="0.2">
      <c r="A153" s="1970"/>
      <c r="B153" s="1969"/>
      <c r="C153" s="1969"/>
      <c r="D153" s="1969"/>
      <c r="E153" s="1969"/>
      <c r="F153" s="1969"/>
      <c r="G153" s="1969"/>
      <c r="H153" s="1969"/>
      <c r="I153" s="1969"/>
      <c r="J153" s="1969"/>
      <c r="K153" s="1969"/>
    </row>
    <row r="154" spans="1:11" ht="18" customHeight="1" x14ac:dyDescent="0.2">
      <c r="A154" s="2572" t="s">
        <v>168</v>
      </c>
      <c r="B154" s="2568" t="s">
        <v>28</v>
      </c>
      <c r="C154" s="2566"/>
      <c r="D154" s="2566"/>
      <c r="E154" s="2566"/>
      <c r="F154" s="2630">
        <v>9.0302249395976683E-2</v>
      </c>
      <c r="G154" s="2566"/>
      <c r="H154" s="2566"/>
      <c r="I154" s="2566"/>
      <c r="J154" s="2566"/>
      <c r="K154" s="2566"/>
    </row>
    <row r="155" spans="1:11" ht="18" customHeight="1" x14ac:dyDescent="0.2">
      <c r="A155" s="2572" t="s">
        <v>169</v>
      </c>
      <c r="B155" s="2568" t="s">
        <v>72</v>
      </c>
      <c r="C155" s="2566"/>
      <c r="D155" s="2566"/>
      <c r="E155" s="2566"/>
      <c r="F155" s="2630">
        <v>1.9894186252058881</v>
      </c>
      <c r="G155" s="2568"/>
      <c r="H155" s="2566"/>
      <c r="I155" s="2566"/>
      <c r="J155" s="2566"/>
      <c r="K155" s="2566"/>
    </row>
    <row r="156" spans="1:11" ht="18" customHeight="1" x14ac:dyDescent="0.2">
      <c r="A156" s="2566"/>
      <c r="B156" s="2566"/>
      <c r="C156" s="2566"/>
      <c r="D156" s="2566"/>
      <c r="E156" s="2566"/>
      <c r="F156" s="2566"/>
      <c r="G156" s="2568"/>
      <c r="H156" s="2566"/>
      <c r="I156" s="2566"/>
      <c r="J156" s="2566"/>
      <c r="K156" s="2566"/>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K156"/>
  <sheetViews>
    <sheetView showGridLines="0" topLeftCell="A124" zoomScale="85" zoomScaleNormal="85" zoomScaleSheetLayoutView="80" workbookViewId="0">
      <selection activeCell="E154" sqref="E154:E155"/>
    </sheetView>
  </sheetViews>
  <sheetFormatPr defaultRowHeight="18" customHeight="1" x14ac:dyDescent="0.2"/>
  <cols>
    <col min="1" max="1" width="8.28515625" style="2" customWidth="1"/>
    <col min="2" max="2" width="55.42578125" bestFit="1" customWidth="1"/>
    <col min="3" max="3" width="9.5703125" customWidth="1"/>
    <col min="5" max="5" width="12.42578125" customWidth="1"/>
    <col min="6" max="6" width="18.5703125" customWidth="1"/>
    <col min="7" max="7" width="23.5703125" customWidth="1"/>
    <col min="8" max="8" width="17.28515625" customWidth="1"/>
    <col min="9" max="9" width="21.28515625" customWidth="1"/>
    <col min="10" max="10" width="19.7109375" customWidth="1"/>
    <col min="11" max="11" width="17.5703125" customWidth="1"/>
  </cols>
  <sheetData>
    <row r="1" spans="1:11" ht="18" customHeight="1" x14ac:dyDescent="0.2">
      <c r="A1" s="2632"/>
      <c r="B1" s="2632"/>
      <c r="C1" s="2636"/>
      <c r="D1" s="2635"/>
      <c r="E1" s="2636"/>
      <c r="F1" s="2636"/>
      <c r="G1" s="2636"/>
      <c r="H1" s="2636"/>
      <c r="I1" s="2636"/>
      <c r="J1" s="2636"/>
      <c r="K1" s="2636"/>
    </row>
    <row r="2" spans="1:11" ht="18" customHeight="1" x14ac:dyDescent="0.25">
      <c r="A2" s="2632"/>
      <c r="B2" s="2632"/>
      <c r="C2" s="2632"/>
      <c r="D2" s="3857" t="s">
        <v>686</v>
      </c>
      <c r="E2" s="3858"/>
      <c r="F2" s="3858"/>
      <c r="G2" s="3858"/>
      <c r="H2" s="3858"/>
      <c r="I2" s="2632"/>
      <c r="J2" s="2632"/>
      <c r="K2" s="2632"/>
    </row>
    <row r="3" spans="1:11" ht="18" customHeight="1" x14ac:dyDescent="0.2">
      <c r="A3" s="2632"/>
      <c r="B3" s="2634" t="s">
        <v>0</v>
      </c>
      <c r="C3" s="2632"/>
      <c r="D3" s="2632"/>
      <c r="E3" s="2632"/>
      <c r="F3" s="2632"/>
      <c r="G3" s="2632"/>
      <c r="H3" s="2632"/>
      <c r="I3" s="2632"/>
      <c r="J3" s="2632"/>
      <c r="K3" s="2632"/>
    </row>
    <row r="4" spans="1:11" ht="18" customHeight="1" x14ac:dyDescent="0.2">
      <c r="A4" s="2574"/>
      <c r="B4" s="2566"/>
      <c r="C4" s="2566"/>
      <c r="D4" s="2566"/>
      <c r="E4" s="2566"/>
      <c r="F4" s="2566"/>
      <c r="G4" s="2566"/>
      <c r="H4" s="2566"/>
      <c r="I4" s="2566"/>
      <c r="J4" s="2566"/>
      <c r="K4" s="2566"/>
    </row>
    <row r="5" spans="1:11" ht="18" customHeight="1" x14ac:dyDescent="0.2">
      <c r="A5" s="2632"/>
      <c r="B5" s="2637" t="s">
        <v>40</v>
      </c>
      <c r="C5" s="4068" t="s">
        <v>402</v>
      </c>
      <c r="D5" s="4070"/>
      <c r="E5" s="4070"/>
      <c r="F5" s="4070"/>
      <c r="G5" s="4071"/>
      <c r="H5" s="2632"/>
      <c r="I5" s="2632"/>
      <c r="J5" s="2632"/>
      <c r="K5" s="2632"/>
    </row>
    <row r="6" spans="1:11" ht="18" customHeight="1" x14ac:dyDescent="0.2">
      <c r="A6" s="2632"/>
      <c r="B6" s="2637" t="s">
        <v>3</v>
      </c>
      <c r="C6" s="4147" t="s">
        <v>403</v>
      </c>
      <c r="D6" s="4073"/>
      <c r="E6" s="4073"/>
      <c r="F6" s="4073"/>
      <c r="G6" s="4074"/>
      <c r="H6" s="2632"/>
      <c r="I6" s="2632"/>
      <c r="J6" s="2632"/>
      <c r="K6" s="2632"/>
    </row>
    <row r="7" spans="1:11" ht="18" customHeight="1" x14ac:dyDescent="0.2">
      <c r="A7" s="2632"/>
      <c r="B7" s="2637" t="s">
        <v>4</v>
      </c>
      <c r="C7" s="4075"/>
      <c r="D7" s="4076"/>
      <c r="E7" s="4076"/>
      <c r="F7" s="4076"/>
      <c r="G7" s="4077"/>
      <c r="H7" s="2632"/>
      <c r="I7" s="2632"/>
      <c r="J7" s="2632"/>
      <c r="K7" s="2632"/>
    </row>
    <row r="8" spans="1:11" ht="18" customHeight="1" x14ac:dyDescent="0.2">
      <c r="A8" s="2574"/>
      <c r="B8" s="2566"/>
      <c r="C8" s="2566"/>
      <c r="D8" s="2566"/>
      <c r="E8" s="2566"/>
      <c r="F8" s="2566"/>
      <c r="G8" s="2566"/>
      <c r="H8" s="2566"/>
      <c r="I8" s="2566"/>
      <c r="J8" s="2566"/>
      <c r="K8" s="2566"/>
    </row>
    <row r="9" spans="1:11" ht="18" customHeight="1" x14ac:dyDescent="0.2">
      <c r="A9" s="2632"/>
      <c r="B9" s="2637" t="s">
        <v>1</v>
      </c>
      <c r="C9" s="4068" t="s">
        <v>660</v>
      </c>
      <c r="D9" s="4070"/>
      <c r="E9" s="4070"/>
      <c r="F9" s="4070"/>
      <c r="G9" s="4071"/>
      <c r="H9" s="2632"/>
      <c r="I9" s="2632"/>
      <c r="J9" s="2632"/>
      <c r="K9" s="2632"/>
    </row>
    <row r="10" spans="1:11" ht="18" customHeight="1" x14ac:dyDescent="0.2">
      <c r="A10" s="2632"/>
      <c r="B10" s="2637" t="s">
        <v>2</v>
      </c>
      <c r="C10" s="4078" t="s">
        <v>404</v>
      </c>
      <c r="D10" s="4079"/>
      <c r="E10" s="4079"/>
      <c r="F10" s="4079"/>
      <c r="G10" s="4080"/>
      <c r="H10" s="2632"/>
      <c r="I10" s="2632"/>
      <c r="J10" s="2632"/>
      <c r="K10" s="2632"/>
    </row>
    <row r="11" spans="1:11" ht="18" customHeight="1" x14ac:dyDescent="0.2">
      <c r="A11" s="2632"/>
      <c r="B11" s="2637" t="s">
        <v>32</v>
      </c>
      <c r="C11" s="4068" t="s">
        <v>405</v>
      </c>
      <c r="D11" s="4069"/>
      <c r="E11" s="4069"/>
      <c r="F11" s="4069"/>
      <c r="G11" s="4069"/>
      <c r="H11" s="2632"/>
      <c r="I11" s="2632"/>
      <c r="J11" s="2632"/>
      <c r="K11" s="2632"/>
    </row>
    <row r="12" spans="1:11" ht="18" customHeight="1" x14ac:dyDescent="0.2">
      <c r="A12" s="2632"/>
      <c r="B12" s="2637"/>
      <c r="C12" s="2637"/>
      <c r="D12" s="2637"/>
      <c r="E12" s="2637"/>
      <c r="F12" s="2637"/>
      <c r="G12" s="2637"/>
      <c r="H12" s="2632"/>
      <c r="I12" s="2632"/>
      <c r="J12" s="2632"/>
      <c r="K12" s="2632"/>
    </row>
    <row r="13" spans="1:11" ht="24.6" customHeight="1" x14ac:dyDescent="0.2">
      <c r="A13" s="2632"/>
      <c r="B13" s="3863"/>
      <c r="C13" s="3864"/>
      <c r="D13" s="3864"/>
      <c r="E13" s="3864"/>
      <c r="F13" s="3864"/>
      <c r="G13" s="3864"/>
      <c r="H13" s="3865"/>
      <c r="I13" s="2636"/>
      <c r="J13" s="2632"/>
      <c r="K13" s="2632"/>
    </row>
    <row r="14" spans="1:11" ht="18" customHeight="1" x14ac:dyDescent="0.2">
      <c r="A14" s="2632"/>
      <c r="B14" s="2639"/>
      <c r="C14" s="2632"/>
      <c r="D14" s="2632"/>
      <c r="E14" s="2632"/>
      <c r="F14" s="2632"/>
      <c r="G14" s="2632"/>
      <c r="H14" s="2632"/>
      <c r="I14" s="2632"/>
      <c r="J14" s="2632"/>
      <c r="K14" s="2632"/>
    </row>
    <row r="15" spans="1:11" ht="18" customHeight="1" x14ac:dyDescent="0.2">
      <c r="A15" s="2632"/>
      <c r="B15" s="2639"/>
      <c r="C15" s="2632"/>
      <c r="D15" s="2632"/>
      <c r="E15" s="2632"/>
      <c r="F15" s="2632"/>
      <c r="G15" s="2632"/>
      <c r="H15" s="2632"/>
      <c r="I15" s="2632"/>
      <c r="J15" s="2632"/>
      <c r="K15" s="2632"/>
    </row>
    <row r="16" spans="1:11" ht="45" customHeight="1" x14ac:dyDescent="0.2">
      <c r="A16" s="2635" t="s">
        <v>181</v>
      </c>
      <c r="B16" s="2636"/>
      <c r="C16" s="2636"/>
      <c r="D16" s="2636"/>
      <c r="E16" s="2636"/>
      <c r="F16" s="2640" t="s">
        <v>9</v>
      </c>
      <c r="G16" s="2640" t="s">
        <v>37</v>
      </c>
      <c r="H16" s="2640" t="s">
        <v>29</v>
      </c>
      <c r="I16" s="2640" t="s">
        <v>30</v>
      </c>
      <c r="J16" s="2640" t="s">
        <v>33</v>
      </c>
      <c r="K16" s="2640" t="s">
        <v>34</v>
      </c>
    </row>
    <row r="17" spans="1:11" ht="18" customHeight="1" x14ac:dyDescent="0.2">
      <c r="A17" s="2638" t="s">
        <v>184</v>
      </c>
      <c r="B17" s="2634" t="s">
        <v>182</v>
      </c>
      <c r="C17" s="2632"/>
      <c r="D17" s="2632"/>
      <c r="E17" s="2632"/>
      <c r="F17" s="2632"/>
      <c r="G17" s="2632"/>
      <c r="H17" s="2632"/>
      <c r="I17" s="2632"/>
      <c r="J17" s="2632"/>
      <c r="K17" s="2632"/>
    </row>
    <row r="18" spans="1:11" ht="18" customHeight="1" x14ac:dyDescent="0.2">
      <c r="A18" s="2637" t="s">
        <v>185</v>
      </c>
      <c r="B18" s="2633" t="s">
        <v>183</v>
      </c>
      <c r="C18" s="2632"/>
      <c r="D18" s="2632"/>
      <c r="E18" s="2632"/>
      <c r="F18" s="2645" t="s">
        <v>73</v>
      </c>
      <c r="G18" s="2645" t="s">
        <v>73</v>
      </c>
      <c r="H18" s="2646">
        <v>2980993.2400938328</v>
      </c>
      <c r="I18" s="2681">
        <v>0</v>
      </c>
      <c r="J18" s="2646">
        <v>2549121.9428904122</v>
      </c>
      <c r="K18" s="2647">
        <v>431871.2972034206</v>
      </c>
    </row>
    <row r="19" spans="1:11" ht="45" customHeight="1" x14ac:dyDescent="0.2">
      <c r="A19" s="2635" t="s">
        <v>8</v>
      </c>
      <c r="B19" s="2636"/>
      <c r="C19" s="2636"/>
      <c r="D19" s="2636"/>
      <c r="E19" s="2636"/>
      <c r="F19" s="2640" t="s">
        <v>9</v>
      </c>
      <c r="G19" s="2640" t="s">
        <v>37</v>
      </c>
      <c r="H19" s="2640" t="s">
        <v>29</v>
      </c>
      <c r="I19" s="2640" t="s">
        <v>30</v>
      </c>
      <c r="J19" s="2640" t="s">
        <v>33</v>
      </c>
      <c r="K19" s="2640" t="s">
        <v>34</v>
      </c>
    </row>
    <row r="20" spans="1:11" ht="18" customHeight="1" x14ac:dyDescent="0.2">
      <c r="A20" s="2638" t="s">
        <v>74</v>
      </c>
      <c r="B20" s="2634" t="s">
        <v>41</v>
      </c>
      <c r="C20" s="2632"/>
      <c r="D20" s="2632"/>
      <c r="E20" s="2632"/>
      <c r="F20" s="2632"/>
      <c r="G20" s="2632"/>
      <c r="H20" s="2632"/>
      <c r="I20" s="2632"/>
      <c r="J20" s="2632"/>
      <c r="K20" s="2632"/>
    </row>
    <row r="21" spans="1:11" ht="18" customHeight="1" x14ac:dyDescent="0.2">
      <c r="A21" s="2637" t="s">
        <v>75</v>
      </c>
      <c r="B21" s="2633" t="s">
        <v>42</v>
      </c>
      <c r="C21" s="2632"/>
      <c r="D21" s="2632"/>
      <c r="E21" s="2632"/>
      <c r="F21" s="2645">
        <v>198</v>
      </c>
      <c r="G21" s="2645">
        <v>3450</v>
      </c>
      <c r="H21" s="2646"/>
      <c r="I21" s="2681">
        <v>0</v>
      </c>
      <c r="J21" s="2646"/>
      <c r="K21" s="2647">
        <v>0</v>
      </c>
    </row>
    <row r="22" spans="1:11" ht="18" customHeight="1" x14ac:dyDescent="0.2">
      <c r="A22" s="2637" t="s">
        <v>76</v>
      </c>
      <c r="B22" s="2632" t="s">
        <v>6</v>
      </c>
      <c r="C22" s="2632"/>
      <c r="D22" s="2632"/>
      <c r="E22" s="2632"/>
      <c r="F22" s="2645"/>
      <c r="G22" s="2645"/>
      <c r="H22" s="2646"/>
      <c r="I22" s="2681">
        <v>0</v>
      </c>
      <c r="J22" s="2646"/>
      <c r="K22" s="2647">
        <v>0</v>
      </c>
    </row>
    <row r="23" spans="1:11" ht="18" customHeight="1" x14ac:dyDescent="0.2">
      <c r="A23" s="2637" t="s">
        <v>77</v>
      </c>
      <c r="B23" s="2632" t="s">
        <v>43</v>
      </c>
      <c r="C23" s="2632"/>
      <c r="D23" s="2632"/>
      <c r="E23" s="2632"/>
      <c r="F23" s="2645"/>
      <c r="G23" s="2645"/>
      <c r="H23" s="2646"/>
      <c r="I23" s="2681">
        <v>0</v>
      </c>
      <c r="J23" s="2646"/>
      <c r="K23" s="2647">
        <v>0</v>
      </c>
    </row>
    <row r="24" spans="1:11" ht="18" customHeight="1" x14ac:dyDescent="0.2">
      <c r="A24" s="2637" t="s">
        <v>78</v>
      </c>
      <c r="B24" s="2632" t="s">
        <v>44</v>
      </c>
      <c r="C24" s="2632"/>
      <c r="D24" s="2632"/>
      <c r="E24" s="2632"/>
      <c r="F24" s="2645"/>
      <c r="G24" s="2645"/>
      <c r="H24" s="2646"/>
      <c r="I24" s="2681">
        <v>0</v>
      </c>
      <c r="J24" s="2646"/>
      <c r="K24" s="2647">
        <v>0</v>
      </c>
    </row>
    <row r="25" spans="1:11" ht="18" customHeight="1" x14ac:dyDescent="0.2">
      <c r="A25" s="2637" t="s">
        <v>79</v>
      </c>
      <c r="B25" s="2632" t="s">
        <v>5</v>
      </c>
      <c r="C25" s="2632"/>
      <c r="D25" s="2632"/>
      <c r="E25" s="2632"/>
      <c r="F25" s="2645">
        <v>23</v>
      </c>
      <c r="G25" s="2645">
        <v>1755</v>
      </c>
      <c r="H25" s="2646"/>
      <c r="I25" s="2681">
        <v>0</v>
      </c>
      <c r="J25" s="2646"/>
      <c r="K25" s="2647">
        <v>0</v>
      </c>
    </row>
    <row r="26" spans="1:11" ht="18" customHeight="1" x14ac:dyDescent="0.2">
      <c r="A26" s="2637" t="s">
        <v>80</v>
      </c>
      <c r="B26" s="2632" t="s">
        <v>45</v>
      </c>
      <c r="C26" s="2632"/>
      <c r="D26" s="2632"/>
      <c r="E26" s="2632"/>
      <c r="F26" s="2645"/>
      <c r="G26" s="2645"/>
      <c r="H26" s="2646"/>
      <c r="I26" s="2681">
        <v>0</v>
      </c>
      <c r="J26" s="2646"/>
      <c r="K26" s="2647">
        <v>0</v>
      </c>
    </row>
    <row r="27" spans="1:11" ht="18" customHeight="1" x14ac:dyDescent="0.2">
      <c r="A27" s="2637" t="s">
        <v>81</v>
      </c>
      <c r="B27" s="2632" t="s">
        <v>46</v>
      </c>
      <c r="C27" s="2632"/>
      <c r="D27" s="2632"/>
      <c r="E27" s="2632"/>
      <c r="F27" s="2645">
        <v>16</v>
      </c>
      <c r="G27" s="2645">
        <v>55</v>
      </c>
      <c r="H27" s="2646"/>
      <c r="I27" s="2681">
        <v>0</v>
      </c>
      <c r="J27" s="2646"/>
      <c r="K27" s="2647">
        <v>0</v>
      </c>
    </row>
    <row r="28" spans="1:11" ht="18" customHeight="1" x14ac:dyDescent="0.2">
      <c r="A28" s="2637" t="s">
        <v>82</v>
      </c>
      <c r="B28" s="2632" t="s">
        <v>47</v>
      </c>
      <c r="C28" s="2632"/>
      <c r="D28" s="2632"/>
      <c r="E28" s="2632"/>
      <c r="F28" s="2645"/>
      <c r="G28" s="2645"/>
      <c r="H28" s="2646"/>
      <c r="I28" s="2681">
        <v>0</v>
      </c>
      <c r="J28" s="2646"/>
      <c r="K28" s="2647">
        <v>0</v>
      </c>
    </row>
    <row r="29" spans="1:11" ht="18" customHeight="1" x14ac:dyDescent="0.2">
      <c r="A29" s="2637" t="s">
        <v>83</v>
      </c>
      <c r="B29" s="2632" t="s">
        <v>48</v>
      </c>
      <c r="C29" s="2632"/>
      <c r="D29" s="2632"/>
      <c r="E29" s="2632"/>
      <c r="F29" s="2645"/>
      <c r="G29" s="2645"/>
      <c r="H29" s="2646">
        <v>163202</v>
      </c>
      <c r="I29" s="2681">
        <v>142687.5086</v>
      </c>
      <c r="J29" s="2646"/>
      <c r="K29" s="2647">
        <v>305889.5086</v>
      </c>
    </row>
    <row r="30" spans="1:11" ht="18" customHeight="1" x14ac:dyDescent="0.2">
      <c r="A30" s="2637" t="s">
        <v>84</v>
      </c>
      <c r="B30" s="4062"/>
      <c r="C30" s="4063"/>
      <c r="D30" s="4064"/>
      <c r="E30" s="2632"/>
      <c r="F30" s="2645"/>
      <c r="G30" s="2645"/>
      <c r="H30" s="2646"/>
      <c r="I30" s="2681">
        <v>0</v>
      </c>
      <c r="J30" s="2646"/>
      <c r="K30" s="2647">
        <v>0</v>
      </c>
    </row>
    <row r="31" spans="1:11" ht="18" customHeight="1" x14ac:dyDescent="0.2">
      <c r="A31" s="2637" t="s">
        <v>133</v>
      </c>
      <c r="B31" s="4062"/>
      <c r="C31" s="4063"/>
      <c r="D31" s="4064"/>
      <c r="E31" s="2632"/>
      <c r="F31" s="2645"/>
      <c r="G31" s="2645"/>
      <c r="H31" s="2646"/>
      <c r="I31" s="2681">
        <v>0</v>
      </c>
      <c r="J31" s="2646"/>
      <c r="K31" s="2647">
        <v>0</v>
      </c>
    </row>
    <row r="32" spans="1:11" ht="18" customHeight="1" x14ac:dyDescent="0.2">
      <c r="A32" s="2637" t="s">
        <v>134</v>
      </c>
      <c r="B32" s="2660"/>
      <c r="C32" s="2661"/>
      <c r="D32" s="2662"/>
      <c r="E32" s="2632"/>
      <c r="F32" s="2645"/>
      <c r="G32" s="2683" t="s">
        <v>85</v>
      </c>
      <c r="H32" s="2646"/>
      <c r="I32" s="2681">
        <v>0</v>
      </c>
      <c r="J32" s="2646"/>
      <c r="K32" s="2647">
        <v>0</v>
      </c>
    </row>
    <row r="33" spans="1:11" ht="18" customHeight="1" x14ac:dyDescent="0.2">
      <c r="A33" s="2637" t="s">
        <v>135</v>
      </c>
      <c r="B33" s="2660"/>
      <c r="C33" s="2661"/>
      <c r="D33" s="2662"/>
      <c r="E33" s="2632"/>
      <c r="F33" s="2645"/>
      <c r="G33" s="2683" t="s">
        <v>85</v>
      </c>
      <c r="H33" s="2646"/>
      <c r="I33" s="2681">
        <v>0</v>
      </c>
      <c r="J33" s="2646"/>
      <c r="K33" s="2647">
        <v>0</v>
      </c>
    </row>
    <row r="34" spans="1:11" ht="18" customHeight="1" x14ac:dyDescent="0.2">
      <c r="A34" s="2637" t="s">
        <v>136</v>
      </c>
      <c r="B34" s="4062"/>
      <c r="C34" s="4063"/>
      <c r="D34" s="4064"/>
      <c r="E34" s="2632"/>
      <c r="F34" s="2645"/>
      <c r="G34" s="2683" t="s">
        <v>85</v>
      </c>
      <c r="H34" s="2646"/>
      <c r="I34" s="2681">
        <v>0</v>
      </c>
      <c r="J34" s="2646"/>
      <c r="K34" s="2647">
        <v>0</v>
      </c>
    </row>
    <row r="35" spans="1:11" ht="18" customHeight="1" x14ac:dyDescent="0.2">
      <c r="A35" s="2632"/>
      <c r="B35" s="2632"/>
      <c r="C35" s="2632"/>
      <c r="D35" s="2632"/>
      <c r="E35" s="2632"/>
      <c r="F35" s="2632"/>
      <c r="G35" s="2632"/>
      <c r="H35" s="2632"/>
      <c r="I35" s="2632"/>
      <c r="J35" s="2632"/>
      <c r="K35" s="2675"/>
    </row>
    <row r="36" spans="1:11" ht="18" customHeight="1" x14ac:dyDescent="0.2">
      <c r="A36" s="2638" t="s">
        <v>137</v>
      </c>
      <c r="B36" s="2634" t="s">
        <v>138</v>
      </c>
      <c r="C36" s="2632"/>
      <c r="D36" s="2632"/>
      <c r="E36" s="2634" t="s">
        <v>7</v>
      </c>
      <c r="F36" s="2649">
        <v>237</v>
      </c>
      <c r="G36" s="2649">
        <v>5260</v>
      </c>
      <c r="H36" s="2649">
        <v>163202</v>
      </c>
      <c r="I36" s="2647">
        <v>142687.5086</v>
      </c>
      <c r="J36" s="2647">
        <v>0</v>
      </c>
      <c r="K36" s="2647">
        <v>305889.5086</v>
      </c>
    </row>
    <row r="37" spans="1:11" ht="18" customHeight="1" thickBot="1" x14ac:dyDescent="0.25">
      <c r="A37" s="2632"/>
      <c r="B37" s="2634"/>
      <c r="C37" s="2632"/>
      <c r="D37" s="2632"/>
      <c r="E37" s="2632"/>
      <c r="F37" s="2650"/>
      <c r="G37" s="2650"/>
      <c r="H37" s="2651"/>
      <c r="I37" s="2651"/>
      <c r="J37" s="2651"/>
      <c r="K37" s="2676"/>
    </row>
    <row r="38" spans="1:11" ht="42.75" customHeight="1" x14ac:dyDescent="0.2">
      <c r="A38" s="2632"/>
      <c r="B38" s="2632"/>
      <c r="C38" s="2632"/>
      <c r="D38" s="2632"/>
      <c r="E38" s="2632"/>
      <c r="F38" s="2640" t="s">
        <v>9</v>
      </c>
      <c r="G38" s="2640" t="s">
        <v>37</v>
      </c>
      <c r="H38" s="2640" t="s">
        <v>29</v>
      </c>
      <c r="I38" s="2640" t="s">
        <v>30</v>
      </c>
      <c r="J38" s="2640" t="s">
        <v>33</v>
      </c>
      <c r="K38" s="2640" t="s">
        <v>34</v>
      </c>
    </row>
    <row r="39" spans="1:11" ht="18.75" customHeight="1" x14ac:dyDescent="0.2">
      <c r="A39" s="2638" t="s">
        <v>86</v>
      </c>
      <c r="B39" s="2634" t="s">
        <v>49</v>
      </c>
      <c r="C39" s="2632"/>
      <c r="D39" s="2632"/>
      <c r="E39" s="2632"/>
      <c r="F39" s="2632"/>
      <c r="G39" s="2632"/>
      <c r="H39" s="2632"/>
      <c r="I39" s="2632"/>
      <c r="J39" s="2632"/>
      <c r="K39" s="2632"/>
    </row>
    <row r="40" spans="1:11" ht="18" customHeight="1" x14ac:dyDescent="0.2">
      <c r="A40" s="2637" t="s">
        <v>87</v>
      </c>
      <c r="B40" s="2632" t="s">
        <v>31</v>
      </c>
      <c r="C40" s="2632"/>
      <c r="D40" s="2632"/>
      <c r="E40" s="2632"/>
      <c r="F40" s="2645"/>
      <c r="G40" s="2645"/>
      <c r="H40" s="2646"/>
      <c r="I40" s="2681">
        <v>0</v>
      </c>
      <c r="J40" s="2646"/>
      <c r="K40" s="2647">
        <v>0</v>
      </c>
    </row>
    <row r="41" spans="1:11" ht="18" customHeight="1" x14ac:dyDescent="0.2">
      <c r="A41" s="2637" t="s">
        <v>88</v>
      </c>
      <c r="B41" s="3861" t="s">
        <v>50</v>
      </c>
      <c r="C41" s="3862"/>
      <c r="D41" s="2632"/>
      <c r="E41" s="2632"/>
      <c r="F41" s="2645"/>
      <c r="G41" s="2645"/>
      <c r="H41" s="2646"/>
      <c r="I41" s="2681">
        <v>0</v>
      </c>
      <c r="J41" s="2646"/>
      <c r="K41" s="2647">
        <v>0</v>
      </c>
    </row>
    <row r="42" spans="1:11" ht="18" customHeight="1" x14ac:dyDescent="0.2">
      <c r="A42" s="2637" t="s">
        <v>89</v>
      </c>
      <c r="B42" s="2633" t="s">
        <v>11</v>
      </c>
      <c r="C42" s="2632"/>
      <c r="D42" s="2632"/>
      <c r="E42" s="2632"/>
      <c r="F42" s="2645"/>
      <c r="G42" s="2645"/>
      <c r="H42" s="2646"/>
      <c r="I42" s="2681">
        <v>0</v>
      </c>
      <c r="J42" s="2646"/>
      <c r="K42" s="2647">
        <v>0</v>
      </c>
    </row>
    <row r="43" spans="1:11" ht="18" customHeight="1" x14ac:dyDescent="0.2">
      <c r="A43" s="2637" t="s">
        <v>90</v>
      </c>
      <c r="B43" s="2678" t="s">
        <v>10</v>
      </c>
      <c r="C43" s="2641"/>
      <c r="D43" s="2641"/>
      <c r="E43" s="2632"/>
      <c r="F43" s="2645"/>
      <c r="G43" s="2645"/>
      <c r="H43" s="2646"/>
      <c r="I43" s="2681">
        <v>0</v>
      </c>
      <c r="J43" s="2646"/>
      <c r="K43" s="2647">
        <v>0</v>
      </c>
    </row>
    <row r="44" spans="1:11" ht="18" customHeight="1" x14ac:dyDescent="0.2">
      <c r="A44" s="2637" t="s">
        <v>91</v>
      </c>
      <c r="B44" s="4062"/>
      <c r="C44" s="4063"/>
      <c r="D44" s="4064"/>
      <c r="E44" s="2632"/>
      <c r="F44" s="2685"/>
      <c r="G44" s="2685"/>
      <c r="H44" s="2685"/>
      <c r="I44" s="2686">
        <v>0</v>
      </c>
      <c r="J44" s="2685"/>
      <c r="K44" s="2687">
        <v>0</v>
      </c>
    </row>
    <row r="45" spans="1:11" ht="18" customHeight="1" x14ac:dyDescent="0.2">
      <c r="A45" s="2637" t="s">
        <v>139</v>
      </c>
      <c r="B45" s="4062"/>
      <c r="C45" s="4063"/>
      <c r="D45" s="4064"/>
      <c r="E45" s="2632"/>
      <c r="F45" s="2645"/>
      <c r="G45" s="2645"/>
      <c r="H45" s="2646"/>
      <c r="I45" s="2681">
        <v>0</v>
      </c>
      <c r="J45" s="2646"/>
      <c r="K45" s="2647">
        <v>0</v>
      </c>
    </row>
    <row r="46" spans="1:11" ht="18" customHeight="1" x14ac:dyDescent="0.2">
      <c r="A46" s="2637" t="s">
        <v>140</v>
      </c>
      <c r="B46" s="4062"/>
      <c r="C46" s="4063"/>
      <c r="D46" s="4064"/>
      <c r="E46" s="2632"/>
      <c r="F46" s="2645"/>
      <c r="G46" s="2645"/>
      <c r="H46" s="2646"/>
      <c r="I46" s="2681">
        <v>0</v>
      </c>
      <c r="J46" s="2646"/>
      <c r="K46" s="2647">
        <v>0</v>
      </c>
    </row>
    <row r="47" spans="1:11" ht="18" customHeight="1" x14ac:dyDescent="0.2">
      <c r="A47" s="2637" t="s">
        <v>141</v>
      </c>
      <c r="B47" s="4062"/>
      <c r="C47" s="4063"/>
      <c r="D47" s="4064"/>
      <c r="E47" s="2632"/>
      <c r="F47" s="2645"/>
      <c r="G47" s="2645"/>
      <c r="H47" s="2646"/>
      <c r="I47" s="2681">
        <v>0</v>
      </c>
      <c r="J47" s="2646"/>
      <c r="K47" s="2647">
        <v>0</v>
      </c>
    </row>
    <row r="48" spans="1:11" ht="18" customHeight="1" x14ac:dyDescent="0.2">
      <c r="A48" s="2574"/>
      <c r="B48" s="2566"/>
      <c r="C48" s="2566"/>
      <c r="D48" s="2566"/>
      <c r="E48" s="2566"/>
      <c r="F48" s="2566"/>
      <c r="G48" s="2566"/>
      <c r="H48" s="2566"/>
      <c r="I48" s="2566"/>
      <c r="J48" s="2566"/>
      <c r="K48" s="2566"/>
    </row>
    <row r="49" spans="1:11" ht="18" customHeight="1" x14ac:dyDescent="0.2">
      <c r="A49" s="2638" t="s">
        <v>142</v>
      </c>
      <c r="B49" s="2634" t="s">
        <v>143</v>
      </c>
      <c r="C49" s="2632"/>
      <c r="D49" s="2632"/>
      <c r="E49" s="2634" t="s">
        <v>7</v>
      </c>
      <c r="F49" s="2654">
        <v>0</v>
      </c>
      <c r="G49" s="2654">
        <v>0</v>
      </c>
      <c r="H49" s="2647">
        <v>0</v>
      </c>
      <c r="I49" s="2647">
        <v>0</v>
      </c>
      <c r="J49" s="2647">
        <v>0</v>
      </c>
      <c r="K49" s="2647">
        <v>0</v>
      </c>
    </row>
    <row r="50" spans="1:11" ht="18" customHeight="1" thickBot="1" x14ac:dyDescent="0.25">
      <c r="A50" s="2632"/>
      <c r="B50" s="2632"/>
      <c r="C50" s="2632"/>
      <c r="D50" s="2632"/>
      <c r="E50" s="2632"/>
      <c r="F50" s="2632"/>
      <c r="G50" s="2655"/>
      <c r="H50" s="2655"/>
      <c r="I50" s="2655"/>
      <c r="J50" s="2655"/>
      <c r="K50" s="2655"/>
    </row>
    <row r="51" spans="1:11" ht="42.75" customHeight="1" x14ac:dyDescent="0.2">
      <c r="A51" s="2632"/>
      <c r="B51" s="2632"/>
      <c r="C51" s="2632"/>
      <c r="D51" s="2632"/>
      <c r="E51" s="2632"/>
      <c r="F51" s="2640" t="s">
        <v>9</v>
      </c>
      <c r="G51" s="2640" t="s">
        <v>37</v>
      </c>
      <c r="H51" s="2640" t="s">
        <v>29</v>
      </c>
      <c r="I51" s="2640" t="s">
        <v>30</v>
      </c>
      <c r="J51" s="2640" t="s">
        <v>33</v>
      </c>
      <c r="K51" s="2640" t="s">
        <v>34</v>
      </c>
    </row>
    <row r="52" spans="1:11" ht="18" customHeight="1" x14ac:dyDescent="0.2">
      <c r="A52" s="2638" t="s">
        <v>92</v>
      </c>
      <c r="B52" s="4060" t="s">
        <v>38</v>
      </c>
      <c r="C52" s="4061"/>
      <c r="D52" s="2632"/>
      <c r="E52" s="2632"/>
      <c r="F52" s="2632"/>
      <c r="G52" s="2632"/>
      <c r="H52" s="2632"/>
      <c r="I52" s="2632"/>
      <c r="J52" s="2632"/>
      <c r="K52" s="2632"/>
    </row>
    <row r="53" spans="1:11" ht="18" customHeight="1" x14ac:dyDescent="0.2">
      <c r="A53" s="2637" t="s">
        <v>51</v>
      </c>
      <c r="B53" s="4081" t="s">
        <v>661</v>
      </c>
      <c r="C53" s="4082"/>
      <c r="D53" s="4067"/>
      <c r="E53" s="2632"/>
      <c r="F53" s="2645"/>
      <c r="G53" s="2645"/>
      <c r="H53" s="2646">
        <v>753967.95</v>
      </c>
      <c r="I53" s="2681">
        <v>659194.17868499993</v>
      </c>
      <c r="J53" s="2646">
        <v>0</v>
      </c>
      <c r="K53" s="2647">
        <v>1413162.1286849999</v>
      </c>
    </row>
    <row r="54" spans="1:11" ht="18" customHeight="1" x14ac:dyDescent="0.2">
      <c r="A54" s="2637" t="s">
        <v>93</v>
      </c>
      <c r="B54" s="2657" t="s">
        <v>406</v>
      </c>
      <c r="C54" s="2658"/>
      <c r="D54" s="2659"/>
      <c r="E54" s="2632"/>
      <c r="F54" s="2645">
        <v>6566.0849226849186</v>
      </c>
      <c r="G54" s="2645"/>
      <c r="H54" s="2646">
        <v>5223502.7786174007</v>
      </c>
      <c r="I54" s="2681">
        <v>4566908.4793451931</v>
      </c>
      <c r="J54" s="2646">
        <v>381488.14</v>
      </c>
      <c r="K54" s="2647">
        <v>9408923.1179625932</v>
      </c>
    </row>
    <row r="55" spans="1:11" ht="18" customHeight="1" x14ac:dyDescent="0.2">
      <c r="A55" s="2637" t="s">
        <v>94</v>
      </c>
      <c r="B55" s="2657" t="s">
        <v>407</v>
      </c>
      <c r="C55" s="2657"/>
      <c r="D55" s="2657"/>
      <c r="E55" s="2632"/>
      <c r="F55" s="2645"/>
      <c r="G55" s="2645"/>
      <c r="H55" s="2646">
        <v>960142.58844053536</v>
      </c>
      <c r="I55" s="2681">
        <v>839452.66507356009</v>
      </c>
      <c r="J55" s="2646">
        <v>219219.55</v>
      </c>
      <c r="K55" s="2647">
        <v>1580375.7035140954</v>
      </c>
    </row>
    <row r="56" spans="1:11" ht="18" customHeight="1" x14ac:dyDescent="0.2">
      <c r="A56" s="2637" t="s">
        <v>95</v>
      </c>
      <c r="B56" s="2657" t="s">
        <v>408</v>
      </c>
      <c r="C56" s="2657"/>
      <c r="D56" s="2657"/>
      <c r="E56" s="2632"/>
      <c r="F56" s="2645"/>
      <c r="G56" s="2645"/>
      <c r="H56" s="2646"/>
      <c r="I56" s="2681">
        <v>0</v>
      </c>
      <c r="J56" s="2646"/>
      <c r="K56" s="2647">
        <v>0</v>
      </c>
    </row>
    <row r="57" spans="1:11" ht="18" customHeight="1" x14ac:dyDescent="0.2">
      <c r="A57" s="2637" t="s">
        <v>96</v>
      </c>
      <c r="B57" s="2696" t="s">
        <v>665</v>
      </c>
      <c r="C57" s="2657"/>
      <c r="D57" s="2657"/>
      <c r="E57" s="2632"/>
      <c r="F57" s="2645">
        <v>5129.8230485643799</v>
      </c>
      <c r="G57" s="2645"/>
      <c r="H57" s="2646">
        <v>1309306.598637573</v>
      </c>
      <c r="I57" s="2681">
        <v>1144726.7591888299</v>
      </c>
      <c r="J57" s="2646">
        <v>589914.22</v>
      </c>
      <c r="K57" s="2647">
        <v>1864119.1378264029</v>
      </c>
    </row>
    <row r="58" spans="1:11" ht="18" customHeight="1" x14ac:dyDescent="0.2">
      <c r="A58" s="2637" t="s">
        <v>97</v>
      </c>
      <c r="B58" s="2657" t="s">
        <v>662</v>
      </c>
      <c r="C58" s="2657"/>
      <c r="D58" s="2657"/>
      <c r="E58" s="2632"/>
      <c r="F58" s="2645">
        <v>2081</v>
      </c>
      <c r="G58" s="2645"/>
      <c r="H58" s="2646">
        <v>346723.81851220853</v>
      </c>
      <c r="I58" s="2681">
        <v>303140.63452522393</v>
      </c>
      <c r="J58" s="2646">
        <v>229226.11</v>
      </c>
      <c r="K58" s="2647">
        <v>420638.34303743241</v>
      </c>
    </row>
    <row r="59" spans="1:11" ht="18" customHeight="1" x14ac:dyDescent="0.2">
      <c r="A59" s="2637" t="s">
        <v>98</v>
      </c>
      <c r="B59" s="4110" t="s">
        <v>666</v>
      </c>
      <c r="C59" s="4066"/>
      <c r="D59" s="4067"/>
      <c r="E59" s="2632"/>
      <c r="F59" s="2645"/>
      <c r="G59" s="2645"/>
      <c r="H59" s="2646">
        <v>668105.50919999997</v>
      </c>
      <c r="I59" s="2681">
        <v>584124.64669355995</v>
      </c>
      <c r="J59" s="2646">
        <v>0</v>
      </c>
      <c r="K59" s="2647">
        <v>1252230.15589356</v>
      </c>
    </row>
    <row r="60" spans="1:11" ht="18" customHeight="1" x14ac:dyDescent="0.2">
      <c r="A60" s="2637" t="s">
        <v>99</v>
      </c>
      <c r="B60" s="2696" t="s">
        <v>664</v>
      </c>
      <c r="C60" s="2658"/>
      <c r="D60" s="2659"/>
      <c r="E60" s="2632"/>
      <c r="F60" s="2645">
        <v>5120.3156957634292</v>
      </c>
      <c r="G60" s="2645"/>
      <c r="H60" s="2646">
        <v>649177.14040000015</v>
      </c>
      <c r="I60" s="2681">
        <v>567575.57385172008</v>
      </c>
      <c r="J60" s="2646">
        <v>0</v>
      </c>
      <c r="K60" s="2647">
        <v>1216752.7142517203</v>
      </c>
    </row>
    <row r="61" spans="1:11" ht="18" customHeight="1" x14ac:dyDescent="0.2">
      <c r="A61" s="2637" t="s">
        <v>100</v>
      </c>
      <c r="B61" s="2657"/>
      <c r="C61" s="2658"/>
      <c r="D61" s="2659"/>
      <c r="E61" s="2632"/>
      <c r="F61" s="2645"/>
      <c r="G61" s="2645"/>
      <c r="H61" s="2646"/>
      <c r="I61" s="2681">
        <v>0</v>
      </c>
      <c r="J61" s="2646"/>
      <c r="K61" s="2647">
        <v>0</v>
      </c>
    </row>
    <row r="62" spans="1:11" ht="18" customHeight="1" x14ac:dyDescent="0.2">
      <c r="A62" s="2637" t="s">
        <v>101</v>
      </c>
      <c r="B62" s="4065" t="s">
        <v>447</v>
      </c>
      <c r="C62" s="4066"/>
      <c r="D62" s="4067"/>
      <c r="E62" s="2632"/>
      <c r="F62" s="2645"/>
      <c r="G62" s="2645"/>
      <c r="H62" s="2646">
        <v>1599603.65</v>
      </c>
      <c r="I62" s="2681">
        <v>1398533.4711949998</v>
      </c>
      <c r="J62" s="2646">
        <v>0</v>
      </c>
      <c r="K62" s="2647">
        <v>2998137.1211949997</v>
      </c>
    </row>
    <row r="63" spans="1:11" ht="18" customHeight="1" x14ac:dyDescent="0.2">
      <c r="A63" s="2637"/>
      <c r="B63" s="2632"/>
      <c r="C63" s="2632"/>
      <c r="D63" s="2632"/>
      <c r="E63" s="2632"/>
      <c r="F63" s="2632"/>
      <c r="G63" s="2632"/>
      <c r="H63" s="2632"/>
      <c r="I63" s="2677"/>
      <c r="J63" s="2632"/>
      <c r="K63" s="2632"/>
    </row>
    <row r="64" spans="1:11" ht="18" customHeight="1" x14ac:dyDescent="0.2">
      <c r="A64" s="2637" t="s">
        <v>144</v>
      </c>
      <c r="B64" s="2634" t="s">
        <v>145</v>
      </c>
      <c r="C64" s="2632"/>
      <c r="D64" s="2632"/>
      <c r="E64" s="2634" t="s">
        <v>7</v>
      </c>
      <c r="F64" s="2649">
        <v>18897.223667012728</v>
      </c>
      <c r="G64" s="2649">
        <v>0</v>
      </c>
      <c r="H64" s="2647">
        <v>11510530.033807717</v>
      </c>
      <c r="I64" s="2647">
        <v>10063656.408558087</v>
      </c>
      <c r="J64" s="2647">
        <v>1419848.02</v>
      </c>
      <c r="K64" s="2647">
        <v>20154338.422365803</v>
      </c>
    </row>
    <row r="65" spans="1:11" ht="18" customHeight="1" x14ac:dyDescent="0.2">
      <c r="A65" s="2632"/>
      <c r="B65" s="2632"/>
      <c r="C65" s="2632"/>
      <c r="D65" s="2632"/>
      <c r="E65" s="2632"/>
      <c r="F65" s="2679"/>
      <c r="G65" s="2679"/>
      <c r="H65" s="2679"/>
      <c r="I65" s="2679"/>
      <c r="J65" s="2679"/>
      <c r="K65" s="2679"/>
    </row>
    <row r="66" spans="1:11" ht="42.75" customHeight="1" x14ac:dyDescent="0.2">
      <c r="A66" s="2632"/>
      <c r="B66" s="2632"/>
      <c r="C66" s="2632"/>
      <c r="D66" s="2632"/>
      <c r="E66" s="2632"/>
      <c r="F66" s="2688" t="s">
        <v>9</v>
      </c>
      <c r="G66" s="2688" t="s">
        <v>37</v>
      </c>
      <c r="H66" s="2688" t="s">
        <v>29</v>
      </c>
      <c r="I66" s="2688" t="s">
        <v>30</v>
      </c>
      <c r="J66" s="2688" t="s">
        <v>33</v>
      </c>
      <c r="K66" s="2688" t="s">
        <v>34</v>
      </c>
    </row>
    <row r="67" spans="1:11" ht="18" customHeight="1" x14ac:dyDescent="0.2">
      <c r="A67" s="2638" t="s">
        <v>102</v>
      </c>
      <c r="B67" s="2634" t="s">
        <v>12</v>
      </c>
      <c r="C67" s="2632"/>
      <c r="D67" s="2632"/>
      <c r="E67" s="2632"/>
      <c r="F67" s="2689"/>
      <c r="G67" s="2689"/>
      <c r="H67" s="2689"/>
      <c r="I67" s="2690"/>
      <c r="J67" s="2689"/>
      <c r="K67" s="2691"/>
    </row>
    <row r="68" spans="1:11" ht="18" customHeight="1" x14ac:dyDescent="0.2">
      <c r="A68" s="2637" t="s">
        <v>103</v>
      </c>
      <c r="B68" s="2632" t="s">
        <v>52</v>
      </c>
      <c r="C68" s="2632"/>
      <c r="D68" s="2632"/>
      <c r="E68" s="2632"/>
      <c r="F68" s="2682"/>
      <c r="G68" s="2682"/>
      <c r="H68" s="2682"/>
      <c r="I68" s="2681">
        <v>0</v>
      </c>
      <c r="J68" s="2682"/>
      <c r="K68" s="2647">
        <v>0</v>
      </c>
    </row>
    <row r="69" spans="1:11" ht="18" customHeight="1" x14ac:dyDescent="0.2">
      <c r="A69" s="2637" t="s">
        <v>104</v>
      </c>
      <c r="B69" s="2633" t="s">
        <v>53</v>
      </c>
      <c r="C69" s="2632"/>
      <c r="D69" s="2632"/>
      <c r="E69" s="2632"/>
      <c r="F69" s="2682"/>
      <c r="G69" s="2682"/>
      <c r="H69" s="2682"/>
      <c r="I69" s="2681">
        <v>0</v>
      </c>
      <c r="J69" s="2682"/>
      <c r="K69" s="2647">
        <v>0</v>
      </c>
    </row>
    <row r="70" spans="1:11" ht="18" customHeight="1" x14ac:dyDescent="0.2">
      <c r="A70" s="2637" t="s">
        <v>178</v>
      </c>
      <c r="B70" s="2657"/>
      <c r="C70" s="2658"/>
      <c r="D70" s="2659"/>
      <c r="E70" s="2634"/>
      <c r="F70" s="2666"/>
      <c r="G70" s="2666"/>
      <c r="H70" s="2667"/>
      <c r="I70" s="2681">
        <v>0</v>
      </c>
      <c r="J70" s="2667"/>
      <c r="K70" s="2647">
        <v>0</v>
      </c>
    </row>
    <row r="71" spans="1:11" ht="18" customHeight="1" x14ac:dyDescent="0.2">
      <c r="A71" s="2637" t="s">
        <v>179</v>
      </c>
      <c r="B71" s="2657"/>
      <c r="C71" s="2658"/>
      <c r="D71" s="2659"/>
      <c r="E71" s="2634"/>
      <c r="F71" s="2666"/>
      <c r="G71" s="2666"/>
      <c r="H71" s="2667"/>
      <c r="I71" s="2681">
        <v>0</v>
      </c>
      <c r="J71" s="2667"/>
      <c r="K71" s="2647">
        <v>0</v>
      </c>
    </row>
    <row r="72" spans="1:11" ht="18" customHeight="1" x14ac:dyDescent="0.2">
      <c r="A72" s="2637" t="s">
        <v>180</v>
      </c>
      <c r="B72" s="2663"/>
      <c r="C72" s="2664"/>
      <c r="D72" s="2665"/>
      <c r="E72" s="2634"/>
      <c r="F72" s="2645"/>
      <c r="G72" s="2645"/>
      <c r="H72" s="2646"/>
      <c r="I72" s="2681">
        <v>0</v>
      </c>
      <c r="J72" s="2646"/>
      <c r="K72" s="2647">
        <v>0</v>
      </c>
    </row>
    <row r="73" spans="1:11" ht="18" customHeight="1" x14ac:dyDescent="0.2">
      <c r="A73" s="2637"/>
      <c r="B73" s="2633"/>
      <c r="C73" s="2632"/>
      <c r="D73" s="2632"/>
      <c r="E73" s="2634"/>
      <c r="F73" s="2692"/>
      <c r="G73" s="2692"/>
      <c r="H73" s="2693"/>
      <c r="I73" s="2690"/>
      <c r="J73" s="2693"/>
      <c r="K73" s="2691"/>
    </row>
    <row r="74" spans="1:11" ht="18" customHeight="1" x14ac:dyDescent="0.2">
      <c r="A74" s="2638" t="s">
        <v>146</v>
      </c>
      <c r="B74" s="2634" t="s">
        <v>147</v>
      </c>
      <c r="C74" s="2632"/>
      <c r="D74" s="2632"/>
      <c r="E74" s="2634" t="s">
        <v>7</v>
      </c>
      <c r="F74" s="2652">
        <v>0</v>
      </c>
      <c r="G74" s="2652">
        <v>0</v>
      </c>
      <c r="H74" s="2652">
        <v>0</v>
      </c>
      <c r="I74" s="2684">
        <v>0</v>
      </c>
      <c r="J74" s="2652">
        <v>0</v>
      </c>
      <c r="K74" s="2648">
        <v>0</v>
      </c>
    </row>
    <row r="75" spans="1:11" ht="42.75" customHeight="1" x14ac:dyDescent="0.2">
      <c r="A75" s="2632"/>
      <c r="B75" s="2632"/>
      <c r="C75" s="2632"/>
      <c r="D75" s="2632"/>
      <c r="E75" s="2632"/>
      <c r="F75" s="2640" t="s">
        <v>9</v>
      </c>
      <c r="G75" s="2640" t="s">
        <v>37</v>
      </c>
      <c r="H75" s="2640" t="s">
        <v>29</v>
      </c>
      <c r="I75" s="2640" t="s">
        <v>30</v>
      </c>
      <c r="J75" s="2640" t="s">
        <v>33</v>
      </c>
      <c r="K75" s="2640" t="s">
        <v>34</v>
      </c>
    </row>
    <row r="76" spans="1:11" ht="18" customHeight="1" x14ac:dyDescent="0.2">
      <c r="A76" s="2638" t="s">
        <v>105</v>
      </c>
      <c r="B76" s="2634" t="s">
        <v>106</v>
      </c>
      <c r="C76" s="2632"/>
      <c r="D76" s="2632"/>
      <c r="E76" s="2632"/>
      <c r="F76" s="2632"/>
      <c r="G76" s="2632"/>
      <c r="H76" s="2632"/>
      <c r="I76" s="2632"/>
      <c r="J76" s="2632"/>
      <c r="K76" s="2632"/>
    </row>
    <row r="77" spans="1:11" ht="18" customHeight="1" x14ac:dyDescent="0.2">
      <c r="A77" s="2637" t="s">
        <v>107</v>
      </c>
      <c r="B77" s="2633" t="s">
        <v>54</v>
      </c>
      <c r="C77" s="2632"/>
      <c r="D77" s="2632"/>
      <c r="E77" s="2632"/>
      <c r="F77" s="2645"/>
      <c r="G77" s="2645"/>
      <c r="H77" s="2646"/>
      <c r="I77" s="2681">
        <v>0</v>
      </c>
      <c r="J77" s="2646"/>
      <c r="K77" s="2647">
        <v>0</v>
      </c>
    </row>
    <row r="78" spans="1:11" ht="18" customHeight="1" x14ac:dyDescent="0.2">
      <c r="A78" s="2637" t="s">
        <v>108</v>
      </c>
      <c r="B78" s="2633" t="s">
        <v>55</v>
      </c>
      <c r="C78" s="2632"/>
      <c r="D78" s="2632"/>
      <c r="E78" s="2632"/>
      <c r="F78" s="2645"/>
      <c r="G78" s="2645"/>
      <c r="H78" s="2646"/>
      <c r="I78" s="2681">
        <v>0</v>
      </c>
      <c r="J78" s="2646"/>
      <c r="K78" s="2647">
        <v>0</v>
      </c>
    </row>
    <row r="79" spans="1:11" ht="18" customHeight="1" x14ac:dyDescent="0.2">
      <c r="A79" s="2637" t="s">
        <v>109</v>
      </c>
      <c r="B79" s="2633" t="s">
        <v>13</v>
      </c>
      <c r="C79" s="2632"/>
      <c r="D79" s="2632"/>
      <c r="E79" s="2632"/>
      <c r="F79" s="2645"/>
      <c r="G79" s="2645"/>
      <c r="H79" s="2646"/>
      <c r="I79" s="2681">
        <v>0</v>
      </c>
      <c r="J79" s="2646"/>
      <c r="K79" s="2647">
        <v>0</v>
      </c>
    </row>
    <row r="80" spans="1:11" ht="18" customHeight="1" x14ac:dyDescent="0.2">
      <c r="A80" s="2637" t="s">
        <v>110</v>
      </c>
      <c r="B80" s="2633" t="s">
        <v>56</v>
      </c>
      <c r="C80" s="2632"/>
      <c r="D80" s="2632"/>
      <c r="E80" s="2632"/>
      <c r="F80" s="2645"/>
      <c r="G80" s="2645"/>
      <c r="H80" s="2646"/>
      <c r="I80" s="2681">
        <v>0</v>
      </c>
      <c r="J80" s="2646"/>
      <c r="K80" s="2647">
        <v>0</v>
      </c>
    </row>
    <row r="81" spans="1:11" ht="18" customHeight="1" x14ac:dyDescent="0.2">
      <c r="A81" s="2637"/>
      <c r="B81" s="2632"/>
      <c r="C81" s="2632"/>
      <c r="D81" s="2632"/>
      <c r="E81" s="2632"/>
      <c r="F81" s="2632"/>
      <c r="G81" s="2632"/>
      <c r="H81" s="2632"/>
      <c r="I81" s="2632"/>
      <c r="J81" s="2632"/>
      <c r="K81" s="2671"/>
    </row>
    <row r="82" spans="1:11" ht="18" customHeight="1" x14ac:dyDescent="0.2">
      <c r="A82" s="2637" t="s">
        <v>148</v>
      </c>
      <c r="B82" s="2634" t="s">
        <v>149</v>
      </c>
      <c r="C82" s="2632"/>
      <c r="D82" s="2632"/>
      <c r="E82" s="2634" t="s">
        <v>7</v>
      </c>
      <c r="F82" s="2652">
        <v>0</v>
      </c>
      <c r="G82" s="2652">
        <v>0</v>
      </c>
      <c r="H82" s="2648">
        <v>0</v>
      </c>
      <c r="I82" s="2648">
        <v>0</v>
      </c>
      <c r="J82" s="2648">
        <v>0</v>
      </c>
      <c r="K82" s="2648">
        <v>0</v>
      </c>
    </row>
    <row r="83" spans="1:11" ht="18" customHeight="1" thickBot="1" x14ac:dyDescent="0.25">
      <c r="A83" s="2637"/>
      <c r="B83" s="2632"/>
      <c r="C83" s="2632"/>
      <c r="D83" s="2632"/>
      <c r="E83" s="2632"/>
      <c r="F83" s="2655"/>
      <c r="G83" s="2655"/>
      <c r="H83" s="2655"/>
      <c r="I83" s="2655"/>
      <c r="J83" s="2655"/>
      <c r="K83" s="2655"/>
    </row>
    <row r="84" spans="1:11" ht="42.75" customHeight="1" x14ac:dyDescent="0.2">
      <c r="A84" s="2632"/>
      <c r="B84" s="2632"/>
      <c r="C84" s="2632"/>
      <c r="D84" s="2632"/>
      <c r="E84" s="2632"/>
      <c r="F84" s="2640" t="s">
        <v>9</v>
      </c>
      <c r="G84" s="2640" t="s">
        <v>37</v>
      </c>
      <c r="H84" s="2640" t="s">
        <v>29</v>
      </c>
      <c r="I84" s="2640" t="s">
        <v>30</v>
      </c>
      <c r="J84" s="2640" t="s">
        <v>33</v>
      </c>
      <c r="K84" s="2640" t="s">
        <v>34</v>
      </c>
    </row>
    <row r="85" spans="1:11" ht="18" customHeight="1" x14ac:dyDescent="0.2">
      <c r="A85" s="2638" t="s">
        <v>111</v>
      </c>
      <c r="B85" s="2634" t="s">
        <v>57</v>
      </c>
      <c r="C85" s="2632"/>
      <c r="D85" s="2632"/>
      <c r="E85" s="2632"/>
      <c r="F85" s="2632"/>
      <c r="G85" s="2632"/>
      <c r="H85" s="2632"/>
      <c r="I85" s="2632"/>
      <c r="J85" s="2632"/>
      <c r="K85" s="2632"/>
    </row>
    <row r="86" spans="1:11" ht="18" customHeight="1" x14ac:dyDescent="0.2">
      <c r="A86" s="2637" t="s">
        <v>112</v>
      </c>
      <c r="B86" s="2633" t="s">
        <v>113</v>
      </c>
      <c r="C86" s="2632"/>
      <c r="D86" s="2632"/>
      <c r="E86" s="2632"/>
      <c r="F86" s="2645"/>
      <c r="G86" s="2645"/>
      <c r="H86" s="2646"/>
      <c r="I86" s="2681">
        <v>0</v>
      </c>
      <c r="J86" s="2646"/>
      <c r="K86" s="2647">
        <v>0</v>
      </c>
    </row>
    <row r="87" spans="1:11" ht="18" customHeight="1" x14ac:dyDescent="0.2">
      <c r="A87" s="2637" t="s">
        <v>114</v>
      </c>
      <c r="B87" s="2633" t="s">
        <v>14</v>
      </c>
      <c r="C87" s="2632"/>
      <c r="D87" s="2632"/>
      <c r="E87" s="2632"/>
      <c r="F87" s="2645"/>
      <c r="G87" s="2645"/>
      <c r="H87" s="2646"/>
      <c r="I87" s="2681">
        <v>0</v>
      </c>
      <c r="J87" s="2646"/>
      <c r="K87" s="2647">
        <v>0</v>
      </c>
    </row>
    <row r="88" spans="1:11" ht="18" customHeight="1" x14ac:dyDescent="0.2">
      <c r="A88" s="2637" t="s">
        <v>115</v>
      </c>
      <c r="B88" s="2633" t="s">
        <v>116</v>
      </c>
      <c r="C88" s="2632"/>
      <c r="D88" s="2632"/>
      <c r="E88" s="2632"/>
      <c r="F88" s="2645"/>
      <c r="G88" s="2645"/>
      <c r="H88" s="2646">
        <v>2000</v>
      </c>
      <c r="I88" s="2681">
        <v>1748.6</v>
      </c>
      <c r="J88" s="2646"/>
      <c r="K88" s="2647">
        <v>3748.6</v>
      </c>
    </row>
    <row r="89" spans="1:11" ht="18" customHeight="1" x14ac:dyDescent="0.2">
      <c r="A89" s="2637" t="s">
        <v>117</v>
      </c>
      <c r="B89" s="2633" t="s">
        <v>58</v>
      </c>
      <c r="C89" s="2632"/>
      <c r="D89" s="2632"/>
      <c r="E89" s="2632"/>
      <c r="F89" s="2645"/>
      <c r="G89" s="2645"/>
      <c r="H89" s="2646"/>
      <c r="I89" s="2681">
        <v>0</v>
      </c>
      <c r="J89" s="2646"/>
      <c r="K89" s="2647">
        <v>0</v>
      </c>
    </row>
    <row r="90" spans="1:11" ht="18" customHeight="1" x14ac:dyDescent="0.2">
      <c r="A90" s="2637" t="s">
        <v>118</v>
      </c>
      <c r="B90" s="3861" t="s">
        <v>59</v>
      </c>
      <c r="C90" s="3862"/>
      <c r="D90" s="2632"/>
      <c r="E90" s="2632"/>
      <c r="F90" s="2645"/>
      <c r="G90" s="2645"/>
      <c r="H90" s="2646"/>
      <c r="I90" s="2681">
        <v>0</v>
      </c>
      <c r="J90" s="2646"/>
      <c r="K90" s="2647">
        <v>0</v>
      </c>
    </row>
    <row r="91" spans="1:11" ht="18" customHeight="1" x14ac:dyDescent="0.2">
      <c r="A91" s="2637" t="s">
        <v>119</v>
      </c>
      <c r="B91" s="2633" t="s">
        <v>60</v>
      </c>
      <c r="C91" s="2632"/>
      <c r="D91" s="2632"/>
      <c r="E91" s="2632"/>
      <c r="F91" s="2645"/>
      <c r="G91" s="2645"/>
      <c r="H91" s="2646">
        <v>27497.4</v>
      </c>
      <c r="I91" s="2681">
        <v>24040.97682</v>
      </c>
      <c r="J91" s="2646"/>
      <c r="K91" s="2647">
        <v>51538.376820000005</v>
      </c>
    </row>
    <row r="92" spans="1:11" ht="18" customHeight="1" x14ac:dyDescent="0.2">
      <c r="A92" s="2637" t="s">
        <v>120</v>
      </c>
      <c r="B92" s="2633" t="s">
        <v>121</v>
      </c>
      <c r="C92" s="2632"/>
      <c r="D92" s="2632"/>
      <c r="E92" s="2632"/>
      <c r="F92" s="2669"/>
      <c r="G92" s="2669"/>
      <c r="H92" s="2670"/>
      <c r="I92" s="2681">
        <v>0</v>
      </c>
      <c r="J92" s="2670"/>
      <c r="K92" s="2647">
        <v>0</v>
      </c>
    </row>
    <row r="93" spans="1:11" ht="18" customHeight="1" x14ac:dyDescent="0.2">
      <c r="A93" s="2637" t="s">
        <v>122</v>
      </c>
      <c r="B93" s="2633" t="s">
        <v>123</v>
      </c>
      <c r="C93" s="2632"/>
      <c r="D93" s="2632"/>
      <c r="E93" s="2632"/>
      <c r="F93" s="2645"/>
      <c r="G93" s="2645"/>
      <c r="H93" s="2646"/>
      <c r="I93" s="2681">
        <v>0</v>
      </c>
      <c r="J93" s="2646"/>
      <c r="K93" s="2647">
        <v>0</v>
      </c>
    </row>
    <row r="94" spans="1:11" ht="18" customHeight="1" x14ac:dyDescent="0.2">
      <c r="A94" s="2637" t="s">
        <v>124</v>
      </c>
      <c r="B94" s="4065"/>
      <c r="C94" s="4066"/>
      <c r="D94" s="4067"/>
      <c r="E94" s="2632"/>
      <c r="F94" s="2645"/>
      <c r="G94" s="2645"/>
      <c r="H94" s="2646"/>
      <c r="I94" s="2681">
        <v>0</v>
      </c>
      <c r="J94" s="2646"/>
      <c r="K94" s="2647">
        <v>0</v>
      </c>
    </row>
    <row r="95" spans="1:11" ht="18" customHeight="1" x14ac:dyDescent="0.2">
      <c r="A95" s="2637" t="s">
        <v>125</v>
      </c>
      <c r="B95" s="4065"/>
      <c r="C95" s="4066"/>
      <c r="D95" s="4067"/>
      <c r="E95" s="2632"/>
      <c r="F95" s="2645"/>
      <c r="G95" s="2645"/>
      <c r="H95" s="2646"/>
      <c r="I95" s="2681">
        <v>0</v>
      </c>
      <c r="J95" s="2646"/>
      <c r="K95" s="2647">
        <v>0</v>
      </c>
    </row>
    <row r="96" spans="1:11" ht="18" customHeight="1" x14ac:dyDescent="0.2">
      <c r="A96" s="2637" t="s">
        <v>126</v>
      </c>
      <c r="B96" s="4065"/>
      <c r="C96" s="4066"/>
      <c r="D96" s="4067"/>
      <c r="E96" s="2632"/>
      <c r="F96" s="2645"/>
      <c r="G96" s="2645"/>
      <c r="H96" s="2646"/>
      <c r="I96" s="2681">
        <v>0</v>
      </c>
      <c r="J96" s="2646"/>
      <c r="K96" s="2647">
        <v>0</v>
      </c>
    </row>
    <row r="97" spans="1:11" ht="18" customHeight="1" x14ac:dyDescent="0.2">
      <c r="A97" s="2637"/>
      <c r="B97" s="2633"/>
      <c r="C97" s="2632"/>
      <c r="D97" s="2632"/>
      <c r="E97" s="2632"/>
      <c r="F97" s="2632"/>
      <c r="G97" s="2632"/>
      <c r="H97" s="2632"/>
      <c r="I97" s="2632"/>
      <c r="J97" s="2632"/>
      <c r="K97" s="2632"/>
    </row>
    <row r="98" spans="1:11" ht="18" customHeight="1" x14ac:dyDescent="0.2">
      <c r="A98" s="2638" t="s">
        <v>150</v>
      </c>
      <c r="B98" s="2634" t="s">
        <v>151</v>
      </c>
      <c r="C98" s="2632"/>
      <c r="D98" s="2632"/>
      <c r="E98" s="2634" t="s">
        <v>7</v>
      </c>
      <c r="F98" s="2649">
        <v>0</v>
      </c>
      <c r="G98" s="2649">
        <v>0</v>
      </c>
      <c r="H98" s="2649">
        <v>29497.4</v>
      </c>
      <c r="I98" s="2649">
        <v>25789.576819999998</v>
      </c>
      <c r="J98" s="2649">
        <v>0</v>
      </c>
      <c r="K98" s="2649">
        <v>55286.976820000003</v>
      </c>
    </row>
    <row r="99" spans="1:11" ht="18" customHeight="1" thickBot="1" x14ac:dyDescent="0.25">
      <c r="A99" s="2632"/>
      <c r="B99" s="2634"/>
      <c r="C99" s="2632"/>
      <c r="D99" s="2632"/>
      <c r="E99" s="2632"/>
      <c r="F99" s="2655"/>
      <c r="G99" s="2655"/>
      <c r="H99" s="2655"/>
      <c r="I99" s="2655"/>
      <c r="J99" s="2655"/>
      <c r="K99" s="2655"/>
    </row>
    <row r="100" spans="1:11" ht="42.75" customHeight="1" x14ac:dyDescent="0.2">
      <c r="A100" s="2632"/>
      <c r="B100" s="2632"/>
      <c r="C100" s="2632"/>
      <c r="D100" s="2632"/>
      <c r="E100" s="2632"/>
      <c r="F100" s="2640" t="s">
        <v>9</v>
      </c>
      <c r="G100" s="2640" t="s">
        <v>37</v>
      </c>
      <c r="H100" s="2640" t="s">
        <v>29</v>
      </c>
      <c r="I100" s="2640" t="s">
        <v>30</v>
      </c>
      <c r="J100" s="2640" t="s">
        <v>33</v>
      </c>
      <c r="K100" s="2640" t="s">
        <v>34</v>
      </c>
    </row>
    <row r="101" spans="1:11" ht="18" customHeight="1" x14ac:dyDescent="0.2">
      <c r="A101" s="2638" t="s">
        <v>130</v>
      </c>
      <c r="B101" s="2634" t="s">
        <v>63</v>
      </c>
      <c r="C101" s="2632"/>
      <c r="D101" s="2632"/>
      <c r="E101" s="2632"/>
      <c r="F101" s="2632"/>
      <c r="G101" s="2632"/>
      <c r="H101" s="2632"/>
      <c r="I101" s="2632"/>
      <c r="J101" s="2632"/>
      <c r="K101" s="2632"/>
    </row>
    <row r="102" spans="1:11" ht="18" customHeight="1" x14ac:dyDescent="0.2">
      <c r="A102" s="2637" t="s">
        <v>131</v>
      </c>
      <c r="B102" s="2633" t="s">
        <v>152</v>
      </c>
      <c r="C102" s="2632"/>
      <c r="D102" s="2632"/>
      <c r="E102" s="2632"/>
      <c r="F102" s="2645"/>
      <c r="G102" s="2645"/>
      <c r="H102" s="2646"/>
      <c r="I102" s="2681">
        <v>0</v>
      </c>
      <c r="J102" s="2646"/>
      <c r="K102" s="2647">
        <v>0</v>
      </c>
    </row>
    <row r="103" spans="1:11" ht="18" customHeight="1" x14ac:dyDescent="0.2">
      <c r="A103" s="2637" t="s">
        <v>132</v>
      </c>
      <c r="B103" s="3861" t="s">
        <v>62</v>
      </c>
      <c r="C103" s="3861"/>
      <c r="D103" s="2632"/>
      <c r="E103" s="2632"/>
      <c r="F103" s="2645"/>
      <c r="G103" s="2645"/>
      <c r="H103" s="2646"/>
      <c r="I103" s="2681">
        <v>0</v>
      </c>
      <c r="J103" s="2646"/>
      <c r="K103" s="2647">
        <v>0</v>
      </c>
    </row>
    <row r="104" spans="1:11" ht="18" customHeight="1" x14ac:dyDescent="0.2">
      <c r="A104" s="2637" t="s">
        <v>128</v>
      </c>
      <c r="B104" s="4065" t="s">
        <v>693</v>
      </c>
      <c r="C104" s="4066"/>
      <c r="D104" s="4067"/>
      <c r="E104" s="2632"/>
      <c r="F104" s="2645"/>
      <c r="G104" s="2645"/>
      <c r="H104" s="2646">
        <v>2500</v>
      </c>
      <c r="I104" s="2681">
        <v>2185.75</v>
      </c>
      <c r="J104" s="2646"/>
      <c r="K104" s="2647">
        <v>4685.75</v>
      </c>
    </row>
    <row r="105" spans="1:11" ht="18" customHeight="1" x14ac:dyDescent="0.2">
      <c r="A105" s="2637" t="s">
        <v>127</v>
      </c>
      <c r="B105" s="4065"/>
      <c r="C105" s="4066"/>
      <c r="D105" s="4067"/>
      <c r="E105" s="2632"/>
      <c r="F105" s="2645"/>
      <c r="G105" s="2645"/>
      <c r="H105" s="2646"/>
      <c r="I105" s="2681">
        <v>0</v>
      </c>
      <c r="J105" s="2646"/>
      <c r="K105" s="2647">
        <v>0</v>
      </c>
    </row>
    <row r="106" spans="1:11" ht="18" customHeight="1" x14ac:dyDescent="0.2">
      <c r="A106" s="2637" t="s">
        <v>129</v>
      </c>
      <c r="B106" s="4065"/>
      <c r="C106" s="4066"/>
      <c r="D106" s="4067"/>
      <c r="E106" s="2632"/>
      <c r="F106" s="2645"/>
      <c r="G106" s="2645"/>
      <c r="H106" s="2646"/>
      <c r="I106" s="2681">
        <v>0</v>
      </c>
      <c r="J106" s="2646"/>
      <c r="K106" s="2647">
        <v>0</v>
      </c>
    </row>
    <row r="107" spans="1:11" ht="18" customHeight="1" x14ac:dyDescent="0.2">
      <c r="A107" s="2632"/>
      <c r="B107" s="2634"/>
      <c r="C107" s="2632"/>
      <c r="D107" s="2632"/>
      <c r="E107" s="2632"/>
      <c r="F107" s="2632"/>
      <c r="G107" s="2632"/>
      <c r="H107" s="2632"/>
      <c r="I107" s="2632"/>
      <c r="J107" s="2632"/>
      <c r="K107" s="2632"/>
    </row>
    <row r="108" spans="1:11" s="3" customFormat="1" ht="18" customHeight="1" x14ac:dyDescent="0.2">
      <c r="A108" s="2638" t="s">
        <v>153</v>
      </c>
      <c r="B108" s="2694" t="s">
        <v>154</v>
      </c>
      <c r="C108" s="2632"/>
      <c r="D108" s="2632"/>
      <c r="E108" s="2634" t="s">
        <v>7</v>
      </c>
      <c r="F108" s="2649">
        <v>0</v>
      </c>
      <c r="G108" s="2649">
        <v>0</v>
      </c>
      <c r="H108" s="2647">
        <v>2500</v>
      </c>
      <c r="I108" s="2647">
        <v>2185.75</v>
      </c>
      <c r="J108" s="2647">
        <v>0</v>
      </c>
      <c r="K108" s="2647">
        <v>4685.75</v>
      </c>
    </row>
    <row r="109" spans="1:11" s="3" customFormat="1" ht="18" customHeight="1" thickBot="1" x14ac:dyDescent="0.25">
      <c r="A109" s="2642"/>
      <c r="B109" s="2643"/>
      <c r="C109" s="2644"/>
      <c r="D109" s="2644"/>
      <c r="E109" s="2644"/>
      <c r="F109" s="2655"/>
      <c r="G109" s="2655"/>
      <c r="H109" s="2655"/>
      <c r="I109" s="2655"/>
      <c r="J109" s="2655"/>
      <c r="K109" s="2655"/>
    </row>
    <row r="110" spans="1:11" s="3" customFormat="1" ht="18" customHeight="1" x14ac:dyDescent="0.2">
      <c r="A110" s="2638" t="s">
        <v>156</v>
      </c>
      <c r="B110" s="2634" t="s">
        <v>39</v>
      </c>
      <c r="C110" s="2632"/>
      <c r="D110" s="2632"/>
      <c r="E110" s="2632"/>
      <c r="F110" s="2632"/>
      <c r="G110" s="2632"/>
      <c r="H110" s="2632"/>
      <c r="I110" s="2632"/>
      <c r="J110" s="2632"/>
      <c r="K110" s="2632"/>
    </row>
    <row r="111" spans="1:11" ht="18" customHeight="1" x14ac:dyDescent="0.2">
      <c r="A111" s="2638" t="s">
        <v>155</v>
      </c>
      <c r="B111" s="2634" t="s">
        <v>164</v>
      </c>
      <c r="C111" s="2632"/>
      <c r="D111" s="2632"/>
      <c r="E111" s="2634" t="s">
        <v>7</v>
      </c>
      <c r="F111" s="2646">
        <v>2869600</v>
      </c>
      <c r="G111" s="2632"/>
      <c r="H111" s="2632"/>
      <c r="I111" s="2632"/>
      <c r="J111" s="2632"/>
      <c r="K111" s="2632"/>
    </row>
    <row r="112" spans="1:11" ht="18" customHeight="1" x14ac:dyDescent="0.2">
      <c r="A112" s="2632"/>
      <c r="B112" s="2634"/>
      <c r="C112" s="2632"/>
      <c r="D112" s="2632"/>
      <c r="E112" s="2634"/>
      <c r="F112" s="2653"/>
      <c r="G112" s="2632"/>
      <c r="H112" s="2632"/>
      <c r="I112" s="2632"/>
      <c r="J112" s="2632"/>
      <c r="K112" s="2632"/>
    </row>
    <row r="113" spans="1:11" ht="18" customHeight="1" x14ac:dyDescent="0.2">
      <c r="A113" s="2638"/>
      <c r="B113" s="2634" t="s">
        <v>15</v>
      </c>
      <c r="C113" s="2632"/>
      <c r="D113" s="2632"/>
      <c r="E113" s="2632"/>
      <c r="F113" s="2632"/>
      <c r="G113" s="2566"/>
      <c r="H113" s="2566"/>
      <c r="I113" s="2566"/>
      <c r="J113" s="2566"/>
      <c r="K113" s="2566"/>
    </row>
    <row r="114" spans="1:11" ht="18" customHeight="1" x14ac:dyDescent="0.2">
      <c r="A114" s="2637" t="s">
        <v>171</v>
      </c>
      <c r="B114" s="2633" t="s">
        <v>35</v>
      </c>
      <c r="C114" s="2632"/>
      <c r="D114" s="2632"/>
      <c r="E114" s="2632"/>
      <c r="F114" s="2656">
        <v>0.87429999999999997</v>
      </c>
      <c r="G114" s="2566"/>
      <c r="H114" s="2566"/>
      <c r="I114" s="2566"/>
      <c r="J114" s="2566"/>
      <c r="K114" s="2566"/>
    </row>
    <row r="115" spans="1:11" ht="18" customHeight="1" x14ac:dyDescent="0.2">
      <c r="A115" s="2637"/>
      <c r="B115" s="2634"/>
      <c r="C115" s="2632"/>
      <c r="D115" s="2632"/>
      <c r="E115" s="2632"/>
      <c r="F115" s="2632"/>
      <c r="G115" s="2566"/>
      <c r="H115" s="2566"/>
      <c r="I115" s="2566"/>
      <c r="J115" s="2566"/>
      <c r="K115" s="2566"/>
    </row>
    <row r="116" spans="1:11" ht="18" customHeight="1" x14ac:dyDescent="0.2">
      <c r="A116" s="2637" t="s">
        <v>170</v>
      </c>
      <c r="B116" s="2634" t="s">
        <v>16</v>
      </c>
      <c r="C116" s="2632"/>
      <c r="D116" s="2632"/>
      <c r="E116" s="2632"/>
      <c r="F116" s="2632"/>
      <c r="G116" s="2566"/>
      <c r="H116" s="2566"/>
      <c r="I116" s="2566"/>
      <c r="J116" s="2566"/>
      <c r="K116" s="2566"/>
    </row>
    <row r="117" spans="1:11" ht="18" customHeight="1" x14ac:dyDescent="0.2">
      <c r="A117" s="2637" t="s">
        <v>172</v>
      </c>
      <c r="B117" s="2633" t="s">
        <v>17</v>
      </c>
      <c r="C117" s="2632"/>
      <c r="D117" s="2632"/>
      <c r="E117" s="2632"/>
      <c r="F117" s="2646">
        <v>90443312</v>
      </c>
      <c r="G117" s="2566"/>
      <c r="H117" s="2566"/>
      <c r="I117" s="2566"/>
      <c r="J117" s="2566"/>
      <c r="K117" s="2566"/>
    </row>
    <row r="118" spans="1:11" ht="18" customHeight="1" x14ac:dyDescent="0.2">
      <c r="A118" s="2637" t="s">
        <v>173</v>
      </c>
      <c r="B118" s="2632" t="s">
        <v>18</v>
      </c>
      <c r="C118" s="2632"/>
      <c r="D118" s="2632"/>
      <c r="E118" s="2632"/>
      <c r="F118" s="2697">
        <v>1434756</v>
      </c>
      <c r="G118" s="2566"/>
      <c r="H118" s="2566"/>
      <c r="I118" s="2566"/>
      <c r="J118" s="2566"/>
      <c r="K118" s="2566"/>
    </row>
    <row r="119" spans="1:11" ht="18" customHeight="1" x14ac:dyDescent="0.2">
      <c r="A119" s="2637" t="s">
        <v>174</v>
      </c>
      <c r="B119" s="2634" t="s">
        <v>19</v>
      </c>
      <c r="C119" s="2632"/>
      <c r="D119" s="2632"/>
      <c r="E119" s="2632"/>
      <c r="F119" s="2648">
        <v>91878068</v>
      </c>
      <c r="G119" s="2566"/>
      <c r="H119" s="2566"/>
      <c r="I119" s="2566"/>
      <c r="J119" s="2566"/>
      <c r="K119" s="2566"/>
    </row>
    <row r="120" spans="1:11" ht="18" customHeight="1" x14ac:dyDescent="0.2">
      <c r="A120" s="2637"/>
      <c r="B120" s="2634"/>
      <c r="C120" s="2632"/>
      <c r="D120" s="2632"/>
      <c r="E120" s="2632"/>
      <c r="F120" s="2632"/>
      <c r="G120" s="2566"/>
      <c r="H120" s="2566"/>
      <c r="I120" s="2566"/>
      <c r="J120" s="2566"/>
      <c r="K120" s="2566"/>
    </row>
    <row r="121" spans="1:11" ht="18" customHeight="1" x14ac:dyDescent="0.2">
      <c r="A121" s="2637" t="s">
        <v>167</v>
      </c>
      <c r="B121" s="2634" t="s">
        <v>36</v>
      </c>
      <c r="C121" s="2632"/>
      <c r="D121" s="2632"/>
      <c r="E121" s="2632"/>
      <c r="F121" s="2646">
        <v>95998834</v>
      </c>
      <c r="G121" s="2566"/>
      <c r="H121" s="2566"/>
      <c r="I121" s="2566"/>
      <c r="J121" s="2566"/>
      <c r="K121" s="2566"/>
    </row>
    <row r="122" spans="1:11" ht="18" customHeight="1" x14ac:dyDescent="0.2">
      <c r="A122" s="2637"/>
      <c r="B122" s="2632"/>
      <c r="C122" s="2632"/>
      <c r="D122" s="2632"/>
      <c r="E122" s="2632"/>
      <c r="F122" s="2632"/>
      <c r="G122" s="2566"/>
      <c r="H122" s="2566"/>
      <c r="I122" s="2566"/>
      <c r="J122" s="2566"/>
      <c r="K122" s="2566"/>
    </row>
    <row r="123" spans="1:11" ht="18" customHeight="1" x14ac:dyDescent="0.2">
      <c r="A123" s="2637" t="s">
        <v>175</v>
      </c>
      <c r="B123" s="2634" t="s">
        <v>20</v>
      </c>
      <c r="C123" s="2632"/>
      <c r="D123" s="2632"/>
      <c r="E123" s="2632"/>
      <c r="F123" s="2646">
        <v>-4120767</v>
      </c>
      <c r="G123" s="2566"/>
      <c r="H123" s="2566"/>
      <c r="I123" s="2566"/>
      <c r="J123" s="2566"/>
      <c r="K123" s="2566"/>
    </row>
    <row r="124" spans="1:11" ht="18" customHeight="1" x14ac:dyDescent="0.2">
      <c r="A124" s="2637"/>
      <c r="B124" s="2632"/>
      <c r="C124" s="2632"/>
      <c r="D124" s="2632"/>
      <c r="E124" s="2632"/>
      <c r="F124" s="2632"/>
      <c r="G124" s="2566"/>
      <c r="H124" s="2566"/>
      <c r="I124" s="2566"/>
      <c r="J124" s="2566"/>
      <c r="K124" s="2566"/>
    </row>
    <row r="125" spans="1:11" ht="18" customHeight="1" x14ac:dyDescent="0.2">
      <c r="A125" s="2637" t="s">
        <v>176</v>
      </c>
      <c r="B125" s="2634" t="s">
        <v>21</v>
      </c>
      <c r="C125" s="2632"/>
      <c r="D125" s="2632"/>
      <c r="E125" s="2632"/>
      <c r="F125" s="2646">
        <v>2833438</v>
      </c>
      <c r="G125" s="2566"/>
      <c r="H125" s="2566"/>
      <c r="I125" s="2566"/>
      <c r="J125" s="2566"/>
      <c r="K125" s="2566"/>
    </row>
    <row r="126" spans="1:11" ht="18" customHeight="1" x14ac:dyDescent="0.2">
      <c r="A126" s="2637"/>
      <c r="B126" s="2632"/>
      <c r="C126" s="2632"/>
      <c r="D126" s="2632"/>
      <c r="E126" s="2632"/>
      <c r="F126" s="2632"/>
      <c r="G126" s="2566"/>
      <c r="H126" s="2566"/>
      <c r="I126" s="2566"/>
      <c r="J126" s="2566"/>
      <c r="K126" s="2566"/>
    </row>
    <row r="127" spans="1:11" ht="18" customHeight="1" x14ac:dyDescent="0.2">
      <c r="A127" s="2637" t="s">
        <v>177</v>
      </c>
      <c r="B127" s="2634" t="s">
        <v>22</v>
      </c>
      <c r="C127" s="2632"/>
      <c r="D127" s="2632"/>
      <c r="E127" s="2632"/>
      <c r="F127" s="2646">
        <v>-1287329</v>
      </c>
      <c r="G127" s="2566"/>
      <c r="H127" s="2566"/>
      <c r="I127" s="2566"/>
      <c r="J127" s="2566"/>
      <c r="K127" s="2566"/>
    </row>
    <row r="128" spans="1:11" ht="18" customHeight="1" x14ac:dyDescent="0.2">
      <c r="A128" s="2637"/>
      <c r="B128" s="2632"/>
      <c r="C128" s="2632"/>
      <c r="D128" s="2632"/>
      <c r="E128" s="2632"/>
      <c r="F128" s="2632"/>
      <c r="G128" s="2566"/>
      <c r="H128" s="2566"/>
      <c r="I128" s="2566"/>
      <c r="J128" s="2566"/>
      <c r="K128" s="2566"/>
    </row>
    <row r="129" spans="1:11" ht="42.75" customHeight="1" x14ac:dyDescent="0.2">
      <c r="A129" s="2632"/>
      <c r="B129" s="2632"/>
      <c r="C129" s="2632"/>
      <c r="D129" s="2632"/>
      <c r="E129" s="2632"/>
      <c r="F129" s="2640" t="s">
        <v>9</v>
      </c>
      <c r="G129" s="2640" t="s">
        <v>37</v>
      </c>
      <c r="H129" s="2640" t="s">
        <v>29</v>
      </c>
      <c r="I129" s="2640" t="s">
        <v>30</v>
      </c>
      <c r="J129" s="2640" t="s">
        <v>33</v>
      </c>
      <c r="K129" s="2640" t="s">
        <v>34</v>
      </c>
    </row>
    <row r="130" spans="1:11" ht="18" customHeight="1" x14ac:dyDescent="0.2">
      <c r="A130" s="2638" t="s">
        <v>157</v>
      </c>
      <c r="B130" s="2634" t="s">
        <v>23</v>
      </c>
      <c r="C130" s="2632"/>
      <c r="D130" s="2632"/>
      <c r="E130" s="2632"/>
      <c r="F130" s="2632"/>
      <c r="G130" s="2632"/>
      <c r="H130" s="2632"/>
      <c r="I130" s="2632"/>
      <c r="J130" s="2632"/>
      <c r="K130" s="2632"/>
    </row>
    <row r="131" spans="1:11" ht="18" customHeight="1" x14ac:dyDescent="0.2">
      <c r="A131" s="2637" t="s">
        <v>158</v>
      </c>
      <c r="B131" s="2632" t="s">
        <v>24</v>
      </c>
      <c r="C131" s="2632"/>
      <c r="D131" s="2632"/>
      <c r="E131" s="2632"/>
      <c r="F131" s="2645"/>
      <c r="G131" s="2645"/>
      <c r="H131" s="2646"/>
      <c r="I131" s="2681">
        <v>0</v>
      </c>
      <c r="J131" s="2646"/>
      <c r="K131" s="2647">
        <v>0</v>
      </c>
    </row>
    <row r="132" spans="1:11" ht="18" customHeight="1" x14ac:dyDescent="0.2">
      <c r="A132" s="2637" t="s">
        <v>159</v>
      </c>
      <c r="B132" s="2632" t="s">
        <v>25</v>
      </c>
      <c r="C132" s="2632"/>
      <c r="D132" s="2632"/>
      <c r="E132" s="2632"/>
      <c r="F132" s="2645"/>
      <c r="G132" s="2645"/>
      <c r="H132" s="2646"/>
      <c r="I132" s="2681">
        <v>0</v>
      </c>
      <c r="J132" s="2646"/>
      <c r="K132" s="2647">
        <v>0</v>
      </c>
    </row>
    <row r="133" spans="1:11" ht="18" customHeight="1" x14ac:dyDescent="0.2">
      <c r="A133" s="2637" t="s">
        <v>160</v>
      </c>
      <c r="B133" s="4062"/>
      <c r="C133" s="4063"/>
      <c r="D133" s="4064"/>
      <c r="E133" s="2632"/>
      <c r="F133" s="2645"/>
      <c r="G133" s="2645"/>
      <c r="H133" s="2646"/>
      <c r="I133" s="2681">
        <v>0</v>
      </c>
      <c r="J133" s="2646"/>
      <c r="K133" s="2647">
        <v>0</v>
      </c>
    </row>
    <row r="134" spans="1:11" ht="18" customHeight="1" x14ac:dyDescent="0.2">
      <c r="A134" s="2637" t="s">
        <v>161</v>
      </c>
      <c r="B134" s="4062"/>
      <c r="C134" s="4063"/>
      <c r="D134" s="4064"/>
      <c r="E134" s="2632"/>
      <c r="F134" s="2645"/>
      <c r="G134" s="2645"/>
      <c r="H134" s="2646"/>
      <c r="I134" s="2681">
        <v>0</v>
      </c>
      <c r="J134" s="2646"/>
      <c r="K134" s="2647">
        <v>0</v>
      </c>
    </row>
    <row r="135" spans="1:11" ht="18" customHeight="1" x14ac:dyDescent="0.2">
      <c r="A135" s="2637" t="s">
        <v>162</v>
      </c>
      <c r="B135" s="4062"/>
      <c r="C135" s="4063"/>
      <c r="D135" s="4064"/>
      <c r="E135" s="2632"/>
      <c r="F135" s="2645"/>
      <c r="G135" s="2645"/>
      <c r="H135" s="2646"/>
      <c r="I135" s="2681">
        <v>0</v>
      </c>
      <c r="J135" s="2646"/>
      <c r="K135" s="2647">
        <v>0</v>
      </c>
    </row>
    <row r="136" spans="1:11" ht="18" customHeight="1" x14ac:dyDescent="0.2">
      <c r="A136" s="2638"/>
      <c r="B136" s="2632"/>
      <c r="C136" s="2632"/>
      <c r="D136" s="2632"/>
      <c r="E136" s="2632"/>
      <c r="F136" s="2632"/>
      <c r="G136" s="2632"/>
      <c r="H136" s="2632"/>
      <c r="I136" s="2632"/>
      <c r="J136" s="2632"/>
      <c r="K136" s="2632"/>
    </row>
    <row r="137" spans="1:11" ht="18" customHeight="1" x14ac:dyDescent="0.2">
      <c r="A137" s="2638" t="s">
        <v>163</v>
      </c>
      <c r="B137" s="2634" t="s">
        <v>27</v>
      </c>
      <c r="C137" s="2632"/>
      <c r="D137" s="2632"/>
      <c r="E137" s="2632"/>
      <c r="F137" s="2649">
        <v>0</v>
      </c>
      <c r="G137" s="2649">
        <v>0</v>
      </c>
      <c r="H137" s="2647">
        <v>0</v>
      </c>
      <c r="I137" s="2647">
        <v>0</v>
      </c>
      <c r="J137" s="2647">
        <v>0</v>
      </c>
      <c r="K137" s="2647">
        <v>0</v>
      </c>
    </row>
    <row r="138" spans="1:11" ht="18" customHeight="1" x14ac:dyDescent="0.2">
      <c r="A138" s="2632"/>
      <c r="B138" s="2632"/>
      <c r="C138" s="2632"/>
      <c r="D138" s="2632"/>
      <c r="E138" s="2632"/>
      <c r="F138" s="2632"/>
      <c r="G138" s="2632"/>
      <c r="H138" s="2632"/>
      <c r="I138" s="2632"/>
      <c r="J138" s="2632"/>
      <c r="K138" s="2632"/>
    </row>
    <row r="139" spans="1:11" ht="42.75" customHeight="1" x14ac:dyDescent="0.2">
      <c r="A139" s="2632"/>
      <c r="B139" s="2632"/>
      <c r="C139" s="2632"/>
      <c r="D139" s="2632"/>
      <c r="E139" s="2632"/>
      <c r="F139" s="2640" t="s">
        <v>9</v>
      </c>
      <c r="G139" s="2640" t="s">
        <v>37</v>
      </c>
      <c r="H139" s="2640" t="s">
        <v>29</v>
      </c>
      <c r="I139" s="2640" t="s">
        <v>30</v>
      </c>
      <c r="J139" s="2640" t="s">
        <v>33</v>
      </c>
      <c r="K139" s="2640" t="s">
        <v>34</v>
      </c>
    </row>
    <row r="140" spans="1:11" ht="18" customHeight="1" x14ac:dyDescent="0.2">
      <c r="A140" s="2638" t="s">
        <v>166</v>
      </c>
      <c r="B140" s="2634" t="s">
        <v>26</v>
      </c>
      <c r="C140" s="2632"/>
      <c r="D140" s="2632"/>
      <c r="E140" s="2632"/>
      <c r="F140" s="2632"/>
      <c r="G140" s="2632"/>
      <c r="H140" s="2632"/>
      <c r="I140" s="2632"/>
      <c r="J140" s="2632"/>
      <c r="K140" s="2632"/>
    </row>
    <row r="141" spans="1:11" ht="18" customHeight="1" x14ac:dyDescent="0.2">
      <c r="A141" s="2637" t="s">
        <v>137</v>
      </c>
      <c r="B141" s="2634" t="s">
        <v>64</v>
      </c>
      <c r="C141" s="2632"/>
      <c r="D141" s="2632"/>
      <c r="E141" s="2632"/>
      <c r="F141" s="2672">
        <v>237</v>
      </c>
      <c r="G141" s="2672">
        <v>5260</v>
      </c>
      <c r="H141" s="2672">
        <v>163202</v>
      </c>
      <c r="I141" s="2672">
        <v>142687.5086</v>
      </c>
      <c r="J141" s="2672">
        <v>0</v>
      </c>
      <c r="K141" s="2672">
        <v>305889.5086</v>
      </c>
    </row>
    <row r="142" spans="1:11" ht="18" customHeight="1" x14ac:dyDescent="0.2">
      <c r="A142" s="2637" t="s">
        <v>142</v>
      </c>
      <c r="B142" s="2634" t="s">
        <v>65</v>
      </c>
      <c r="C142" s="2632"/>
      <c r="D142" s="2632"/>
      <c r="E142" s="2632"/>
      <c r="F142" s="2672">
        <v>0</v>
      </c>
      <c r="G142" s="2672">
        <v>0</v>
      </c>
      <c r="H142" s="2672">
        <v>0</v>
      </c>
      <c r="I142" s="2672">
        <v>0</v>
      </c>
      <c r="J142" s="2672">
        <v>0</v>
      </c>
      <c r="K142" s="2672">
        <v>0</v>
      </c>
    </row>
    <row r="143" spans="1:11" ht="18" customHeight="1" x14ac:dyDescent="0.2">
      <c r="A143" s="2637" t="s">
        <v>144</v>
      </c>
      <c r="B143" s="2634" t="s">
        <v>66</v>
      </c>
      <c r="C143" s="2632"/>
      <c r="D143" s="2632"/>
      <c r="E143" s="2632"/>
      <c r="F143" s="2672">
        <v>18897.223667012728</v>
      </c>
      <c r="G143" s="2672">
        <v>0</v>
      </c>
      <c r="H143" s="2672">
        <v>11510530.033807717</v>
      </c>
      <c r="I143" s="2672">
        <v>10063656.408558087</v>
      </c>
      <c r="J143" s="2672">
        <v>1419848.02</v>
      </c>
      <c r="K143" s="2672">
        <v>20154338.422365803</v>
      </c>
    </row>
    <row r="144" spans="1:11" ht="18" customHeight="1" x14ac:dyDescent="0.2">
      <c r="A144" s="2637" t="s">
        <v>146</v>
      </c>
      <c r="B144" s="2634" t="s">
        <v>67</v>
      </c>
      <c r="C144" s="2632"/>
      <c r="D144" s="2632"/>
      <c r="E144" s="2632"/>
      <c r="F144" s="2672">
        <v>0</v>
      </c>
      <c r="G144" s="2672">
        <v>0</v>
      </c>
      <c r="H144" s="2672">
        <v>0</v>
      </c>
      <c r="I144" s="2672">
        <v>0</v>
      </c>
      <c r="J144" s="2672">
        <v>0</v>
      </c>
      <c r="K144" s="2672">
        <v>0</v>
      </c>
    </row>
    <row r="145" spans="1:11" ht="18" customHeight="1" x14ac:dyDescent="0.2">
      <c r="A145" s="2637" t="s">
        <v>148</v>
      </c>
      <c r="B145" s="2634" t="s">
        <v>68</v>
      </c>
      <c r="C145" s="2632"/>
      <c r="D145" s="2632"/>
      <c r="E145" s="2632"/>
      <c r="F145" s="2672">
        <v>0</v>
      </c>
      <c r="G145" s="2672">
        <v>0</v>
      </c>
      <c r="H145" s="2672">
        <v>0</v>
      </c>
      <c r="I145" s="2672">
        <v>0</v>
      </c>
      <c r="J145" s="2672">
        <v>0</v>
      </c>
      <c r="K145" s="2672">
        <v>0</v>
      </c>
    </row>
    <row r="146" spans="1:11" ht="18" customHeight="1" x14ac:dyDescent="0.2">
      <c r="A146" s="2637" t="s">
        <v>150</v>
      </c>
      <c r="B146" s="2634" t="s">
        <v>69</v>
      </c>
      <c r="C146" s="2632"/>
      <c r="D146" s="2632"/>
      <c r="E146" s="2632"/>
      <c r="F146" s="2672">
        <v>0</v>
      </c>
      <c r="G146" s="2672">
        <v>0</v>
      </c>
      <c r="H146" s="2672">
        <v>29497.4</v>
      </c>
      <c r="I146" s="2672">
        <v>25789.576819999998</v>
      </c>
      <c r="J146" s="2672">
        <v>0</v>
      </c>
      <c r="K146" s="2672">
        <v>55286.976820000003</v>
      </c>
    </row>
    <row r="147" spans="1:11" ht="18" customHeight="1" x14ac:dyDescent="0.2">
      <c r="A147" s="2637" t="s">
        <v>153</v>
      </c>
      <c r="B147" s="2634" t="s">
        <v>61</v>
      </c>
      <c r="C147" s="2632"/>
      <c r="D147" s="2632"/>
      <c r="E147" s="2632"/>
      <c r="F147" s="2649">
        <v>0</v>
      </c>
      <c r="G147" s="2649">
        <v>0</v>
      </c>
      <c r="H147" s="2649">
        <v>2500</v>
      </c>
      <c r="I147" s="2649">
        <v>2185.75</v>
      </c>
      <c r="J147" s="2649">
        <v>0</v>
      </c>
      <c r="K147" s="2649">
        <v>4685.75</v>
      </c>
    </row>
    <row r="148" spans="1:11" ht="18" customHeight="1" x14ac:dyDescent="0.2">
      <c r="A148" s="2637" t="s">
        <v>155</v>
      </c>
      <c r="B148" s="2634" t="s">
        <v>70</v>
      </c>
      <c r="C148" s="2632"/>
      <c r="D148" s="2632"/>
      <c r="E148" s="2632"/>
      <c r="F148" s="2673" t="s">
        <v>73</v>
      </c>
      <c r="G148" s="2673" t="s">
        <v>73</v>
      </c>
      <c r="H148" s="2674" t="s">
        <v>73</v>
      </c>
      <c r="I148" s="2674" t="s">
        <v>73</v>
      </c>
      <c r="J148" s="2674" t="s">
        <v>73</v>
      </c>
      <c r="K148" s="2668">
        <v>2869600</v>
      </c>
    </row>
    <row r="149" spans="1:11" ht="18" customHeight="1" x14ac:dyDescent="0.2">
      <c r="A149" s="2637" t="s">
        <v>163</v>
      </c>
      <c r="B149" s="2634" t="s">
        <v>71</v>
      </c>
      <c r="C149" s="2632"/>
      <c r="D149" s="2632"/>
      <c r="E149" s="2632"/>
      <c r="F149" s="2649">
        <v>0</v>
      </c>
      <c r="G149" s="2649">
        <v>0</v>
      </c>
      <c r="H149" s="2649">
        <v>0</v>
      </c>
      <c r="I149" s="2649">
        <v>0</v>
      </c>
      <c r="J149" s="2649">
        <v>0</v>
      </c>
      <c r="K149" s="2649">
        <v>0</v>
      </c>
    </row>
    <row r="150" spans="1:11" ht="18" customHeight="1" x14ac:dyDescent="0.2">
      <c r="A150" s="2637" t="s">
        <v>185</v>
      </c>
      <c r="B150" s="2634" t="s">
        <v>186</v>
      </c>
      <c r="C150" s="2632"/>
      <c r="D150" s="2632"/>
      <c r="E150" s="2632"/>
      <c r="F150" s="2673" t="s">
        <v>73</v>
      </c>
      <c r="G150" s="2673" t="s">
        <v>73</v>
      </c>
      <c r="H150" s="2649">
        <f>H18</f>
        <v>2980993.2400938328</v>
      </c>
      <c r="I150" s="2649">
        <v>0</v>
      </c>
      <c r="J150" s="2649">
        <f>J18</f>
        <v>2549121.9428904122</v>
      </c>
      <c r="K150" s="2649">
        <f>K18</f>
        <v>431871.2972034206</v>
      </c>
    </row>
    <row r="151" spans="1:11" ht="18" customHeight="1" x14ac:dyDescent="0.2">
      <c r="A151" s="2632"/>
      <c r="B151" s="2634"/>
      <c r="C151" s="2632"/>
      <c r="D151" s="2632"/>
      <c r="E151" s="2632"/>
      <c r="F151" s="2679"/>
      <c r="G151" s="2679"/>
      <c r="H151" s="2679"/>
      <c r="I151" s="2679"/>
      <c r="J151" s="2679"/>
      <c r="K151" s="2679"/>
    </row>
    <row r="152" spans="1:11" ht="18" customHeight="1" x14ac:dyDescent="0.2">
      <c r="A152" s="2638" t="s">
        <v>165</v>
      </c>
      <c r="B152" s="2634" t="s">
        <v>26</v>
      </c>
      <c r="C152" s="2632"/>
      <c r="D152" s="2632"/>
      <c r="E152" s="2632"/>
      <c r="F152" s="2680">
        <v>19134.223667012728</v>
      </c>
      <c r="G152" s="2680">
        <v>5260</v>
      </c>
      <c r="H152" s="2680">
        <f>SUM(H141:H150)</f>
        <v>14686722.67390155</v>
      </c>
      <c r="I152" s="2680">
        <v>10234319.243978087</v>
      </c>
      <c r="J152" s="2680">
        <f>SUM(J141:J150)</f>
        <v>3968969.9628904122</v>
      </c>
      <c r="K152" s="2680">
        <f>SUM(K141:K150)</f>
        <v>23821671.954989225</v>
      </c>
    </row>
    <row r="153" spans="1:11" ht="18" customHeight="1" x14ac:dyDescent="0.2">
      <c r="A153" s="2574"/>
      <c r="B153" s="2566"/>
      <c r="C153" s="2566"/>
      <c r="D153" s="2566"/>
      <c r="E153" s="2566"/>
      <c r="F153" s="2566"/>
      <c r="G153" s="2566"/>
      <c r="H153" s="2566"/>
      <c r="I153" s="2566"/>
      <c r="J153" s="2566"/>
      <c r="K153" s="2566"/>
    </row>
    <row r="154" spans="1:11" ht="18" customHeight="1" x14ac:dyDescent="0.2">
      <c r="A154" s="2638" t="s">
        <v>168</v>
      </c>
      <c r="B154" s="2634" t="s">
        <v>28</v>
      </c>
      <c r="C154" s="2632"/>
      <c r="D154" s="2632"/>
      <c r="E154" s="3841"/>
      <c r="F154" s="2695">
        <f>K152/F121</f>
        <v>0.24814543013084123</v>
      </c>
      <c r="G154" s="2632"/>
      <c r="H154" s="2632"/>
      <c r="I154" s="2632"/>
      <c r="J154" s="2632"/>
      <c r="K154" s="2632"/>
    </row>
    <row r="155" spans="1:11" ht="18" customHeight="1" x14ac:dyDescent="0.2">
      <c r="A155" s="2638" t="s">
        <v>169</v>
      </c>
      <c r="B155" s="2634" t="s">
        <v>72</v>
      </c>
      <c r="C155" s="2632"/>
      <c r="D155" s="2632"/>
      <c r="E155" s="3839"/>
      <c r="F155" s="2695">
        <f>K152/F127</f>
        <v>-18.504727194826827</v>
      </c>
      <c r="G155" s="2634"/>
      <c r="H155" s="3550"/>
      <c r="I155" s="2632"/>
      <c r="J155" s="2632"/>
      <c r="K155" s="2632"/>
    </row>
    <row r="156" spans="1:11" ht="18" customHeight="1" x14ac:dyDescent="0.2">
      <c r="A156" s="2632"/>
      <c r="B156" s="2632"/>
      <c r="C156" s="2632"/>
      <c r="D156" s="2632"/>
      <c r="E156" s="3840"/>
      <c r="F156" s="2632"/>
      <c r="G156" s="2634"/>
      <c r="H156" s="3550"/>
      <c r="I156" s="2632"/>
      <c r="J156" s="2632"/>
      <c r="K156" s="2632"/>
    </row>
  </sheetData>
  <mergeCells count="31">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94:D94"/>
    <mergeCell ref="B52:C52"/>
    <mergeCell ref="B90:C90"/>
    <mergeCell ref="B53:D53"/>
    <mergeCell ref="B59:D59"/>
    <mergeCell ref="B46:D46"/>
    <mergeCell ref="B47:D47"/>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K156"/>
  <sheetViews>
    <sheetView showGridLines="0" zoomScale="70" zoomScaleNormal="70" zoomScaleSheetLayoutView="70" workbookViewId="0">
      <selection activeCell="Q148" sqref="Q148"/>
    </sheetView>
  </sheetViews>
  <sheetFormatPr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256" width="9.28515625" style="33"/>
    <col min="257" max="257" width="8.28515625" style="33" customWidth="1"/>
    <col min="258" max="258" width="55.42578125" style="33" bestFit="1" customWidth="1"/>
    <col min="259" max="259" width="9.5703125" style="33" customWidth="1"/>
    <col min="260" max="260" width="9.28515625" style="33"/>
    <col min="261" max="261" width="12.42578125" style="33" customWidth="1"/>
    <col min="262" max="262" width="18.5703125" style="33" customWidth="1"/>
    <col min="263" max="263" width="23.5703125" style="33" customWidth="1"/>
    <col min="264" max="264" width="17.28515625" style="33" customWidth="1"/>
    <col min="265" max="265" width="21.28515625" style="33" customWidth="1"/>
    <col min="266" max="266" width="19.7109375" style="33" customWidth="1"/>
    <col min="267" max="267" width="17.5703125" style="33" customWidth="1"/>
    <col min="268" max="512" width="9.28515625" style="33"/>
    <col min="513" max="513" width="8.28515625" style="33" customWidth="1"/>
    <col min="514" max="514" width="55.42578125" style="33" bestFit="1" customWidth="1"/>
    <col min="515" max="515" width="9.5703125" style="33" customWidth="1"/>
    <col min="516" max="516" width="9.28515625" style="33"/>
    <col min="517" max="517" width="12.42578125" style="33" customWidth="1"/>
    <col min="518" max="518" width="18.5703125" style="33" customWidth="1"/>
    <col min="519" max="519" width="23.5703125" style="33" customWidth="1"/>
    <col min="520" max="520" width="17.28515625" style="33" customWidth="1"/>
    <col min="521" max="521" width="21.28515625" style="33" customWidth="1"/>
    <col min="522" max="522" width="19.7109375" style="33" customWidth="1"/>
    <col min="523" max="523" width="17.5703125" style="33" customWidth="1"/>
    <col min="524" max="768" width="9.28515625" style="33"/>
    <col min="769" max="769" width="8.28515625" style="33" customWidth="1"/>
    <col min="770" max="770" width="55.42578125" style="33" bestFit="1" customWidth="1"/>
    <col min="771" max="771" width="9.5703125" style="33" customWidth="1"/>
    <col min="772" max="772" width="9.28515625" style="33"/>
    <col min="773" max="773" width="12.42578125" style="33" customWidth="1"/>
    <col min="774" max="774" width="18.5703125" style="33" customWidth="1"/>
    <col min="775" max="775" width="23.5703125" style="33" customWidth="1"/>
    <col min="776" max="776" width="17.28515625" style="33" customWidth="1"/>
    <col min="777" max="777" width="21.28515625" style="33" customWidth="1"/>
    <col min="778" max="778" width="19.7109375" style="33" customWidth="1"/>
    <col min="779" max="779" width="17.5703125" style="33" customWidth="1"/>
    <col min="780" max="1024" width="9.28515625" style="33"/>
    <col min="1025" max="1025" width="8.28515625" style="33" customWidth="1"/>
    <col min="1026" max="1026" width="55.42578125" style="33" bestFit="1" customWidth="1"/>
    <col min="1027" max="1027" width="9.5703125" style="33" customWidth="1"/>
    <col min="1028" max="1028" width="9.28515625" style="33"/>
    <col min="1029" max="1029" width="12.42578125" style="33" customWidth="1"/>
    <col min="1030" max="1030" width="18.5703125" style="33" customWidth="1"/>
    <col min="1031" max="1031" width="23.5703125" style="33" customWidth="1"/>
    <col min="1032" max="1032" width="17.28515625" style="33" customWidth="1"/>
    <col min="1033" max="1033" width="21.28515625" style="33" customWidth="1"/>
    <col min="1034" max="1034" width="19.7109375" style="33" customWidth="1"/>
    <col min="1035" max="1035" width="17.5703125" style="33" customWidth="1"/>
    <col min="1036" max="1280" width="9.28515625" style="33"/>
    <col min="1281" max="1281" width="8.28515625" style="33" customWidth="1"/>
    <col min="1282" max="1282" width="55.42578125" style="33" bestFit="1" customWidth="1"/>
    <col min="1283" max="1283" width="9.5703125" style="33" customWidth="1"/>
    <col min="1284" max="1284" width="9.28515625" style="33"/>
    <col min="1285" max="1285" width="12.42578125" style="33" customWidth="1"/>
    <col min="1286" max="1286" width="18.5703125" style="33" customWidth="1"/>
    <col min="1287" max="1287" width="23.5703125" style="33" customWidth="1"/>
    <col min="1288" max="1288" width="17.28515625" style="33" customWidth="1"/>
    <col min="1289" max="1289" width="21.28515625" style="33" customWidth="1"/>
    <col min="1290" max="1290" width="19.7109375" style="33" customWidth="1"/>
    <col min="1291" max="1291" width="17.5703125" style="33" customWidth="1"/>
    <col min="1292" max="1536" width="9.28515625" style="33"/>
    <col min="1537" max="1537" width="8.28515625" style="33" customWidth="1"/>
    <col min="1538" max="1538" width="55.42578125" style="33" bestFit="1" customWidth="1"/>
    <col min="1539" max="1539" width="9.5703125" style="33" customWidth="1"/>
    <col min="1540" max="1540" width="9.28515625" style="33"/>
    <col min="1541" max="1541" width="12.42578125" style="33" customWidth="1"/>
    <col min="1542" max="1542" width="18.5703125" style="33" customWidth="1"/>
    <col min="1543" max="1543" width="23.5703125" style="33" customWidth="1"/>
    <col min="1544" max="1544" width="17.28515625" style="33" customWidth="1"/>
    <col min="1545" max="1545" width="21.28515625" style="33" customWidth="1"/>
    <col min="1546" max="1546" width="19.7109375" style="33" customWidth="1"/>
    <col min="1547" max="1547" width="17.5703125" style="33" customWidth="1"/>
    <col min="1548" max="1792" width="9.28515625" style="33"/>
    <col min="1793" max="1793" width="8.28515625" style="33" customWidth="1"/>
    <col min="1794" max="1794" width="55.42578125" style="33" bestFit="1" customWidth="1"/>
    <col min="1795" max="1795" width="9.5703125" style="33" customWidth="1"/>
    <col min="1796" max="1796" width="9.28515625" style="33"/>
    <col min="1797" max="1797" width="12.42578125" style="33" customWidth="1"/>
    <col min="1798" max="1798" width="18.5703125" style="33" customWidth="1"/>
    <col min="1799" max="1799" width="23.5703125" style="33" customWidth="1"/>
    <col min="1800" max="1800" width="17.28515625" style="33" customWidth="1"/>
    <col min="1801" max="1801" width="21.28515625" style="33" customWidth="1"/>
    <col min="1802" max="1802" width="19.7109375" style="33" customWidth="1"/>
    <col min="1803" max="1803" width="17.5703125" style="33" customWidth="1"/>
    <col min="1804" max="2048" width="9.28515625" style="33"/>
    <col min="2049" max="2049" width="8.28515625" style="33" customWidth="1"/>
    <col min="2050" max="2050" width="55.42578125" style="33" bestFit="1" customWidth="1"/>
    <col min="2051" max="2051" width="9.5703125" style="33" customWidth="1"/>
    <col min="2052" max="2052" width="9.28515625" style="33"/>
    <col min="2053" max="2053" width="12.42578125" style="33" customWidth="1"/>
    <col min="2054" max="2054" width="18.5703125" style="33" customWidth="1"/>
    <col min="2055" max="2055" width="23.5703125" style="33" customWidth="1"/>
    <col min="2056" max="2056" width="17.28515625" style="33" customWidth="1"/>
    <col min="2057" max="2057" width="21.28515625" style="33" customWidth="1"/>
    <col min="2058" max="2058" width="19.7109375" style="33" customWidth="1"/>
    <col min="2059" max="2059" width="17.5703125" style="33" customWidth="1"/>
    <col min="2060" max="2304" width="9.28515625" style="33"/>
    <col min="2305" max="2305" width="8.28515625" style="33" customWidth="1"/>
    <col min="2306" max="2306" width="55.42578125" style="33" bestFit="1" customWidth="1"/>
    <col min="2307" max="2307" width="9.5703125" style="33" customWidth="1"/>
    <col min="2308" max="2308" width="9.28515625" style="33"/>
    <col min="2309" max="2309" width="12.42578125" style="33" customWidth="1"/>
    <col min="2310" max="2310" width="18.5703125" style="33" customWidth="1"/>
    <col min="2311" max="2311" width="23.5703125" style="33" customWidth="1"/>
    <col min="2312" max="2312" width="17.28515625" style="33" customWidth="1"/>
    <col min="2313" max="2313" width="21.28515625" style="33" customWidth="1"/>
    <col min="2314" max="2314" width="19.7109375" style="33" customWidth="1"/>
    <col min="2315" max="2315" width="17.5703125" style="33" customWidth="1"/>
    <col min="2316" max="2560" width="9.28515625" style="33"/>
    <col min="2561" max="2561" width="8.28515625" style="33" customWidth="1"/>
    <col min="2562" max="2562" width="55.42578125" style="33" bestFit="1" customWidth="1"/>
    <col min="2563" max="2563" width="9.5703125" style="33" customWidth="1"/>
    <col min="2564" max="2564" width="9.28515625" style="33"/>
    <col min="2565" max="2565" width="12.42578125" style="33" customWidth="1"/>
    <col min="2566" max="2566" width="18.5703125" style="33" customWidth="1"/>
    <col min="2567" max="2567" width="23.5703125" style="33" customWidth="1"/>
    <col min="2568" max="2568" width="17.28515625" style="33" customWidth="1"/>
    <col min="2569" max="2569" width="21.28515625" style="33" customWidth="1"/>
    <col min="2570" max="2570" width="19.7109375" style="33" customWidth="1"/>
    <col min="2571" max="2571" width="17.5703125" style="33" customWidth="1"/>
    <col min="2572" max="2816" width="9.28515625" style="33"/>
    <col min="2817" max="2817" width="8.28515625" style="33" customWidth="1"/>
    <col min="2818" max="2818" width="55.42578125" style="33" bestFit="1" customWidth="1"/>
    <col min="2819" max="2819" width="9.5703125" style="33" customWidth="1"/>
    <col min="2820" max="2820" width="9.28515625" style="33"/>
    <col min="2821" max="2821" width="12.42578125" style="33" customWidth="1"/>
    <col min="2822" max="2822" width="18.5703125" style="33" customWidth="1"/>
    <col min="2823" max="2823" width="23.5703125" style="33" customWidth="1"/>
    <col min="2824" max="2824" width="17.28515625" style="33" customWidth="1"/>
    <col min="2825" max="2825" width="21.28515625" style="33" customWidth="1"/>
    <col min="2826" max="2826" width="19.7109375" style="33" customWidth="1"/>
    <col min="2827" max="2827" width="17.5703125" style="33" customWidth="1"/>
    <col min="2828" max="3072" width="9.28515625" style="33"/>
    <col min="3073" max="3073" width="8.28515625" style="33" customWidth="1"/>
    <col min="3074" max="3074" width="55.42578125" style="33" bestFit="1" customWidth="1"/>
    <col min="3075" max="3075" width="9.5703125" style="33" customWidth="1"/>
    <col min="3076" max="3076" width="9.28515625" style="33"/>
    <col min="3077" max="3077" width="12.42578125" style="33" customWidth="1"/>
    <col min="3078" max="3078" width="18.5703125" style="33" customWidth="1"/>
    <col min="3079" max="3079" width="23.5703125" style="33" customWidth="1"/>
    <col min="3080" max="3080" width="17.28515625" style="33" customWidth="1"/>
    <col min="3081" max="3081" width="21.28515625" style="33" customWidth="1"/>
    <col min="3082" max="3082" width="19.7109375" style="33" customWidth="1"/>
    <col min="3083" max="3083" width="17.5703125" style="33" customWidth="1"/>
    <col min="3084" max="3328" width="9.28515625" style="33"/>
    <col min="3329" max="3329" width="8.28515625" style="33" customWidth="1"/>
    <col min="3330" max="3330" width="55.42578125" style="33" bestFit="1" customWidth="1"/>
    <col min="3331" max="3331" width="9.5703125" style="33" customWidth="1"/>
    <col min="3332" max="3332" width="9.28515625" style="33"/>
    <col min="3333" max="3333" width="12.42578125" style="33" customWidth="1"/>
    <col min="3334" max="3334" width="18.5703125" style="33" customWidth="1"/>
    <col min="3335" max="3335" width="23.5703125" style="33" customWidth="1"/>
    <col min="3336" max="3336" width="17.28515625" style="33" customWidth="1"/>
    <col min="3337" max="3337" width="21.28515625" style="33" customWidth="1"/>
    <col min="3338" max="3338" width="19.7109375" style="33" customWidth="1"/>
    <col min="3339" max="3339" width="17.5703125" style="33" customWidth="1"/>
    <col min="3340" max="3584" width="9.28515625" style="33"/>
    <col min="3585" max="3585" width="8.28515625" style="33" customWidth="1"/>
    <col min="3586" max="3586" width="55.42578125" style="33" bestFit="1" customWidth="1"/>
    <col min="3587" max="3587" width="9.5703125" style="33" customWidth="1"/>
    <col min="3588" max="3588" width="9.28515625" style="33"/>
    <col min="3589" max="3589" width="12.42578125" style="33" customWidth="1"/>
    <col min="3590" max="3590" width="18.5703125" style="33" customWidth="1"/>
    <col min="3591" max="3591" width="23.5703125" style="33" customWidth="1"/>
    <col min="3592" max="3592" width="17.28515625" style="33" customWidth="1"/>
    <col min="3593" max="3593" width="21.28515625" style="33" customWidth="1"/>
    <col min="3594" max="3594" width="19.7109375" style="33" customWidth="1"/>
    <col min="3595" max="3595" width="17.5703125" style="33" customWidth="1"/>
    <col min="3596" max="3840" width="9.28515625" style="33"/>
    <col min="3841" max="3841" width="8.28515625" style="33" customWidth="1"/>
    <col min="3842" max="3842" width="55.42578125" style="33" bestFit="1" customWidth="1"/>
    <col min="3843" max="3843" width="9.5703125" style="33" customWidth="1"/>
    <col min="3844" max="3844" width="9.28515625" style="33"/>
    <col min="3845" max="3845" width="12.42578125" style="33" customWidth="1"/>
    <col min="3846" max="3846" width="18.5703125" style="33" customWidth="1"/>
    <col min="3847" max="3847" width="23.5703125" style="33" customWidth="1"/>
    <col min="3848" max="3848" width="17.28515625" style="33" customWidth="1"/>
    <col min="3849" max="3849" width="21.28515625" style="33" customWidth="1"/>
    <col min="3850" max="3850" width="19.7109375" style="33" customWidth="1"/>
    <col min="3851" max="3851" width="17.5703125" style="33" customWidth="1"/>
    <col min="3852" max="4096" width="9.28515625" style="33"/>
    <col min="4097" max="4097" width="8.28515625" style="33" customWidth="1"/>
    <col min="4098" max="4098" width="55.42578125" style="33" bestFit="1" customWidth="1"/>
    <col min="4099" max="4099" width="9.5703125" style="33" customWidth="1"/>
    <col min="4100" max="4100" width="9.28515625" style="33"/>
    <col min="4101" max="4101" width="12.42578125" style="33" customWidth="1"/>
    <col min="4102" max="4102" width="18.5703125" style="33" customWidth="1"/>
    <col min="4103" max="4103" width="23.5703125" style="33" customWidth="1"/>
    <col min="4104" max="4104" width="17.28515625" style="33" customWidth="1"/>
    <col min="4105" max="4105" width="21.28515625" style="33" customWidth="1"/>
    <col min="4106" max="4106" width="19.7109375" style="33" customWidth="1"/>
    <col min="4107" max="4107" width="17.5703125" style="33" customWidth="1"/>
    <col min="4108" max="4352" width="9.28515625" style="33"/>
    <col min="4353" max="4353" width="8.28515625" style="33" customWidth="1"/>
    <col min="4354" max="4354" width="55.42578125" style="33" bestFit="1" customWidth="1"/>
    <col min="4355" max="4355" width="9.5703125" style="33" customWidth="1"/>
    <col min="4356" max="4356" width="9.28515625" style="33"/>
    <col min="4357" max="4357" width="12.42578125" style="33" customWidth="1"/>
    <col min="4358" max="4358" width="18.5703125" style="33" customWidth="1"/>
    <col min="4359" max="4359" width="23.5703125" style="33" customWidth="1"/>
    <col min="4360" max="4360" width="17.28515625" style="33" customWidth="1"/>
    <col min="4361" max="4361" width="21.28515625" style="33" customWidth="1"/>
    <col min="4362" max="4362" width="19.7109375" style="33" customWidth="1"/>
    <col min="4363" max="4363" width="17.5703125" style="33" customWidth="1"/>
    <col min="4364" max="4608" width="9.28515625" style="33"/>
    <col min="4609" max="4609" width="8.28515625" style="33" customWidth="1"/>
    <col min="4610" max="4610" width="55.42578125" style="33" bestFit="1" customWidth="1"/>
    <col min="4611" max="4611" width="9.5703125" style="33" customWidth="1"/>
    <col min="4612" max="4612" width="9.28515625" style="33"/>
    <col min="4613" max="4613" width="12.42578125" style="33" customWidth="1"/>
    <col min="4614" max="4614" width="18.5703125" style="33" customWidth="1"/>
    <col min="4615" max="4615" width="23.5703125" style="33" customWidth="1"/>
    <col min="4616" max="4616" width="17.28515625" style="33" customWidth="1"/>
    <col min="4617" max="4617" width="21.28515625" style="33" customWidth="1"/>
    <col min="4618" max="4618" width="19.7109375" style="33" customWidth="1"/>
    <col min="4619" max="4619" width="17.5703125" style="33" customWidth="1"/>
    <col min="4620" max="4864" width="9.28515625" style="33"/>
    <col min="4865" max="4865" width="8.28515625" style="33" customWidth="1"/>
    <col min="4866" max="4866" width="55.42578125" style="33" bestFit="1" customWidth="1"/>
    <col min="4867" max="4867" width="9.5703125" style="33" customWidth="1"/>
    <col min="4868" max="4868" width="9.28515625" style="33"/>
    <col min="4869" max="4869" width="12.42578125" style="33" customWidth="1"/>
    <col min="4870" max="4870" width="18.5703125" style="33" customWidth="1"/>
    <col min="4871" max="4871" width="23.5703125" style="33" customWidth="1"/>
    <col min="4872" max="4872" width="17.28515625" style="33" customWidth="1"/>
    <col min="4873" max="4873" width="21.28515625" style="33" customWidth="1"/>
    <col min="4874" max="4874" width="19.7109375" style="33" customWidth="1"/>
    <col min="4875" max="4875" width="17.5703125" style="33" customWidth="1"/>
    <col min="4876" max="5120" width="9.28515625" style="33"/>
    <col min="5121" max="5121" width="8.28515625" style="33" customWidth="1"/>
    <col min="5122" max="5122" width="55.42578125" style="33" bestFit="1" customWidth="1"/>
    <col min="5123" max="5123" width="9.5703125" style="33" customWidth="1"/>
    <col min="5124" max="5124" width="9.28515625" style="33"/>
    <col min="5125" max="5125" width="12.42578125" style="33" customWidth="1"/>
    <col min="5126" max="5126" width="18.5703125" style="33" customWidth="1"/>
    <col min="5127" max="5127" width="23.5703125" style="33" customWidth="1"/>
    <col min="5128" max="5128" width="17.28515625" style="33" customWidth="1"/>
    <col min="5129" max="5129" width="21.28515625" style="33" customWidth="1"/>
    <col min="5130" max="5130" width="19.7109375" style="33" customWidth="1"/>
    <col min="5131" max="5131" width="17.5703125" style="33" customWidth="1"/>
    <col min="5132" max="5376" width="9.28515625" style="33"/>
    <col min="5377" max="5377" width="8.28515625" style="33" customWidth="1"/>
    <col min="5378" max="5378" width="55.42578125" style="33" bestFit="1" customWidth="1"/>
    <col min="5379" max="5379" width="9.5703125" style="33" customWidth="1"/>
    <col min="5380" max="5380" width="9.28515625" style="33"/>
    <col min="5381" max="5381" width="12.42578125" style="33" customWidth="1"/>
    <col min="5382" max="5382" width="18.5703125" style="33" customWidth="1"/>
    <col min="5383" max="5383" width="23.5703125" style="33" customWidth="1"/>
    <col min="5384" max="5384" width="17.28515625" style="33" customWidth="1"/>
    <col min="5385" max="5385" width="21.28515625" style="33" customWidth="1"/>
    <col min="5386" max="5386" width="19.7109375" style="33" customWidth="1"/>
    <col min="5387" max="5387" width="17.5703125" style="33" customWidth="1"/>
    <col min="5388" max="5632" width="9.28515625" style="33"/>
    <col min="5633" max="5633" width="8.28515625" style="33" customWidth="1"/>
    <col min="5634" max="5634" width="55.42578125" style="33" bestFit="1" customWidth="1"/>
    <col min="5635" max="5635" width="9.5703125" style="33" customWidth="1"/>
    <col min="5636" max="5636" width="9.28515625" style="33"/>
    <col min="5637" max="5637" width="12.42578125" style="33" customWidth="1"/>
    <col min="5638" max="5638" width="18.5703125" style="33" customWidth="1"/>
    <col min="5639" max="5639" width="23.5703125" style="33" customWidth="1"/>
    <col min="5640" max="5640" width="17.28515625" style="33" customWidth="1"/>
    <col min="5641" max="5641" width="21.28515625" style="33" customWidth="1"/>
    <col min="5642" max="5642" width="19.7109375" style="33" customWidth="1"/>
    <col min="5643" max="5643" width="17.5703125" style="33" customWidth="1"/>
    <col min="5644" max="5888" width="9.28515625" style="33"/>
    <col min="5889" max="5889" width="8.28515625" style="33" customWidth="1"/>
    <col min="5890" max="5890" width="55.42578125" style="33" bestFit="1" customWidth="1"/>
    <col min="5891" max="5891" width="9.5703125" style="33" customWidth="1"/>
    <col min="5892" max="5892" width="9.28515625" style="33"/>
    <col min="5893" max="5893" width="12.42578125" style="33" customWidth="1"/>
    <col min="5894" max="5894" width="18.5703125" style="33" customWidth="1"/>
    <col min="5895" max="5895" width="23.5703125" style="33" customWidth="1"/>
    <col min="5896" max="5896" width="17.28515625" style="33" customWidth="1"/>
    <col min="5897" max="5897" width="21.28515625" style="33" customWidth="1"/>
    <col min="5898" max="5898" width="19.7109375" style="33" customWidth="1"/>
    <col min="5899" max="5899" width="17.5703125" style="33" customWidth="1"/>
    <col min="5900" max="6144" width="9.28515625" style="33"/>
    <col min="6145" max="6145" width="8.28515625" style="33" customWidth="1"/>
    <col min="6146" max="6146" width="55.42578125" style="33" bestFit="1" customWidth="1"/>
    <col min="6147" max="6147" width="9.5703125" style="33" customWidth="1"/>
    <col min="6148" max="6148" width="9.28515625" style="33"/>
    <col min="6149" max="6149" width="12.42578125" style="33" customWidth="1"/>
    <col min="6150" max="6150" width="18.5703125" style="33" customWidth="1"/>
    <col min="6151" max="6151" width="23.5703125" style="33" customWidth="1"/>
    <col min="6152" max="6152" width="17.28515625" style="33" customWidth="1"/>
    <col min="6153" max="6153" width="21.28515625" style="33" customWidth="1"/>
    <col min="6154" max="6154" width="19.7109375" style="33" customWidth="1"/>
    <col min="6155" max="6155" width="17.5703125" style="33" customWidth="1"/>
    <col min="6156" max="6400" width="9.28515625" style="33"/>
    <col min="6401" max="6401" width="8.28515625" style="33" customWidth="1"/>
    <col min="6402" max="6402" width="55.42578125" style="33" bestFit="1" customWidth="1"/>
    <col min="6403" max="6403" width="9.5703125" style="33" customWidth="1"/>
    <col min="6404" max="6404" width="9.28515625" style="33"/>
    <col min="6405" max="6405" width="12.42578125" style="33" customWidth="1"/>
    <col min="6406" max="6406" width="18.5703125" style="33" customWidth="1"/>
    <col min="6407" max="6407" width="23.5703125" style="33" customWidth="1"/>
    <col min="6408" max="6408" width="17.28515625" style="33" customWidth="1"/>
    <col min="6409" max="6409" width="21.28515625" style="33" customWidth="1"/>
    <col min="6410" max="6410" width="19.7109375" style="33" customWidth="1"/>
    <col min="6411" max="6411" width="17.5703125" style="33" customWidth="1"/>
    <col min="6412" max="6656" width="9.28515625" style="33"/>
    <col min="6657" max="6657" width="8.28515625" style="33" customWidth="1"/>
    <col min="6658" max="6658" width="55.42578125" style="33" bestFit="1" customWidth="1"/>
    <col min="6659" max="6659" width="9.5703125" style="33" customWidth="1"/>
    <col min="6660" max="6660" width="9.28515625" style="33"/>
    <col min="6661" max="6661" width="12.42578125" style="33" customWidth="1"/>
    <col min="6662" max="6662" width="18.5703125" style="33" customWidth="1"/>
    <col min="6663" max="6663" width="23.5703125" style="33" customWidth="1"/>
    <col min="6664" max="6664" width="17.28515625" style="33" customWidth="1"/>
    <col min="6665" max="6665" width="21.28515625" style="33" customWidth="1"/>
    <col min="6666" max="6666" width="19.7109375" style="33" customWidth="1"/>
    <col min="6667" max="6667" width="17.5703125" style="33" customWidth="1"/>
    <col min="6668" max="6912" width="9.28515625" style="33"/>
    <col min="6913" max="6913" width="8.28515625" style="33" customWidth="1"/>
    <col min="6914" max="6914" width="55.42578125" style="33" bestFit="1" customWidth="1"/>
    <col min="6915" max="6915" width="9.5703125" style="33" customWidth="1"/>
    <col min="6916" max="6916" width="9.28515625" style="33"/>
    <col min="6917" max="6917" width="12.42578125" style="33" customWidth="1"/>
    <col min="6918" max="6918" width="18.5703125" style="33" customWidth="1"/>
    <col min="6919" max="6919" width="23.5703125" style="33" customWidth="1"/>
    <col min="6920" max="6920" width="17.28515625" style="33" customWidth="1"/>
    <col min="6921" max="6921" width="21.28515625" style="33" customWidth="1"/>
    <col min="6922" max="6922" width="19.7109375" style="33" customWidth="1"/>
    <col min="6923" max="6923" width="17.5703125" style="33" customWidth="1"/>
    <col min="6924" max="7168" width="9.28515625" style="33"/>
    <col min="7169" max="7169" width="8.28515625" style="33" customWidth="1"/>
    <col min="7170" max="7170" width="55.42578125" style="33" bestFit="1" customWidth="1"/>
    <col min="7171" max="7171" width="9.5703125" style="33" customWidth="1"/>
    <col min="7172" max="7172" width="9.28515625" style="33"/>
    <col min="7173" max="7173" width="12.42578125" style="33" customWidth="1"/>
    <col min="7174" max="7174" width="18.5703125" style="33" customWidth="1"/>
    <col min="7175" max="7175" width="23.5703125" style="33" customWidth="1"/>
    <col min="7176" max="7176" width="17.28515625" style="33" customWidth="1"/>
    <col min="7177" max="7177" width="21.28515625" style="33" customWidth="1"/>
    <col min="7178" max="7178" width="19.7109375" style="33" customWidth="1"/>
    <col min="7179" max="7179" width="17.5703125" style="33" customWidth="1"/>
    <col min="7180" max="7424" width="9.28515625" style="33"/>
    <col min="7425" max="7425" width="8.28515625" style="33" customWidth="1"/>
    <col min="7426" max="7426" width="55.42578125" style="33" bestFit="1" customWidth="1"/>
    <col min="7427" max="7427" width="9.5703125" style="33" customWidth="1"/>
    <col min="7428" max="7428" width="9.28515625" style="33"/>
    <col min="7429" max="7429" width="12.42578125" style="33" customWidth="1"/>
    <col min="7430" max="7430" width="18.5703125" style="33" customWidth="1"/>
    <col min="7431" max="7431" width="23.5703125" style="33" customWidth="1"/>
    <col min="7432" max="7432" width="17.28515625" style="33" customWidth="1"/>
    <col min="7433" max="7433" width="21.28515625" style="33" customWidth="1"/>
    <col min="7434" max="7434" width="19.7109375" style="33" customWidth="1"/>
    <col min="7435" max="7435" width="17.5703125" style="33" customWidth="1"/>
    <col min="7436" max="7680" width="9.28515625" style="33"/>
    <col min="7681" max="7681" width="8.28515625" style="33" customWidth="1"/>
    <col min="7682" max="7682" width="55.42578125" style="33" bestFit="1" customWidth="1"/>
    <col min="7683" max="7683" width="9.5703125" style="33" customWidth="1"/>
    <col min="7684" max="7684" width="9.28515625" style="33"/>
    <col min="7685" max="7685" width="12.42578125" style="33" customWidth="1"/>
    <col min="7686" max="7686" width="18.5703125" style="33" customWidth="1"/>
    <col min="7687" max="7687" width="23.5703125" style="33" customWidth="1"/>
    <col min="7688" max="7688" width="17.28515625" style="33" customWidth="1"/>
    <col min="7689" max="7689" width="21.28515625" style="33" customWidth="1"/>
    <col min="7690" max="7690" width="19.7109375" style="33" customWidth="1"/>
    <col min="7691" max="7691" width="17.5703125" style="33" customWidth="1"/>
    <col min="7692" max="7936" width="9.28515625" style="33"/>
    <col min="7937" max="7937" width="8.28515625" style="33" customWidth="1"/>
    <col min="7938" max="7938" width="55.42578125" style="33" bestFit="1" customWidth="1"/>
    <col min="7939" max="7939" width="9.5703125" style="33" customWidth="1"/>
    <col min="7940" max="7940" width="9.28515625" style="33"/>
    <col min="7941" max="7941" width="12.42578125" style="33" customWidth="1"/>
    <col min="7942" max="7942" width="18.5703125" style="33" customWidth="1"/>
    <col min="7943" max="7943" width="23.5703125" style="33" customWidth="1"/>
    <col min="7944" max="7944" width="17.28515625" style="33" customWidth="1"/>
    <col min="7945" max="7945" width="21.28515625" style="33" customWidth="1"/>
    <col min="7946" max="7946" width="19.7109375" style="33" customWidth="1"/>
    <col min="7947" max="7947" width="17.5703125" style="33" customWidth="1"/>
    <col min="7948" max="8192" width="9.28515625" style="33"/>
    <col min="8193" max="8193" width="8.28515625" style="33" customWidth="1"/>
    <col min="8194" max="8194" width="55.42578125" style="33" bestFit="1" customWidth="1"/>
    <col min="8195" max="8195" width="9.5703125" style="33" customWidth="1"/>
    <col min="8196" max="8196" width="9.28515625" style="33"/>
    <col min="8197" max="8197" width="12.42578125" style="33" customWidth="1"/>
    <col min="8198" max="8198" width="18.5703125" style="33" customWidth="1"/>
    <col min="8199" max="8199" width="23.5703125" style="33" customWidth="1"/>
    <col min="8200" max="8200" width="17.28515625" style="33" customWidth="1"/>
    <col min="8201" max="8201" width="21.28515625" style="33" customWidth="1"/>
    <col min="8202" max="8202" width="19.7109375" style="33" customWidth="1"/>
    <col min="8203" max="8203" width="17.5703125" style="33" customWidth="1"/>
    <col min="8204" max="8448" width="9.28515625" style="33"/>
    <col min="8449" max="8449" width="8.28515625" style="33" customWidth="1"/>
    <col min="8450" max="8450" width="55.42578125" style="33" bestFit="1" customWidth="1"/>
    <col min="8451" max="8451" width="9.5703125" style="33" customWidth="1"/>
    <col min="8452" max="8452" width="9.28515625" style="33"/>
    <col min="8453" max="8453" width="12.42578125" style="33" customWidth="1"/>
    <col min="8454" max="8454" width="18.5703125" style="33" customWidth="1"/>
    <col min="8455" max="8455" width="23.5703125" style="33" customWidth="1"/>
    <col min="8456" max="8456" width="17.28515625" style="33" customWidth="1"/>
    <col min="8457" max="8457" width="21.28515625" style="33" customWidth="1"/>
    <col min="8458" max="8458" width="19.7109375" style="33" customWidth="1"/>
    <col min="8459" max="8459" width="17.5703125" style="33" customWidth="1"/>
    <col min="8460" max="8704" width="9.28515625" style="33"/>
    <col min="8705" max="8705" width="8.28515625" style="33" customWidth="1"/>
    <col min="8706" max="8706" width="55.42578125" style="33" bestFit="1" customWidth="1"/>
    <col min="8707" max="8707" width="9.5703125" style="33" customWidth="1"/>
    <col min="8708" max="8708" width="9.28515625" style="33"/>
    <col min="8709" max="8709" width="12.42578125" style="33" customWidth="1"/>
    <col min="8710" max="8710" width="18.5703125" style="33" customWidth="1"/>
    <col min="8711" max="8711" width="23.5703125" style="33" customWidth="1"/>
    <col min="8712" max="8712" width="17.28515625" style="33" customWidth="1"/>
    <col min="8713" max="8713" width="21.28515625" style="33" customWidth="1"/>
    <col min="8714" max="8714" width="19.7109375" style="33" customWidth="1"/>
    <col min="8715" max="8715" width="17.5703125" style="33" customWidth="1"/>
    <col min="8716" max="8960" width="9.28515625" style="33"/>
    <col min="8961" max="8961" width="8.28515625" style="33" customWidth="1"/>
    <col min="8962" max="8962" width="55.42578125" style="33" bestFit="1" customWidth="1"/>
    <col min="8963" max="8963" width="9.5703125" style="33" customWidth="1"/>
    <col min="8964" max="8964" width="9.28515625" style="33"/>
    <col min="8965" max="8965" width="12.42578125" style="33" customWidth="1"/>
    <col min="8966" max="8966" width="18.5703125" style="33" customWidth="1"/>
    <col min="8967" max="8967" width="23.5703125" style="33" customWidth="1"/>
    <col min="8968" max="8968" width="17.28515625" style="33" customWidth="1"/>
    <col min="8969" max="8969" width="21.28515625" style="33" customWidth="1"/>
    <col min="8970" max="8970" width="19.7109375" style="33" customWidth="1"/>
    <col min="8971" max="8971" width="17.5703125" style="33" customWidth="1"/>
    <col min="8972" max="9216" width="9.28515625" style="33"/>
    <col min="9217" max="9217" width="8.28515625" style="33" customWidth="1"/>
    <col min="9218" max="9218" width="55.42578125" style="33" bestFit="1" customWidth="1"/>
    <col min="9219" max="9219" width="9.5703125" style="33" customWidth="1"/>
    <col min="9220" max="9220" width="9.28515625" style="33"/>
    <col min="9221" max="9221" width="12.42578125" style="33" customWidth="1"/>
    <col min="9222" max="9222" width="18.5703125" style="33" customWidth="1"/>
    <col min="9223" max="9223" width="23.5703125" style="33" customWidth="1"/>
    <col min="9224" max="9224" width="17.28515625" style="33" customWidth="1"/>
    <col min="9225" max="9225" width="21.28515625" style="33" customWidth="1"/>
    <col min="9226" max="9226" width="19.7109375" style="33" customWidth="1"/>
    <col min="9227" max="9227" width="17.5703125" style="33" customWidth="1"/>
    <col min="9228" max="9472" width="9.28515625" style="33"/>
    <col min="9473" max="9473" width="8.28515625" style="33" customWidth="1"/>
    <col min="9474" max="9474" width="55.42578125" style="33" bestFit="1" customWidth="1"/>
    <col min="9475" max="9475" width="9.5703125" style="33" customWidth="1"/>
    <col min="9476" max="9476" width="9.28515625" style="33"/>
    <col min="9477" max="9477" width="12.42578125" style="33" customWidth="1"/>
    <col min="9478" max="9478" width="18.5703125" style="33" customWidth="1"/>
    <col min="9479" max="9479" width="23.5703125" style="33" customWidth="1"/>
    <col min="9480" max="9480" width="17.28515625" style="33" customWidth="1"/>
    <col min="9481" max="9481" width="21.28515625" style="33" customWidth="1"/>
    <col min="9482" max="9482" width="19.7109375" style="33" customWidth="1"/>
    <col min="9483" max="9483" width="17.5703125" style="33" customWidth="1"/>
    <col min="9484" max="9728" width="9.28515625" style="33"/>
    <col min="9729" max="9729" width="8.28515625" style="33" customWidth="1"/>
    <col min="9730" max="9730" width="55.42578125" style="33" bestFit="1" customWidth="1"/>
    <col min="9731" max="9731" width="9.5703125" style="33" customWidth="1"/>
    <col min="9732" max="9732" width="9.28515625" style="33"/>
    <col min="9733" max="9733" width="12.42578125" style="33" customWidth="1"/>
    <col min="9734" max="9734" width="18.5703125" style="33" customWidth="1"/>
    <col min="9735" max="9735" width="23.5703125" style="33" customWidth="1"/>
    <col min="9736" max="9736" width="17.28515625" style="33" customWidth="1"/>
    <col min="9737" max="9737" width="21.28515625" style="33" customWidth="1"/>
    <col min="9738" max="9738" width="19.7109375" style="33" customWidth="1"/>
    <col min="9739" max="9739" width="17.5703125" style="33" customWidth="1"/>
    <col min="9740" max="9984" width="9.28515625" style="33"/>
    <col min="9985" max="9985" width="8.28515625" style="33" customWidth="1"/>
    <col min="9986" max="9986" width="55.42578125" style="33" bestFit="1" customWidth="1"/>
    <col min="9987" max="9987" width="9.5703125" style="33" customWidth="1"/>
    <col min="9988" max="9988" width="9.28515625" style="33"/>
    <col min="9989" max="9989" width="12.42578125" style="33" customWidth="1"/>
    <col min="9990" max="9990" width="18.5703125" style="33" customWidth="1"/>
    <col min="9991" max="9991" width="23.5703125" style="33" customWidth="1"/>
    <col min="9992" max="9992" width="17.28515625" style="33" customWidth="1"/>
    <col min="9993" max="9993" width="21.28515625" style="33" customWidth="1"/>
    <col min="9994" max="9994" width="19.7109375" style="33" customWidth="1"/>
    <col min="9995" max="9995" width="17.5703125" style="33" customWidth="1"/>
    <col min="9996" max="10240" width="9.28515625" style="33"/>
    <col min="10241" max="10241" width="8.28515625" style="33" customWidth="1"/>
    <col min="10242" max="10242" width="55.42578125" style="33" bestFit="1" customWidth="1"/>
    <col min="10243" max="10243" width="9.5703125" style="33" customWidth="1"/>
    <col min="10244" max="10244" width="9.28515625" style="33"/>
    <col min="10245" max="10245" width="12.42578125" style="33" customWidth="1"/>
    <col min="10246" max="10246" width="18.5703125" style="33" customWidth="1"/>
    <col min="10247" max="10247" width="23.5703125" style="33" customWidth="1"/>
    <col min="10248" max="10248" width="17.28515625" style="33" customWidth="1"/>
    <col min="10249" max="10249" width="21.28515625" style="33" customWidth="1"/>
    <col min="10250" max="10250" width="19.7109375" style="33" customWidth="1"/>
    <col min="10251" max="10251" width="17.5703125" style="33" customWidth="1"/>
    <col min="10252" max="10496" width="9.28515625" style="33"/>
    <col min="10497" max="10497" width="8.28515625" style="33" customWidth="1"/>
    <col min="10498" max="10498" width="55.42578125" style="33" bestFit="1" customWidth="1"/>
    <col min="10499" max="10499" width="9.5703125" style="33" customWidth="1"/>
    <col min="10500" max="10500" width="9.28515625" style="33"/>
    <col min="10501" max="10501" width="12.42578125" style="33" customWidth="1"/>
    <col min="10502" max="10502" width="18.5703125" style="33" customWidth="1"/>
    <col min="10503" max="10503" width="23.5703125" style="33" customWidth="1"/>
    <col min="10504" max="10504" width="17.28515625" style="33" customWidth="1"/>
    <col min="10505" max="10505" width="21.28515625" style="33" customWidth="1"/>
    <col min="10506" max="10506" width="19.7109375" style="33" customWidth="1"/>
    <col min="10507" max="10507" width="17.5703125" style="33" customWidth="1"/>
    <col min="10508" max="10752" width="9.28515625" style="33"/>
    <col min="10753" max="10753" width="8.28515625" style="33" customWidth="1"/>
    <col min="10754" max="10754" width="55.42578125" style="33" bestFit="1" customWidth="1"/>
    <col min="10755" max="10755" width="9.5703125" style="33" customWidth="1"/>
    <col min="10756" max="10756" width="9.28515625" style="33"/>
    <col min="10757" max="10757" width="12.42578125" style="33" customWidth="1"/>
    <col min="10758" max="10758" width="18.5703125" style="33" customWidth="1"/>
    <col min="10759" max="10759" width="23.5703125" style="33" customWidth="1"/>
    <col min="10760" max="10760" width="17.28515625" style="33" customWidth="1"/>
    <col min="10761" max="10761" width="21.28515625" style="33" customWidth="1"/>
    <col min="10762" max="10762" width="19.7109375" style="33" customWidth="1"/>
    <col min="10763" max="10763" width="17.5703125" style="33" customWidth="1"/>
    <col min="10764" max="11008" width="9.28515625" style="33"/>
    <col min="11009" max="11009" width="8.28515625" style="33" customWidth="1"/>
    <col min="11010" max="11010" width="55.42578125" style="33" bestFit="1" customWidth="1"/>
    <col min="11011" max="11011" width="9.5703125" style="33" customWidth="1"/>
    <col min="11012" max="11012" width="9.28515625" style="33"/>
    <col min="11013" max="11013" width="12.42578125" style="33" customWidth="1"/>
    <col min="11014" max="11014" width="18.5703125" style="33" customWidth="1"/>
    <col min="11015" max="11015" width="23.5703125" style="33" customWidth="1"/>
    <col min="11016" max="11016" width="17.28515625" style="33" customWidth="1"/>
    <col min="11017" max="11017" width="21.28515625" style="33" customWidth="1"/>
    <col min="11018" max="11018" width="19.7109375" style="33" customWidth="1"/>
    <col min="11019" max="11019" width="17.5703125" style="33" customWidth="1"/>
    <col min="11020" max="11264" width="9.28515625" style="33"/>
    <col min="11265" max="11265" width="8.28515625" style="33" customWidth="1"/>
    <col min="11266" max="11266" width="55.42578125" style="33" bestFit="1" customWidth="1"/>
    <col min="11267" max="11267" width="9.5703125" style="33" customWidth="1"/>
    <col min="11268" max="11268" width="9.28515625" style="33"/>
    <col min="11269" max="11269" width="12.42578125" style="33" customWidth="1"/>
    <col min="11270" max="11270" width="18.5703125" style="33" customWidth="1"/>
    <col min="11271" max="11271" width="23.5703125" style="33" customWidth="1"/>
    <col min="11272" max="11272" width="17.28515625" style="33" customWidth="1"/>
    <col min="11273" max="11273" width="21.28515625" style="33" customWidth="1"/>
    <col min="11274" max="11274" width="19.7109375" style="33" customWidth="1"/>
    <col min="11275" max="11275" width="17.5703125" style="33" customWidth="1"/>
    <col min="11276" max="11520" width="9.28515625" style="33"/>
    <col min="11521" max="11521" width="8.28515625" style="33" customWidth="1"/>
    <col min="11522" max="11522" width="55.42578125" style="33" bestFit="1" customWidth="1"/>
    <col min="11523" max="11523" width="9.5703125" style="33" customWidth="1"/>
    <col min="11524" max="11524" width="9.28515625" style="33"/>
    <col min="11525" max="11525" width="12.42578125" style="33" customWidth="1"/>
    <col min="11526" max="11526" width="18.5703125" style="33" customWidth="1"/>
    <col min="11527" max="11527" width="23.5703125" style="33" customWidth="1"/>
    <col min="11528" max="11528" width="17.28515625" style="33" customWidth="1"/>
    <col min="11529" max="11529" width="21.28515625" style="33" customWidth="1"/>
    <col min="11530" max="11530" width="19.7109375" style="33" customWidth="1"/>
    <col min="11531" max="11531" width="17.5703125" style="33" customWidth="1"/>
    <col min="11532" max="11776" width="9.28515625" style="33"/>
    <col min="11777" max="11777" width="8.28515625" style="33" customWidth="1"/>
    <col min="11778" max="11778" width="55.42578125" style="33" bestFit="1" customWidth="1"/>
    <col min="11779" max="11779" width="9.5703125" style="33" customWidth="1"/>
    <col min="11780" max="11780" width="9.28515625" style="33"/>
    <col min="11781" max="11781" width="12.42578125" style="33" customWidth="1"/>
    <col min="11782" max="11782" width="18.5703125" style="33" customWidth="1"/>
    <col min="11783" max="11783" width="23.5703125" style="33" customWidth="1"/>
    <col min="11784" max="11784" width="17.28515625" style="33" customWidth="1"/>
    <col min="11785" max="11785" width="21.28515625" style="33" customWidth="1"/>
    <col min="11786" max="11786" width="19.7109375" style="33" customWidth="1"/>
    <col min="11787" max="11787" width="17.5703125" style="33" customWidth="1"/>
    <col min="11788" max="12032" width="9.28515625" style="33"/>
    <col min="12033" max="12033" width="8.28515625" style="33" customWidth="1"/>
    <col min="12034" max="12034" width="55.42578125" style="33" bestFit="1" customWidth="1"/>
    <col min="12035" max="12035" width="9.5703125" style="33" customWidth="1"/>
    <col min="12036" max="12036" width="9.28515625" style="33"/>
    <col min="12037" max="12037" width="12.42578125" style="33" customWidth="1"/>
    <col min="12038" max="12038" width="18.5703125" style="33" customWidth="1"/>
    <col min="12039" max="12039" width="23.5703125" style="33" customWidth="1"/>
    <col min="12040" max="12040" width="17.28515625" style="33" customWidth="1"/>
    <col min="12041" max="12041" width="21.28515625" style="33" customWidth="1"/>
    <col min="12042" max="12042" width="19.7109375" style="33" customWidth="1"/>
    <col min="12043" max="12043" width="17.5703125" style="33" customWidth="1"/>
    <col min="12044" max="12288" width="9.28515625" style="33"/>
    <col min="12289" max="12289" width="8.28515625" style="33" customWidth="1"/>
    <col min="12290" max="12290" width="55.42578125" style="33" bestFit="1" customWidth="1"/>
    <col min="12291" max="12291" width="9.5703125" style="33" customWidth="1"/>
    <col min="12292" max="12292" width="9.28515625" style="33"/>
    <col min="12293" max="12293" width="12.42578125" style="33" customWidth="1"/>
    <col min="12294" max="12294" width="18.5703125" style="33" customWidth="1"/>
    <col min="12295" max="12295" width="23.5703125" style="33" customWidth="1"/>
    <col min="12296" max="12296" width="17.28515625" style="33" customWidth="1"/>
    <col min="12297" max="12297" width="21.28515625" style="33" customWidth="1"/>
    <col min="12298" max="12298" width="19.7109375" style="33" customWidth="1"/>
    <col min="12299" max="12299" width="17.5703125" style="33" customWidth="1"/>
    <col min="12300" max="12544" width="9.28515625" style="33"/>
    <col min="12545" max="12545" width="8.28515625" style="33" customWidth="1"/>
    <col min="12546" max="12546" width="55.42578125" style="33" bestFit="1" customWidth="1"/>
    <col min="12547" max="12547" width="9.5703125" style="33" customWidth="1"/>
    <col min="12548" max="12548" width="9.28515625" style="33"/>
    <col min="12549" max="12549" width="12.42578125" style="33" customWidth="1"/>
    <col min="12550" max="12550" width="18.5703125" style="33" customWidth="1"/>
    <col min="12551" max="12551" width="23.5703125" style="33" customWidth="1"/>
    <col min="12552" max="12552" width="17.28515625" style="33" customWidth="1"/>
    <col min="12553" max="12553" width="21.28515625" style="33" customWidth="1"/>
    <col min="12554" max="12554" width="19.7109375" style="33" customWidth="1"/>
    <col min="12555" max="12555" width="17.5703125" style="33" customWidth="1"/>
    <col min="12556" max="12800" width="9.28515625" style="33"/>
    <col min="12801" max="12801" width="8.28515625" style="33" customWidth="1"/>
    <col min="12802" max="12802" width="55.42578125" style="33" bestFit="1" customWidth="1"/>
    <col min="12803" max="12803" width="9.5703125" style="33" customWidth="1"/>
    <col min="12804" max="12804" width="9.28515625" style="33"/>
    <col min="12805" max="12805" width="12.42578125" style="33" customWidth="1"/>
    <col min="12806" max="12806" width="18.5703125" style="33" customWidth="1"/>
    <col min="12807" max="12807" width="23.5703125" style="33" customWidth="1"/>
    <col min="12808" max="12808" width="17.28515625" style="33" customWidth="1"/>
    <col min="12809" max="12809" width="21.28515625" style="33" customWidth="1"/>
    <col min="12810" max="12810" width="19.7109375" style="33" customWidth="1"/>
    <col min="12811" max="12811" width="17.5703125" style="33" customWidth="1"/>
    <col min="12812" max="13056" width="9.28515625" style="33"/>
    <col min="13057" max="13057" width="8.28515625" style="33" customWidth="1"/>
    <col min="13058" max="13058" width="55.42578125" style="33" bestFit="1" customWidth="1"/>
    <col min="13059" max="13059" width="9.5703125" style="33" customWidth="1"/>
    <col min="13060" max="13060" width="9.28515625" style="33"/>
    <col min="13061" max="13061" width="12.42578125" style="33" customWidth="1"/>
    <col min="13062" max="13062" width="18.5703125" style="33" customWidth="1"/>
    <col min="13063" max="13063" width="23.5703125" style="33" customWidth="1"/>
    <col min="13064" max="13064" width="17.28515625" style="33" customWidth="1"/>
    <col min="13065" max="13065" width="21.28515625" style="33" customWidth="1"/>
    <col min="13066" max="13066" width="19.7109375" style="33" customWidth="1"/>
    <col min="13067" max="13067" width="17.5703125" style="33" customWidth="1"/>
    <col min="13068" max="13312" width="9.28515625" style="33"/>
    <col min="13313" max="13313" width="8.28515625" style="33" customWidth="1"/>
    <col min="13314" max="13314" width="55.42578125" style="33" bestFit="1" customWidth="1"/>
    <col min="13315" max="13315" width="9.5703125" style="33" customWidth="1"/>
    <col min="13316" max="13316" width="9.28515625" style="33"/>
    <col min="13317" max="13317" width="12.42578125" style="33" customWidth="1"/>
    <col min="13318" max="13318" width="18.5703125" style="33" customWidth="1"/>
    <col min="13319" max="13319" width="23.5703125" style="33" customWidth="1"/>
    <col min="13320" max="13320" width="17.28515625" style="33" customWidth="1"/>
    <col min="13321" max="13321" width="21.28515625" style="33" customWidth="1"/>
    <col min="13322" max="13322" width="19.7109375" style="33" customWidth="1"/>
    <col min="13323" max="13323" width="17.5703125" style="33" customWidth="1"/>
    <col min="13324" max="13568" width="9.28515625" style="33"/>
    <col min="13569" max="13569" width="8.28515625" style="33" customWidth="1"/>
    <col min="13570" max="13570" width="55.42578125" style="33" bestFit="1" customWidth="1"/>
    <col min="13571" max="13571" width="9.5703125" style="33" customWidth="1"/>
    <col min="13572" max="13572" width="9.28515625" style="33"/>
    <col min="13573" max="13573" width="12.42578125" style="33" customWidth="1"/>
    <col min="13574" max="13574" width="18.5703125" style="33" customWidth="1"/>
    <col min="13575" max="13575" width="23.5703125" style="33" customWidth="1"/>
    <col min="13576" max="13576" width="17.28515625" style="33" customWidth="1"/>
    <col min="13577" max="13577" width="21.28515625" style="33" customWidth="1"/>
    <col min="13578" max="13578" width="19.7109375" style="33" customWidth="1"/>
    <col min="13579" max="13579" width="17.5703125" style="33" customWidth="1"/>
    <col min="13580" max="13824" width="9.28515625" style="33"/>
    <col min="13825" max="13825" width="8.28515625" style="33" customWidth="1"/>
    <col min="13826" max="13826" width="55.42578125" style="33" bestFit="1" customWidth="1"/>
    <col min="13827" max="13827" width="9.5703125" style="33" customWidth="1"/>
    <col min="13828" max="13828" width="9.28515625" style="33"/>
    <col min="13829" max="13829" width="12.42578125" style="33" customWidth="1"/>
    <col min="13830" max="13830" width="18.5703125" style="33" customWidth="1"/>
    <col min="13831" max="13831" width="23.5703125" style="33" customWidth="1"/>
    <col min="13832" max="13832" width="17.28515625" style="33" customWidth="1"/>
    <col min="13833" max="13833" width="21.28515625" style="33" customWidth="1"/>
    <col min="13834" max="13834" width="19.7109375" style="33" customWidth="1"/>
    <col min="13835" max="13835" width="17.5703125" style="33" customWidth="1"/>
    <col min="13836" max="14080" width="9.28515625" style="33"/>
    <col min="14081" max="14081" width="8.28515625" style="33" customWidth="1"/>
    <col min="14082" max="14082" width="55.42578125" style="33" bestFit="1" customWidth="1"/>
    <col min="14083" max="14083" width="9.5703125" style="33" customWidth="1"/>
    <col min="14084" max="14084" width="9.28515625" style="33"/>
    <col min="14085" max="14085" width="12.42578125" style="33" customWidth="1"/>
    <col min="14086" max="14086" width="18.5703125" style="33" customWidth="1"/>
    <col min="14087" max="14087" width="23.5703125" style="33" customWidth="1"/>
    <col min="14088" max="14088" width="17.28515625" style="33" customWidth="1"/>
    <col min="14089" max="14089" width="21.28515625" style="33" customWidth="1"/>
    <col min="14090" max="14090" width="19.7109375" style="33" customWidth="1"/>
    <col min="14091" max="14091" width="17.5703125" style="33" customWidth="1"/>
    <col min="14092" max="14336" width="9.28515625" style="33"/>
    <col min="14337" max="14337" width="8.28515625" style="33" customWidth="1"/>
    <col min="14338" max="14338" width="55.42578125" style="33" bestFit="1" customWidth="1"/>
    <col min="14339" max="14339" width="9.5703125" style="33" customWidth="1"/>
    <col min="14340" max="14340" width="9.28515625" style="33"/>
    <col min="14341" max="14341" width="12.42578125" style="33" customWidth="1"/>
    <col min="14342" max="14342" width="18.5703125" style="33" customWidth="1"/>
    <col min="14343" max="14343" width="23.5703125" style="33" customWidth="1"/>
    <col min="14344" max="14344" width="17.28515625" style="33" customWidth="1"/>
    <col min="14345" max="14345" width="21.28515625" style="33" customWidth="1"/>
    <col min="14346" max="14346" width="19.7109375" style="33" customWidth="1"/>
    <col min="14347" max="14347" width="17.5703125" style="33" customWidth="1"/>
    <col min="14348" max="14592" width="9.28515625" style="33"/>
    <col min="14593" max="14593" width="8.28515625" style="33" customWidth="1"/>
    <col min="14594" max="14594" width="55.42578125" style="33" bestFit="1" customWidth="1"/>
    <col min="14595" max="14595" width="9.5703125" style="33" customWidth="1"/>
    <col min="14596" max="14596" width="9.28515625" style="33"/>
    <col min="14597" max="14597" width="12.42578125" style="33" customWidth="1"/>
    <col min="14598" max="14598" width="18.5703125" style="33" customWidth="1"/>
    <col min="14599" max="14599" width="23.5703125" style="33" customWidth="1"/>
    <col min="14600" max="14600" width="17.28515625" style="33" customWidth="1"/>
    <col min="14601" max="14601" width="21.28515625" style="33" customWidth="1"/>
    <col min="14602" max="14602" width="19.7109375" style="33" customWidth="1"/>
    <col min="14603" max="14603" width="17.5703125" style="33" customWidth="1"/>
    <col min="14604" max="14848" width="9.28515625" style="33"/>
    <col min="14849" max="14849" width="8.28515625" style="33" customWidth="1"/>
    <col min="14850" max="14850" width="55.42578125" style="33" bestFit="1" customWidth="1"/>
    <col min="14851" max="14851" width="9.5703125" style="33" customWidth="1"/>
    <col min="14852" max="14852" width="9.28515625" style="33"/>
    <col min="14853" max="14853" width="12.42578125" style="33" customWidth="1"/>
    <col min="14854" max="14854" width="18.5703125" style="33" customWidth="1"/>
    <col min="14855" max="14855" width="23.5703125" style="33" customWidth="1"/>
    <col min="14856" max="14856" width="17.28515625" style="33" customWidth="1"/>
    <col min="14857" max="14857" width="21.28515625" style="33" customWidth="1"/>
    <col min="14858" max="14858" width="19.7109375" style="33" customWidth="1"/>
    <col min="14859" max="14859" width="17.5703125" style="33" customWidth="1"/>
    <col min="14860" max="15104" width="9.28515625" style="33"/>
    <col min="15105" max="15105" width="8.28515625" style="33" customWidth="1"/>
    <col min="15106" max="15106" width="55.42578125" style="33" bestFit="1" customWidth="1"/>
    <col min="15107" max="15107" width="9.5703125" style="33" customWidth="1"/>
    <col min="15108" max="15108" width="9.28515625" style="33"/>
    <col min="15109" max="15109" width="12.42578125" style="33" customWidth="1"/>
    <col min="15110" max="15110" width="18.5703125" style="33" customWidth="1"/>
    <col min="15111" max="15111" width="23.5703125" style="33" customWidth="1"/>
    <col min="15112" max="15112" width="17.28515625" style="33" customWidth="1"/>
    <col min="15113" max="15113" width="21.28515625" style="33" customWidth="1"/>
    <col min="15114" max="15114" width="19.7109375" style="33" customWidth="1"/>
    <col min="15115" max="15115" width="17.5703125" style="33" customWidth="1"/>
    <col min="15116" max="15360" width="9.28515625" style="33"/>
    <col min="15361" max="15361" width="8.28515625" style="33" customWidth="1"/>
    <col min="15362" max="15362" width="55.42578125" style="33" bestFit="1" customWidth="1"/>
    <col min="15363" max="15363" width="9.5703125" style="33" customWidth="1"/>
    <col min="15364" max="15364" width="9.28515625" style="33"/>
    <col min="15365" max="15365" width="12.42578125" style="33" customWidth="1"/>
    <col min="15366" max="15366" width="18.5703125" style="33" customWidth="1"/>
    <col min="15367" max="15367" width="23.5703125" style="33" customWidth="1"/>
    <col min="15368" max="15368" width="17.28515625" style="33" customWidth="1"/>
    <col min="15369" max="15369" width="21.28515625" style="33" customWidth="1"/>
    <col min="15370" max="15370" width="19.7109375" style="33" customWidth="1"/>
    <col min="15371" max="15371" width="17.5703125" style="33" customWidth="1"/>
    <col min="15372" max="15616" width="9.28515625" style="33"/>
    <col min="15617" max="15617" width="8.28515625" style="33" customWidth="1"/>
    <col min="15618" max="15618" width="55.42578125" style="33" bestFit="1" customWidth="1"/>
    <col min="15619" max="15619" width="9.5703125" style="33" customWidth="1"/>
    <col min="15620" max="15620" width="9.28515625" style="33"/>
    <col min="15621" max="15621" width="12.42578125" style="33" customWidth="1"/>
    <col min="15622" max="15622" width="18.5703125" style="33" customWidth="1"/>
    <col min="15623" max="15623" width="23.5703125" style="33" customWidth="1"/>
    <col min="15624" max="15624" width="17.28515625" style="33" customWidth="1"/>
    <col min="15625" max="15625" width="21.28515625" style="33" customWidth="1"/>
    <col min="15626" max="15626" width="19.7109375" style="33" customWidth="1"/>
    <col min="15627" max="15627" width="17.5703125" style="33" customWidth="1"/>
    <col min="15628" max="15872" width="9.28515625" style="33"/>
    <col min="15873" max="15873" width="8.28515625" style="33" customWidth="1"/>
    <col min="15874" max="15874" width="55.42578125" style="33" bestFit="1" customWidth="1"/>
    <col min="15875" max="15875" width="9.5703125" style="33" customWidth="1"/>
    <col min="15876" max="15876" width="9.28515625" style="33"/>
    <col min="15877" max="15877" width="12.42578125" style="33" customWidth="1"/>
    <col min="15878" max="15878" width="18.5703125" style="33" customWidth="1"/>
    <col min="15879" max="15879" width="23.5703125" style="33" customWidth="1"/>
    <col min="15880" max="15880" width="17.28515625" style="33" customWidth="1"/>
    <col min="15881" max="15881" width="21.28515625" style="33" customWidth="1"/>
    <col min="15882" max="15882" width="19.7109375" style="33" customWidth="1"/>
    <col min="15883" max="15883" width="17.5703125" style="33" customWidth="1"/>
    <col min="15884" max="16128" width="9.28515625" style="33"/>
    <col min="16129" max="16129" width="8.28515625" style="33" customWidth="1"/>
    <col min="16130" max="16130" width="55.42578125" style="33" bestFit="1" customWidth="1"/>
    <col min="16131" max="16131" width="9.5703125" style="33" customWidth="1"/>
    <col min="16132" max="16132" width="9.28515625" style="33"/>
    <col min="16133" max="16133" width="12.42578125" style="33" customWidth="1"/>
    <col min="16134" max="16134" width="18.5703125" style="33" customWidth="1"/>
    <col min="16135" max="16135" width="23.5703125" style="33" customWidth="1"/>
    <col min="16136" max="16136" width="17.28515625" style="33" customWidth="1"/>
    <col min="16137" max="16137" width="21.28515625" style="33" customWidth="1"/>
    <col min="16138" max="16138" width="19.7109375" style="33" customWidth="1"/>
    <col min="16139" max="16139" width="17.5703125" style="33" customWidth="1"/>
    <col min="16140" max="16384" width="9.28515625" style="33"/>
  </cols>
  <sheetData>
    <row r="1" spans="1:11" ht="18" customHeight="1" x14ac:dyDescent="0.2">
      <c r="A1" s="2699"/>
      <c r="B1" s="2699"/>
      <c r="C1" s="2703"/>
      <c r="D1" s="2702"/>
      <c r="E1" s="2703"/>
      <c r="F1" s="2703"/>
      <c r="G1" s="2703"/>
      <c r="H1" s="2703"/>
      <c r="I1" s="2703"/>
      <c r="J1" s="2703"/>
      <c r="K1" s="2703"/>
    </row>
    <row r="2" spans="1:11" ht="18" customHeight="1" x14ac:dyDescent="0.25">
      <c r="A2" s="2699"/>
      <c r="B2" s="2699"/>
      <c r="C2" s="2699"/>
      <c r="D2" s="3857" t="s">
        <v>686</v>
      </c>
      <c r="E2" s="3858"/>
      <c r="F2" s="3858"/>
      <c r="G2" s="3858"/>
      <c r="H2" s="3858"/>
      <c r="I2" s="2699"/>
      <c r="J2" s="2699"/>
      <c r="K2" s="2699"/>
    </row>
    <row r="3" spans="1:11" ht="18" customHeight="1" x14ac:dyDescent="0.2">
      <c r="A3" s="2699"/>
      <c r="B3" s="2701" t="s">
        <v>0</v>
      </c>
      <c r="C3" s="2699"/>
      <c r="D3" s="2699"/>
      <c r="E3" s="2699"/>
      <c r="F3" s="2699"/>
      <c r="G3" s="2699"/>
      <c r="H3" s="2699"/>
      <c r="I3" s="2699"/>
      <c r="J3" s="2699"/>
      <c r="K3" s="2699"/>
    </row>
    <row r="4" spans="1:11" ht="18" customHeight="1" x14ac:dyDescent="0.2">
      <c r="A4" s="1970"/>
      <c r="B4" s="1969"/>
      <c r="C4" s="1969"/>
      <c r="D4" s="1969"/>
      <c r="E4" s="1969"/>
      <c r="F4" s="1969"/>
      <c r="G4" s="1969"/>
      <c r="H4" s="1969"/>
      <c r="I4" s="1969"/>
      <c r="J4" s="1969"/>
      <c r="K4" s="1969"/>
    </row>
    <row r="5" spans="1:11" ht="18" customHeight="1" x14ac:dyDescent="0.2">
      <c r="A5" s="2699"/>
      <c r="B5" s="2704" t="s">
        <v>40</v>
      </c>
      <c r="C5" s="4068" t="s">
        <v>810</v>
      </c>
      <c r="D5" s="4070"/>
      <c r="E5" s="4070"/>
      <c r="F5" s="4070"/>
      <c r="G5" s="4071"/>
      <c r="H5" s="2699"/>
      <c r="I5" s="2699"/>
      <c r="J5" s="2699"/>
      <c r="K5" s="2699"/>
    </row>
    <row r="6" spans="1:11" ht="18" customHeight="1" x14ac:dyDescent="0.2">
      <c r="A6" s="2699"/>
      <c r="B6" s="2704" t="s">
        <v>3</v>
      </c>
      <c r="C6" s="4072">
        <v>60</v>
      </c>
      <c r="D6" s="4073"/>
      <c r="E6" s="4073"/>
      <c r="F6" s="4073"/>
      <c r="G6" s="4074"/>
      <c r="H6" s="2699"/>
      <c r="I6" s="2699"/>
      <c r="J6" s="2699"/>
      <c r="K6" s="2699"/>
    </row>
    <row r="7" spans="1:11" ht="18" customHeight="1" x14ac:dyDescent="0.2">
      <c r="A7" s="2699"/>
      <c r="B7" s="2704" t="s">
        <v>4</v>
      </c>
      <c r="C7" s="4075">
        <v>432</v>
      </c>
      <c r="D7" s="4076"/>
      <c r="E7" s="4076"/>
      <c r="F7" s="4076"/>
      <c r="G7" s="4077"/>
      <c r="H7" s="2699"/>
      <c r="I7" s="2699"/>
      <c r="J7" s="2699"/>
      <c r="K7" s="2699"/>
    </row>
    <row r="8" spans="1:11" ht="18" customHeight="1" x14ac:dyDescent="0.2">
      <c r="A8" s="1970"/>
      <c r="B8" s="1969"/>
      <c r="C8" s="1969"/>
      <c r="D8" s="1969"/>
      <c r="E8" s="1969"/>
      <c r="F8" s="1969"/>
      <c r="G8" s="1969"/>
      <c r="H8" s="1969"/>
      <c r="I8" s="1969"/>
      <c r="J8" s="1969"/>
      <c r="K8" s="1969"/>
    </row>
    <row r="9" spans="1:11" ht="18" customHeight="1" x14ac:dyDescent="0.2">
      <c r="A9" s="2699"/>
      <c r="B9" s="2704" t="s">
        <v>1</v>
      </c>
      <c r="C9" s="4068" t="s">
        <v>811</v>
      </c>
      <c r="D9" s="4070"/>
      <c r="E9" s="4070"/>
      <c r="F9" s="4070"/>
      <c r="G9" s="4071"/>
      <c r="H9" s="2699"/>
      <c r="I9" s="2699"/>
      <c r="J9" s="2699"/>
      <c r="K9" s="2699"/>
    </row>
    <row r="10" spans="1:11" ht="18" customHeight="1" x14ac:dyDescent="0.2">
      <c r="A10" s="2699"/>
      <c r="B10" s="2704" t="s">
        <v>2</v>
      </c>
      <c r="C10" s="4133" t="s">
        <v>812</v>
      </c>
      <c r="D10" s="4079"/>
      <c r="E10" s="4079"/>
      <c r="F10" s="4079"/>
      <c r="G10" s="4080"/>
      <c r="H10" s="2699"/>
      <c r="I10" s="2699"/>
      <c r="J10" s="2699"/>
      <c r="K10" s="2699"/>
    </row>
    <row r="11" spans="1:11" ht="18" customHeight="1" x14ac:dyDescent="0.2">
      <c r="A11" s="2699"/>
      <c r="B11" s="2704" t="s">
        <v>32</v>
      </c>
      <c r="C11" s="4068" t="s">
        <v>813</v>
      </c>
      <c r="D11" s="4069"/>
      <c r="E11" s="4069"/>
      <c r="F11" s="4069"/>
      <c r="G11" s="4069"/>
      <c r="H11" s="2699"/>
      <c r="I11" s="2699"/>
      <c r="J11" s="2699"/>
      <c r="K11" s="2699"/>
    </row>
    <row r="12" spans="1:11" ht="18" customHeight="1" x14ac:dyDescent="0.2">
      <c r="A12" s="2699"/>
      <c r="B12" s="2704"/>
      <c r="C12" s="2704"/>
      <c r="D12" s="2704"/>
      <c r="E12" s="2704"/>
      <c r="F12" s="2704"/>
      <c r="G12" s="2704"/>
      <c r="H12" s="2699"/>
      <c r="I12" s="2699"/>
      <c r="J12" s="2699"/>
      <c r="K12" s="2699"/>
    </row>
    <row r="13" spans="1:11" ht="24.6" customHeight="1" x14ac:dyDescent="0.2">
      <c r="A13" s="2699"/>
      <c r="B13" s="3863"/>
      <c r="C13" s="3864"/>
      <c r="D13" s="3864"/>
      <c r="E13" s="3864"/>
      <c r="F13" s="3864"/>
      <c r="G13" s="3864"/>
      <c r="H13" s="3865"/>
      <c r="I13" s="2703"/>
      <c r="J13" s="2699"/>
      <c r="K13" s="2699"/>
    </row>
    <row r="14" spans="1:11" ht="18" customHeight="1" x14ac:dyDescent="0.2">
      <c r="A14" s="2699"/>
      <c r="B14" s="2706"/>
      <c r="C14" s="2699"/>
      <c r="D14" s="2699"/>
      <c r="E14" s="2699"/>
      <c r="F14" s="2699"/>
      <c r="G14" s="2699"/>
      <c r="H14" s="2699"/>
      <c r="I14" s="2699"/>
      <c r="J14" s="2699"/>
      <c r="K14" s="2699"/>
    </row>
    <row r="15" spans="1:11" ht="18" customHeight="1" x14ac:dyDescent="0.2">
      <c r="A15" s="2699"/>
      <c r="B15" s="2706"/>
      <c r="C15" s="2699"/>
      <c r="D15" s="2699"/>
      <c r="E15" s="2699"/>
      <c r="F15" s="2699"/>
      <c r="G15" s="2699"/>
      <c r="H15" s="2699"/>
      <c r="I15" s="2699"/>
      <c r="J15" s="2699"/>
      <c r="K15" s="2699"/>
    </row>
    <row r="16" spans="1:11" ht="45" customHeight="1" x14ac:dyDescent="0.2">
      <c r="A16" s="2702" t="s">
        <v>181</v>
      </c>
      <c r="B16" s="2703"/>
      <c r="C16" s="2703"/>
      <c r="D16" s="2703"/>
      <c r="E16" s="2703"/>
      <c r="F16" s="2707" t="s">
        <v>9</v>
      </c>
      <c r="G16" s="2707" t="s">
        <v>37</v>
      </c>
      <c r="H16" s="2707" t="s">
        <v>29</v>
      </c>
      <c r="I16" s="2707" t="s">
        <v>30</v>
      </c>
      <c r="J16" s="2707" t="s">
        <v>33</v>
      </c>
      <c r="K16" s="2707" t="s">
        <v>34</v>
      </c>
    </row>
    <row r="17" spans="1:11" ht="18" customHeight="1" x14ac:dyDescent="0.2">
      <c r="A17" s="2705" t="s">
        <v>184</v>
      </c>
      <c r="B17" s="2701" t="s">
        <v>182</v>
      </c>
      <c r="C17" s="2699"/>
      <c r="D17" s="2699"/>
      <c r="E17" s="2699"/>
      <c r="F17" s="2699"/>
      <c r="G17" s="2699"/>
      <c r="H17" s="2699"/>
      <c r="I17" s="2699"/>
      <c r="J17" s="2699"/>
      <c r="K17" s="2699"/>
    </row>
    <row r="18" spans="1:11" ht="18" customHeight="1" x14ac:dyDescent="0.2">
      <c r="A18" s="2704" t="s">
        <v>185</v>
      </c>
      <c r="B18" s="2700" t="s">
        <v>183</v>
      </c>
      <c r="C18" s="2699"/>
      <c r="D18" s="2699"/>
      <c r="E18" s="2699"/>
      <c r="F18" s="2712" t="s">
        <v>73</v>
      </c>
      <c r="G18" s="2712" t="s">
        <v>73</v>
      </c>
      <c r="H18" s="2713">
        <v>1146962</v>
      </c>
      <c r="I18" s="2748"/>
      <c r="J18" s="2713">
        <v>980796</v>
      </c>
      <c r="K18" s="2714">
        <v>166166</v>
      </c>
    </row>
    <row r="19" spans="1:11" ht="45" customHeight="1" x14ac:dyDescent="0.2">
      <c r="A19" s="2702" t="s">
        <v>8</v>
      </c>
      <c r="B19" s="2703"/>
      <c r="C19" s="2703"/>
      <c r="D19" s="2703"/>
      <c r="E19" s="2703"/>
      <c r="F19" s="2707" t="s">
        <v>9</v>
      </c>
      <c r="G19" s="2707" t="s">
        <v>37</v>
      </c>
      <c r="H19" s="2707" t="s">
        <v>29</v>
      </c>
      <c r="I19" s="2707" t="s">
        <v>30</v>
      </c>
      <c r="J19" s="2707" t="s">
        <v>33</v>
      </c>
      <c r="K19" s="2707" t="s">
        <v>34</v>
      </c>
    </row>
    <row r="20" spans="1:11" ht="18" customHeight="1" x14ac:dyDescent="0.2">
      <c r="A20" s="2705" t="s">
        <v>74</v>
      </c>
      <c r="B20" s="2701" t="s">
        <v>41</v>
      </c>
      <c r="C20" s="2699"/>
      <c r="D20" s="2699"/>
      <c r="E20" s="2699"/>
      <c r="F20" s="2699"/>
      <c r="G20" s="2699"/>
      <c r="H20" s="2699"/>
      <c r="I20" s="2699"/>
      <c r="J20" s="2699"/>
      <c r="K20" s="2699"/>
    </row>
    <row r="21" spans="1:11" ht="18" customHeight="1" x14ac:dyDescent="0.2">
      <c r="A21" s="2704" t="s">
        <v>75</v>
      </c>
      <c r="B21" s="2700" t="s">
        <v>42</v>
      </c>
      <c r="C21" s="2699"/>
      <c r="D21" s="2699"/>
      <c r="E21" s="2699"/>
      <c r="F21" s="2712"/>
      <c r="G21" s="2712"/>
      <c r="H21" s="2713"/>
      <c r="I21" s="2748">
        <v>0</v>
      </c>
      <c r="J21" s="2713"/>
      <c r="K21" s="2714">
        <v>0</v>
      </c>
    </row>
    <row r="22" spans="1:11" ht="18" customHeight="1" x14ac:dyDescent="0.2">
      <c r="A22" s="2704" t="s">
        <v>76</v>
      </c>
      <c r="B22" s="2699" t="s">
        <v>6</v>
      </c>
      <c r="C22" s="2699"/>
      <c r="D22" s="2699"/>
      <c r="E22" s="2699"/>
      <c r="F22" s="2712"/>
      <c r="G22" s="2712"/>
      <c r="H22" s="2713"/>
      <c r="I22" s="2748">
        <v>0</v>
      </c>
      <c r="J22" s="2713"/>
      <c r="K22" s="2714">
        <v>0</v>
      </c>
    </row>
    <row r="23" spans="1:11" ht="18" customHeight="1" x14ac:dyDescent="0.2">
      <c r="A23" s="2704" t="s">
        <v>77</v>
      </c>
      <c r="B23" s="2699" t="s">
        <v>43</v>
      </c>
      <c r="C23" s="2699"/>
      <c r="D23" s="2699"/>
      <c r="E23" s="2699"/>
      <c r="F23" s="2712"/>
      <c r="G23" s="2712"/>
      <c r="H23" s="2713"/>
      <c r="I23" s="2748">
        <v>0</v>
      </c>
      <c r="J23" s="2713"/>
      <c r="K23" s="2714">
        <v>0</v>
      </c>
    </row>
    <row r="24" spans="1:11" ht="18" customHeight="1" x14ac:dyDescent="0.2">
      <c r="A24" s="2704" t="s">
        <v>78</v>
      </c>
      <c r="B24" s="2699" t="s">
        <v>44</v>
      </c>
      <c r="C24" s="2699"/>
      <c r="D24" s="2699"/>
      <c r="E24" s="2699"/>
      <c r="F24" s="2712"/>
      <c r="G24" s="2712"/>
      <c r="H24" s="2713"/>
      <c r="I24" s="2748">
        <v>0</v>
      </c>
      <c r="J24" s="2713"/>
      <c r="K24" s="2714">
        <v>0</v>
      </c>
    </row>
    <row r="25" spans="1:11" ht="18" customHeight="1" x14ac:dyDescent="0.25">
      <c r="A25" s="2704" t="s">
        <v>79</v>
      </c>
      <c r="B25" s="2699" t="s">
        <v>5</v>
      </c>
      <c r="C25" s="2699"/>
      <c r="D25" s="2699"/>
      <c r="E25" s="2699"/>
      <c r="F25" s="2763">
        <v>300</v>
      </c>
      <c r="G25" s="2763">
        <v>1009</v>
      </c>
      <c r="H25" s="2764">
        <v>13500</v>
      </c>
      <c r="I25" s="2748">
        <v>0</v>
      </c>
      <c r="J25" s="2713"/>
      <c r="K25" s="2714">
        <v>13500</v>
      </c>
    </row>
    <row r="26" spans="1:11" ht="18" customHeight="1" x14ac:dyDescent="0.2">
      <c r="A26" s="2704" t="s">
        <v>80</v>
      </c>
      <c r="B26" s="2699" t="s">
        <v>45</v>
      </c>
      <c r="C26" s="2699"/>
      <c r="D26" s="2699"/>
      <c r="E26" s="2699"/>
      <c r="F26" s="2712"/>
      <c r="G26" s="2712"/>
      <c r="H26" s="2713"/>
      <c r="I26" s="2748">
        <v>0</v>
      </c>
      <c r="J26" s="2713"/>
      <c r="K26" s="2714">
        <v>0</v>
      </c>
    </row>
    <row r="27" spans="1:11" ht="18" customHeight="1" x14ac:dyDescent="0.2">
      <c r="A27" s="2704" t="s">
        <v>81</v>
      </c>
      <c r="B27" s="2699" t="s">
        <v>46</v>
      </c>
      <c r="C27" s="2699"/>
      <c r="D27" s="2699"/>
      <c r="E27" s="2699"/>
      <c r="F27" s="2712"/>
      <c r="G27" s="2712"/>
      <c r="H27" s="2713"/>
      <c r="I27" s="2748">
        <v>0</v>
      </c>
      <c r="J27" s="2713"/>
      <c r="K27" s="2714">
        <v>0</v>
      </c>
    </row>
    <row r="28" spans="1:11" ht="18" customHeight="1" x14ac:dyDescent="0.2">
      <c r="A28" s="2704" t="s">
        <v>82</v>
      </c>
      <c r="B28" s="2699" t="s">
        <v>47</v>
      </c>
      <c r="C28" s="2699"/>
      <c r="D28" s="2699"/>
      <c r="E28" s="2699"/>
      <c r="F28" s="2712"/>
      <c r="G28" s="2712"/>
      <c r="H28" s="2713"/>
      <c r="I28" s="2748">
        <v>0</v>
      </c>
      <c r="J28" s="2713"/>
      <c r="K28" s="2714">
        <v>0</v>
      </c>
    </row>
    <row r="29" spans="1:11" ht="18" customHeight="1" x14ac:dyDescent="0.2">
      <c r="A29" s="2704" t="s">
        <v>83</v>
      </c>
      <c r="B29" s="2699" t="s">
        <v>48</v>
      </c>
      <c r="C29" s="2699"/>
      <c r="D29" s="2699"/>
      <c r="E29" s="2699"/>
      <c r="F29" s="2712"/>
      <c r="G29" s="2712"/>
      <c r="H29" s="2713"/>
      <c r="I29" s="2748">
        <v>0</v>
      </c>
      <c r="J29" s="2713"/>
      <c r="K29" s="2714">
        <v>0</v>
      </c>
    </row>
    <row r="30" spans="1:11" ht="18" customHeight="1" x14ac:dyDescent="0.2">
      <c r="A30" s="2704" t="s">
        <v>84</v>
      </c>
      <c r="B30" s="4062"/>
      <c r="C30" s="4063"/>
      <c r="D30" s="4064"/>
      <c r="E30" s="2699"/>
      <c r="F30" s="2712"/>
      <c r="G30" s="2712"/>
      <c r="H30" s="2713"/>
      <c r="I30" s="2748">
        <v>0</v>
      </c>
      <c r="J30" s="2713"/>
      <c r="K30" s="2714">
        <v>0</v>
      </c>
    </row>
    <row r="31" spans="1:11" ht="18" customHeight="1" x14ac:dyDescent="0.2">
      <c r="A31" s="2704" t="s">
        <v>133</v>
      </c>
      <c r="B31" s="4062"/>
      <c r="C31" s="4063"/>
      <c r="D31" s="4064"/>
      <c r="E31" s="2699"/>
      <c r="F31" s="2712"/>
      <c r="G31" s="2712"/>
      <c r="H31" s="2713"/>
      <c r="I31" s="2748">
        <v>0</v>
      </c>
      <c r="J31" s="2713"/>
      <c r="K31" s="2714">
        <v>0</v>
      </c>
    </row>
    <row r="32" spans="1:11" ht="18" customHeight="1" x14ac:dyDescent="0.2">
      <c r="A32" s="2704" t="s">
        <v>134</v>
      </c>
      <c r="B32" s="2727"/>
      <c r="C32" s="2728"/>
      <c r="D32" s="2729"/>
      <c r="E32" s="2699"/>
      <c r="F32" s="2712"/>
      <c r="G32" s="2750" t="s">
        <v>85</v>
      </c>
      <c r="H32" s="2713"/>
      <c r="I32" s="2748">
        <v>0</v>
      </c>
      <c r="J32" s="2713"/>
      <c r="K32" s="2714">
        <v>0</v>
      </c>
    </row>
    <row r="33" spans="1:11" ht="18" customHeight="1" x14ac:dyDescent="0.2">
      <c r="A33" s="2704" t="s">
        <v>135</v>
      </c>
      <c r="B33" s="2727"/>
      <c r="C33" s="2728"/>
      <c r="D33" s="2729"/>
      <c r="E33" s="2699"/>
      <c r="F33" s="2712"/>
      <c r="G33" s="2750" t="s">
        <v>85</v>
      </c>
      <c r="H33" s="2713"/>
      <c r="I33" s="2748">
        <v>0</v>
      </c>
      <c r="J33" s="2713"/>
      <c r="K33" s="2714">
        <v>0</v>
      </c>
    </row>
    <row r="34" spans="1:11" ht="18" customHeight="1" x14ac:dyDescent="0.2">
      <c r="A34" s="2704" t="s">
        <v>136</v>
      </c>
      <c r="B34" s="4062"/>
      <c r="C34" s="4063"/>
      <c r="D34" s="4064"/>
      <c r="E34" s="2699"/>
      <c r="F34" s="2712"/>
      <c r="G34" s="2750" t="s">
        <v>85</v>
      </c>
      <c r="H34" s="2713"/>
      <c r="I34" s="2748">
        <v>0</v>
      </c>
      <c r="J34" s="2713"/>
      <c r="K34" s="2714">
        <v>0</v>
      </c>
    </row>
    <row r="35" spans="1:11" ht="18" customHeight="1" x14ac:dyDescent="0.2">
      <c r="A35" s="2699"/>
      <c r="B35" s="2699"/>
      <c r="C35" s="2699"/>
      <c r="D35" s="2699"/>
      <c r="E35" s="2699"/>
      <c r="F35" s="2699"/>
      <c r="G35" s="2699"/>
      <c r="H35" s="2699"/>
      <c r="I35" s="2699"/>
      <c r="J35" s="2699"/>
      <c r="K35" s="2742"/>
    </row>
    <row r="36" spans="1:11" ht="18" customHeight="1" x14ac:dyDescent="0.2">
      <c r="A36" s="2705" t="s">
        <v>137</v>
      </c>
      <c r="B36" s="2701" t="s">
        <v>138</v>
      </c>
      <c r="C36" s="2699"/>
      <c r="D36" s="2699"/>
      <c r="E36" s="2701" t="s">
        <v>7</v>
      </c>
      <c r="F36" s="2716">
        <v>300</v>
      </c>
      <c r="G36" s="2716">
        <v>1009</v>
      </c>
      <c r="H36" s="2716">
        <v>13500</v>
      </c>
      <c r="I36" s="2714">
        <v>0</v>
      </c>
      <c r="J36" s="2714">
        <v>0</v>
      </c>
      <c r="K36" s="2714">
        <v>13500</v>
      </c>
    </row>
    <row r="37" spans="1:11" ht="18" customHeight="1" thickBot="1" x14ac:dyDescent="0.25">
      <c r="A37" s="2699"/>
      <c r="B37" s="2701"/>
      <c r="C37" s="2699"/>
      <c r="D37" s="2699"/>
      <c r="E37" s="2699"/>
      <c r="F37" s="2717"/>
      <c r="G37" s="2717"/>
      <c r="H37" s="2718"/>
      <c r="I37" s="2718"/>
      <c r="J37" s="2718"/>
      <c r="K37" s="2743"/>
    </row>
    <row r="38" spans="1:11" ht="42.75" customHeight="1" x14ac:dyDescent="0.2">
      <c r="A38" s="2699"/>
      <c r="B38" s="2699"/>
      <c r="C38" s="2699"/>
      <c r="D38" s="2699"/>
      <c r="E38" s="2699"/>
      <c r="F38" s="2707" t="s">
        <v>9</v>
      </c>
      <c r="G38" s="2707" t="s">
        <v>37</v>
      </c>
      <c r="H38" s="2707" t="s">
        <v>29</v>
      </c>
      <c r="I38" s="2707" t="s">
        <v>30</v>
      </c>
      <c r="J38" s="2707" t="s">
        <v>33</v>
      </c>
      <c r="K38" s="2707" t="s">
        <v>34</v>
      </c>
    </row>
    <row r="39" spans="1:11" ht="18.75" customHeight="1" x14ac:dyDescent="0.2">
      <c r="A39" s="2705" t="s">
        <v>86</v>
      </c>
      <c r="B39" s="2701" t="s">
        <v>49</v>
      </c>
      <c r="C39" s="2699"/>
      <c r="D39" s="2699"/>
      <c r="E39" s="2699"/>
      <c r="F39" s="2699"/>
      <c r="G39" s="2699"/>
      <c r="H39" s="2699"/>
      <c r="I39" s="2699"/>
      <c r="J39" s="2699"/>
      <c r="K39" s="2699"/>
    </row>
    <row r="40" spans="1:11" ht="18" customHeight="1" x14ac:dyDescent="0.2">
      <c r="A40" s="2704" t="s">
        <v>87</v>
      </c>
      <c r="B40" s="2699" t="s">
        <v>31</v>
      </c>
      <c r="C40" s="2699"/>
      <c r="D40" s="2699"/>
      <c r="E40" s="2699"/>
      <c r="F40" s="2712"/>
      <c r="G40" s="2712"/>
      <c r="H40" s="2713"/>
      <c r="I40" s="2748">
        <v>0</v>
      </c>
      <c r="J40" s="2713"/>
      <c r="K40" s="2714">
        <v>0</v>
      </c>
    </row>
    <row r="41" spans="1:11" ht="18" customHeight="1" x14ac:dyDescent="0.2">
      <c r="A41" s="2704" t="s">
        <v>88</v>
      </c>
      <c r="B41" s="3861" t="s">
        <v>50</v>
      </c>
      <c r="C41" s="3862"/>
      <c r="D41" s="2699"/>
      <c r="E41" s="2699"/>
      <c r="F41" s="2712">
        <v>5760</v>
      </c>
      <c r="G41" s="2712">
        <v>60</v>
      </c>
      <c r="H41" s="2713">
        <v>276480</v>
      </c>
      <c r="I41" s="2748">
        <v>85708.800000000003</v>
      </c>
      <c r="J41" s="2713"/>
      <c r="K41" s="2714">
        <v>362188.79999999999</v>
      </c>
    </row>
    <row r="42" spans="1:11" ht="18" customHeight="1" x14ac:dyDescent="0.2">
      <c r="A42" s="2704" t="s">
        <v>89</v>
      </c>
      <c r="B42" s="2700" t="s">
        <v>11</v>
      </c>
      <c r="C42" s="2699"/>
      <c r="D42" s="2699"/>
      <c r="E42" s="2699"/>
      <c r="F42" s="2712">
        <v>320</v>
      </c>
      <c r="G42" s="2712">
        <v>2</v>
      </c>
      <c r="H42" s="2713">
        <v>13440</v>
      </c>
      <c r="I42" s="2748">
        <v>4166.3999999999996</v>
      </c>
      <c r="J42" s="2713"/>
      <c r="K42" s="2714">
        <v>17606.400000000001</v>
      </c>
    </row>
    <row r="43" spans="1:11" ht="18" customHeight="1" x14ac:dyDescent="0.2">
      <c r="A43" s="2704" t="s">
        <v>90</v>
      </c>
      <c r="B43" s="2745" t="s">
        <v>10</v>
      </c>
      <c r="C43" s="2708"/>
      <c r="D43" s="2708"/>
      <c r="E43" s="2699"/>
      <c r="F43" s="2712"/>
      <c r="G43" s="2712"/>
      <c r="H43" s="2713"/>
      <c r="I43" s="2748">
        <v>0</v>
      </c>
      <c r="J43" s="2713"/>
      <c r="K43" s="2714">
        <v>0</v>
      </c>
    </row>
    <row r="44" spans="1:11" ht="18" customHeight="1" x14ac:dyDescent="0.2">
      <c r="A44" s="2704" t="s">
        <v>91</v>
      </c>
      <c r="B44" s="4062"/>
      <c r="C44" s="4063"/>
      <c r="D44" s="4064"/>
      <c r="E44" s="2699"/>
      <c r="F44" s="2752"/>
      <c r="G44" s="2752"/>
      <c r="H44" s="2752"/>
      <c r="I44" s="2753">
        <v>0</v>
      </c>
      <c r="J44" s="2752"/>
      <c r="K44" s="2754">
        <v>0</v>
      </c>
    </row>
    <row r="45" spans="1:11" ht="18" customHeight="1" x14ac:dyDescent="0.2">
      <c r="A45" s="2704" t="s">
        <v>139</v>
      </c>
      <c r="B45" s="4062"/>
      <c r="C45" s="4063"/>
      <c r="D45" s="4064"/>
      <c r="E45" s="2699"/>
      <c r="F45" s="2712"/>
      <c r="G45" s="2712"/>
      <c r="H45" s="2713"/>
      <c r="I45" s="2748">
        <v>0</v>
      </c>
      <c r="J45" s="2713"/>
      <c r="K45" s="2714">
        <v>0</v>
      </c>
    </row>
    <row r="46" spans="1:11" ht="18" customHeight="1" x14ac:dyDescent="0.2">
      <c r="A46" s="2704" t="s">
        <v>140</v>
      </c>
      <c r="B46" s="4062"/>
      <c r="C46" s="4063"/>
      <c r="D46" s="4064"/>
      <c r="E46" s="2699"/>
      <c r="F46" s="2712"/>
      <c r="G46" s="2712"/>
      <c r="H46" s="2713"/>
      <c r="I46" s="2748">
        <v>0</v>
      </c>
      <c r="J46" s="2713"/>
      <c r="K46" s="2714">
        <v>0</v>
      </c>
    </row>
    <row r="47" spans="1:11" ht="18" customHeight="1" x14ac:dyDescent="0.2">
      <c r="A47" s="2704" t="s">
        <v>141</v>
      </c>
      <c r="B47" s="4062"/>
      <c r="C47" s="4063"/>
      <c r="D47" s="4064"/>
      <c r="E47" s="2699"/>
      <c r="F47" s="2712"/>
      <c r="G47" s="2712"/>
      <c r="H47" s="2713"/>
      <c r="I47" s="2748">
        <v>0</v>
      </c>
      <c r="J47" s="2713"/>
      <c r="K47" s="2714">
        <v>0</v>
      </c>
    </row>
    <row r="48" spans="1:11" ht="18" customHeight="1" x14ac:dyDescent="0.2">
      <c r="A48" s="1970"/>
      <c r="B48" s="1969"/>
      <c r="C48" s="1969"/>
      <c r="D48" s="1969"/>
      <c r="E48" s="1969"/>
      <c r="F48" s="1969"/>
      <c r="G48" s="1969"/>
      <c r="H48" s="1969"/>
      <c r="I48" s="1969"/>
      <c r="J48" s="1969"/>
      <c r="K48" s="1969"/>
    </row>
    <row r="49" spans="1:11" ht="18" customHeight="1" x14ac:dyDescent="0.2">
      <c r="A49" s="2705" t="s">
        <v>142</v>
      </c>
      <c r="B49" s="2701" t="s">
        <v>143</v>
      </c>
      <c r="C49" s="2699"/>
      <c r="D49" s="2699"/>
      <c r="E49" s="2701" t="s">
        <v>7</v>
      </c>
      <c r="F49" s="2721">
        <v>6080</v>
      </c>
      <c r="G49" s="2721">
        <v>62</v>
      </c>
      <c r="H49" s="2714">
        <v>289920</v>
      </c>
      <c r="I49" s="2714">
        <v>89875.199999999997</v>
      </c>
      <c r="J49" s="2714">
        <v>0</v>
      </c>
      <c r="K49" s="2714">
        <v>379795.20000000001</v>
      </c>
    </row>
    <row r="50" spans="1:11" ht="18" customHeight="1" thickBot="1" x14ac:dyDescent="0.25">
      <c r="A50" s="2699"/>
      <c r="B50" s="2699"/>
      <c r="C50" s="2699"/>
      <c r="D50" s="2699"/>
      <c r="E50" s="2699"/>
      <c r="F50" s="2699"/>
      <c r="G50" s="2722"/>
      <c r="H50" s="2722"/>
      <c r="I50" s="2722"/>
      <c r="J50" s="2722"/>
      <c r="K50" s="2722"/>
    </row>
    <row r="51" spans="1:11" ht="42.75" customHeight="1" x14ac:dyDescent="0.2">
      <c r="A51" s="2699"/>
      <c r="B51" s="2699"/>
      <c r="C51" s="2699"/>
      <c r="D51" s="2699"/>
      <c r="E51" s="2699"/>
      <c r="F51" s="2707" t="s">
        <v>9</v>
      </c>
      <c r="G51" s="2707" t="s">
        <v>37</v>
      </c>
      <c r="H51" s="2707" t="s">
        <v>29</v>
      </c>
      <c r="I51" s="2707" t="s">
        <v>30</v>
      </c>
      <c r="J51" s="2707" t="s">
        <v>33</v>
      </c>
      <c r="K51" s="2707" t="s">
        <v>34</v>
      </c>
    </row>
    <row r="52" spans="1:11" ht="18" customHeight="1" x14ac:dyDescent="0.2">
      <c r="A52" s="2705" t="s">
        <v>92</v>
      </c>
      <c r="B52" s="4060" t="s">
        <v>38</v>
      </c>
      <c r="C52" s="4061"/>
      <c r="D52" s="2699"/>
      <c r="E52" s="2699"/>
      <c r="F52" s="2699"/>
      <c r="G52" s="2699"/>
      <c r="H52" s="2699"/>
      <c r="I52" s="2699"/>
      <c r="J52" s="2699"/>
      <c r="K52" s="2699"/>
    </row>
    <row r="53" spans="1:11" ht="18" customHeight="1" x14ac:dyDescent="0.2">
      <c r="A53" s="2704" t="s">
        <v>51</v>
      </c>
      <c r="B53" s="4081"/>
      <c r="C53" s="4082"/>
      <c r="D53" s="4067"/>
      <c r="E53" s="2699"/>
      <c r="F53" s="2712"/>
      <c r="G53" s="2712"/>
      <c r="H53" s="2713"/>
      <c r="I53" s="2748">
        <v>0</v>
      </c>
      <c r="J53" s="2713"/>
      <c r="K53" s="2714">
        <v>0</v>
      </c>
    </row>
    <row r="54" spans="1:11" ht="18" customHeight="1" x14ac:dyDescent="0.2">
      <c r="A54" s="2704" t="s">
        <v>93</v>
      </c>
      <c r="B54" s="2724"/>
      <c r="C54" s="2725"/>
      <c r="D54" s="2726"/>
      <c r="E54" s="2699"/>
      <c r="F54" s="2712"/>
      <c r="G54" s="2712"/>
      <c r="H54" s="2713"/>
      <c r="I54" s="2748">
        <v>0</v>
      </c>
      <c r="J54" s="2713"/>
      <c r="K54" s="2714">
        <v>0</v>
      </c>
    </row>
    <row r="55" spans="1:11" ht="18" customHeight="1" x14ac:dyDescent="0.2">
      <c r="A55" s="2704" t="s">
        <v>94</v>
      </c>
      <c r="B55" s="4065"/>
      <c r="C55" s="4066"/>
      <c r="D55" s="4067"/>
      <c r="E55" s="2699"/>
      <c r="F55" s="2712"/>
      <c r="G55" s="2712"/>
      <c r="H55" s="2713"/>
      <c r="I55" s="2748">
        <v>0</v>
      </c>
      <c r="J55" s="2713"/>
      <c r="K55" s="2714">
        <v>0</v>
      </c>
    </row>
    <row r="56" spans="1:11" ht="18" customHeight="1" x14ac:dyDescent="0.2">
      <c r="A56" s="2704" t="s">
        <v>95</v>
      </c>
      <c r="B56" s="4065"/>
      <c r="C56" s="4066"/>
      <c r="D56" s="4067"/>
      <c r="E56" s="2699"/>
      <c r="F56" s="2712"/>
      <c r="G56" s="2712"/>
      <c r="H56" s="2713"/>
      <c r="I56" s="2748">
        <v>0</v>
      </c>
      <c r="J56" s="2713"/>
      <c r="K56" s="2714">
        <v>0</v>
      </c>
    </row>
    <row r="57" spans="1:11" ht="18" customHeight="1" x14ac:dyDescent="0.2">
      <c r="A57" s="2704" t="s">
        <v>96</v>
      </c>
      <c r="B57" s="4065"/>
      <c r="C57" s="4066"/>
      <c r="D57" s="4067"/>
      <c r="E57" s="2699"/>
      <c r="F57" s="2712"/>
      <c r="G57" s="2712"/>
      <c r="H57" s="2713"/>
      <c r="I57" s="2748">
        <v>0</v>
      </c>
      <c r="J57" s="2713"/>
      <c r="K57" s="2714">
        <v>0</v>
      </c>
    </row>
    <row r="58" spans="1:11" ht="18" customHeight="1" x14ac:dyDescent="0.2">
      <c r="A58" s="2704" t="s">
        <v>97</v>
      </c>
      <c r="B58" s="2724"/>
      <c r="C58" s="2725"/>
      <c r="D58" s="2726"/>
      <c r="E58" s="2699"/>
      <c r="F58" s="2712"/>
      <c r="G58" s="2712"/>
      <c r="H58" s="2713"/>
      <c r="I58" s="2748">
        <v>0</v>
      </c>
      <c r="J58" s="2713"/>
      <c r="K58" s="2714">
        <v>0</v>
      </c>
    </row>
    <row r="59" spans="1:11" ht="18" customHeight="1" x14ac:dyDescent="0.2">
      <c r="A59" s="2704" t="s">
        <v>98</v>
      </c>
      <c r="B59" s="4065"/>
      <c r="C59" s="4066"/>
      <c r="D59" s="4067"/>
      <c r="E59" s="2699"/>
      <c r="F59" s="2712"/>
      <c r="G59" s="2712"/>
      <c r="H59" s="2713"/>
      <c r="I59" s="2748">
        <v>0</v>
      </c>
      <c r="J59" s="2713"/>
      <c r="K59" s="2714">
        <v>0</v>
      </c>
    </row>
    <row r="60" spans="1:11" ht="18" customHeight="1" x14ac:dyDescent="0.2">
      <c r="A60" s="2704" t="s">
        <v>99</v>
      </c>
      <c r="B60" s="2724"/>
      <c r="C60" s="2725"/>
      <c r="D60" s="2726"/>
      <c r="E60" s="2699"/>
      <c r="F60" s="2712"/>
      <c r="G60" s="2712"/>
      <c r="H60" s="2713"/>
      <c r="I60" s="2748">
        <v>0</v>
      </c>
      <c r="J60" s="2713"/>
      <c r="K60" s="2714">
        <v>0</v>
      </c>
    </row>
    <row r="61" spans="1:11" ht="18" customHeight="1" x14ac:dyDescent="0.2">
      <c r="A61" s="2704" t="s">
        <v>100</v>
      </c>
      <c r="B61" s="2724"/>
      <c r="C61" s="2725"/>
      <c r="D61" s="2726"/>
      <c r="E61" s="2699"/>
      <c r="F61" s="2712"/>
      <c r="G61" s="2712"/>
      <c r="H61" s="2713"/>
      <c r="I61" s="2748">
        <v>0</v>
      </c>
      <c r="J61" s="2713"/>
      <c r="K61" s="2714">
        <v>0</v>
      </c>
    </row>
    <row r="62" spans="1:11" ht="18" customHeight="1" x14ac:dyDescent="0.2">
      <c r="A62" s="2704" t="s">
        <v>101</v>
      </c>
      <c r="B62" s="4065"/>
      <c r="C62" s="4066"/>
      <c r="D62" s="4067"/>
      <c r="E62" s="2699"/>
      <c r="F62" s="2712"/>
      <c r="G62" s="2712"/>
      <c r="H62" s="2713"/>
      <c r="I62" s="2748">
        <v>0</v>
      </c>
      <c r="J62" s="2713"/>
      <c r="K62" s="2714">
        <v>0</v>
      </c>
    </row>
    <row r="63" spans="1:11" ht="18" customHeight="1" x14ac:dyDescent="0.2">
      <c r="A63" s="2704"/>
      <c r="B63" s="2699"/>
      <c r="C63" s="2699"/>
      <c r="D63" s="2699"/>
      <c r="E63" s="2699"/>
      <c r="F63" s="2699"/>
      <c r="G63" s="2699"/>
      <c r="H63" s="2699"/>
      <c r="I63" s="2744"/>
      <c r="J63" s="2699"/>
      <c r="K63" s="2699"/>
    </row>
    <row r="64" spans="1:11" ht="18" customHeight="1" x14ac:dyDescent="0.2">
      <c r="A64" s="2704" t="s">
        <v>144</v>
      </c>
      <c r="B64" s="2701" t="s">
        <v>145</v>
      </c>
      <c r="C64" s="2699"/>
      <c r="D64" s="2699"/>
      <c r="E64" s="2701" t="s">
        <v>7</v>
      </c>
      <c r="F64" s="2716">
        <v>0</v>
      </c>
      <c r="G64" s="2716">
        <v>0</v>
      </c>
      <c r="H64" s="2714">
        <v>0</v>
      </c>
      <c r="I64" s="2714">
        <v>0</v>
      </c>
      <c r="J64" s="2714">
        <v>0</v>
      </c>
      <c r="K64" s="2714">
        <v>0</v>
      </c>
    </row>
    <row r="65" spans="1:11" ht="18" customHeight="1" x14ac:dyDescent="0.2">
      <c r="A65" s="2699"/>
      <c r="B65" s="2699"/>
      <c r="C65" s="2699"/>
      <c r="D65" s="2699"/>
      <c r="E65" s="2699"/>
      <c r="F65" s="2746"/>
      <c r="G65" s="2746"/>
      <c r="H65" s="2746"/>
      <c r="I65" s="2746"/>
      <c r="J65" s="2746"/>
      <c r="K65" s="2746"/>
    </row>
    <row r="66" spans="1:11" ht="42.75" customHeight="1" x14ac:dyDescent="0.2">
      <c r="A66" s="2699"/>
      <c r="B66" s="2699"/>
      <c r="C66" s="2699"/>
      <c r="D66" s="2699"/>
      <c r="E66" s="2699"/>
      <c r="F66" s="2755" t="s">
        <v>9</v>
      </c>
      <c r="G66" s="2755" t="s">
        <v>37</v>
      </c>
      <c r="H66" s="2755" t="s">
        <v>29</v>
      </c>
      <c r="I66" s="2755" t="s">
        <v>30</v>
      </c>
      <c r="J66" s="2755" t="s">
        <v>33</v>
      </c>
      <c r="K66" s="2755" t="s">
        <v>34</v>
      </c>
    </row>
    <row r="67" spans="1:11" ht="18" customHeight="1" x14ac:dyDescent="0.2">
      <c r="A67" s="2705" t="s">
        <v>102</v>
      </c>
      <c r="B67" s="2701" t="s">
        <v>12</v>
      </c>
      <c r="C67" s="2699"/>
      <c r="D67" s="2699"/>
      <c r="E67" s="2699"/>
      <c r="F67" s="2756"/>
      <c r="G67" s="2756"/>
      <c r="H67" s="2756"/>
      <c r="I67" s="2757"/>
      <c r="J67" s="2756"/>
      <c r="K67" s="2758"/>
    </row>
    <row r="68" spans="1:11" ht="18" customHeight="1" x14ac:dyDescent="0.2">
      <c r="A68" s="2704" t="s">
        <v>103</v>
      </c>
      <c r="B68" s="2699" t="s">
        <v>52</v>
      </c>
      <c r="C68" s="2699"/>
      <c r="D68" s="2699"/>
      <c r="E68" s="2699"/>
      <c r="F68" s="2749"/>
      <c r="G68" s="2749"/>
      <c r="H68" s="2749"/>
      <c r="I68" s="2748">
        <v>0</v>
      </c>
      <c r="J68" s="2749"/>
      <c r="K68" s="2714">
        <v>0</v>
      </c>
    </row>
    <row r="69" spans="1:11" ht="18" customHeight="1" x14ac:dyDescent="0.2">
      <c r="A69" s="2704" t="s">
        <v>104</v>
      </c>
      <c r="B69" s="2700" t="s">
        <v>53</v>
      </c>
      <c r="C69" s="2699"/>
      <c r="D69" s="2699"/>
      <c r="E69" s="2699"/>
      <c r="F69" s="2749"/>
      <c r="G69" s="2749"/>
      <c r="H69" s="2749"/>
      <c r="I69" s="2748">
        <v>0</v>
      </c>
      <c r="J69" s="2749"/>
      <c r="K69" s="2714">
        <v>0</v>
      </c>
    </row>
    <row r="70" spans="1:11" ht="18" customHeight="1" x14ac:dyDescent="0.2">
      <c r="A70" s="2704" t="s">
        <v>178</v>
      </c>
      <c r="B70" s="2724"/>
      <c r="C70" s="2725"/>
      <c r="D70" s="2726"/>
      <c r="E70" s="2701"/>
      <c r="F70" s="2733"/>
      <c r="G70" s="2733"/>
      <c r="H70" s="2734"/>
      <c r="I70" s="2748">
        <v>0</v>
      </c>
      <c r="J70" s="2734"/>
      <c r="K70" s="2714">
        <v>0</v>
      </c>
    </row>
    <row r="71" spans="1:11" ht="18" customHeight="1" x14ac:dyDescent="0.2">
      <c r="A71" s="2704" t="s">
        <v>179</v>
      </c>
      <c r="B71" s="2724"/>
      <c r="C71" s="2725"/>
      <c r="D71" s="2726"/>
      <c r="E71" s="2701"/>
      <c r="F71" s="2733"/>
      <c r="G71" s="2733"/>
      <c r="H71" s="2734"/>
      <c r="I71" s="2748">
        <v>0</v>
      </c>
      <c r="J71" s="2734"/>
      <c r="K71" s="2714">
        <v>0</v>
      </c>
    </row>
    <row r="72" spans="1:11" ht="18" customHeight="1" x14ac:dyDescent="0.2">
      <c r="A72" s="2704" t="s">
        <v>180</v>
      </c>
      <c r="B72" s="2730"/>
      <c r="C72" s="2731"/>
      <c r="D72" s="2732"/>
      <c r="E72" s="2701"/>
      <c r="F72" s="2712"/>
      <c r="G72" s="2712"/>
      <c r="H72" s="2713"/>
      <c r="I72" s="2748">
        <v>0</v>
      </c>
      <c r="J72" s="2713"/>
      <c r="K72" s="2714">
        <v>0</v>
      </c>
    </row>
    <row r="73" spans="1:11" ht="18" customHeight="1" x14ac:dyDescent="0.2">
      <c r="A73" s="2704"/>
      <c r="B73" s="2700"/>
      <c r="C73" s="2699"/>
      <c r="D73" s="2699"/>
      <c r="E73" s="2701"/>
      <c r="F73" s="2759"/>
      <c r="G73" s="2759"/>
      <c r="H73" s="2760"/>
      <c r="I73" s="2757"/>
      <c r="J73" s="2760"/>
      <c r="K73" s="2758"/>
    </row>
    <row r="74" spans="1:11" ht="18" customHeight="1" x14ac:dyDescent="0.2">
      <c r="A74" s="2705" t="s">
        <v>146</v>
      </c>
      <c r="B74" s="2701" t="s">
        <v>147</v>
      </c>
      <c r="C74" s="2699"/>
      <c r="D74" s="2699"/>
      <c r="E74" s="2701" t="s">
        <v>7</v>
      </c>
      <c r="F74" s="2719">
        <v>0</v>
      </c>
      <c r="G74" s="2719">
        <v>0</v>
      </c>
      <c r="H74" s="2719">
        <v>0</v>
      </c>
      <c r="I74" s="2751">
        <v>0</v>
      </c>
      <c r="J74" s="2719">
        <v>0</v>
      </c>
      <c r="K74" s="2715">
        <v>0</v>
      </c>
    </row>
    <row r="75" spans="1:11" ht="42.75" customHeight="1" x14ac:dyDescent="0.2">
      <c r="A75" s="2699"/>
      <c r="B75" s="2699"/>
      <c r="C75" s="2699"/>
      <c r="D75" s="2699"/>
      <c r="E75" s="2699"/>
      <c r="F75" s="2707" t="s">
        <v>9</v>
      </c>
      <c r="G75" s="2707" t="s">
        <v>37</v>
      </c>
      <c r="H75" s="2707" t="s">
        <v>29</v>
      </c>
      <c r="I75" s="2707" t="s">
        <v>30</v>
      </c>
      <c r="J75" s="2707" t="s">
        <v>33</v>
      </c>
      <c r="K75" s="2707" t="s">
        <v>34</v>
      </c>
    </row>
    <row r="76" spans="1:11" ht="18" customHeight="1" x14ac:dyDescent="0.2">
      <c r="A76" s="2705" t="s">
        <v>105</v>
      </c>
      <c r="B76" s="2701" t="s">
        <v>106</v>
      </c>
      <c r="C76" s="2699"/>
      <c r="D76" s="2699"/>
      <c r="E76" s="2699"/>
      <c r="F76" s="2699"/>
      <c r="G76" s="2699"/>
      <c r="H76" s="2699"/>
      <c r="I76" s="2699"/>
      <c r="J76" s="2699"/>
      <c r="K76" s="2699"/>
    </row>
    <row r="77" spans="1:11" ht="18" customHeight="1" x14ac:dyDescent="0.2">
      <c r="A77" s="2704" t="s">
        <v>107</v>
      </c>
      <c r="B77" s="2700" t="s">
        <v>54</v>
      </c>
      <c r="C77" s="2699"/>
      <c r="D77" s="2699"/>
      <c r="E77" s="2699"/>
      <c r="F77" s="2712"/>
      <c r="G77" s="2712"/>
      <c r="H77" s="2713">
        <v>5000</v>
      </c>
      <c r="I77" s="2748">
        <v>0</v>
      </c>
      <c r="J77" s="2713"/>
      <c r="K77" s="2714">
        <v>5000</v>
      </c>
    </row>
    <row r="78" spans="1:11" ht="18" customHeight="1" x14ac:dyDescent="0.2">
      <c r="A78" s="2704" t="s">
        <v>108</v>
      </c>
      <c r="B78" s="2700" t="s">
        <v>55</v>
      </c>
      <c r="C78" s="2699"/>
      <c r="D78" s="2699"/>
      <c r="E78" s="2699"/>
      <c r="F78" s="2712"/>
      <c r="G78" s="2712"/>
      <c r="H78" s="2713"/>
      <c r="I78" s="2748">
        <v>0</v>
      </c>
      <c r="J78" s="2713"/>
      <c r="K78" s="2714">
        <v>0</v>
      </c>
    </row>
    <row r="79" spans="1:11" ht="18" customHeight="1" x14ac:dyDescent="0.2">
      <c r="A79" s="2704" t="s">
        <v>109</v>
      </c>
      <c r="B79" s="2700" t="s">
        <v>13</v>
      </c>
      <c r="C79" s="2699"/>
      <c r="D79" s="2699"/>
      <c r="E79" s="2699"/>
      <c r="F79" s="2712"/>
      <c r="G79" s="2712"/>
      <c r="H79" s="2713"/>
      <c r="I79" s="2748">
        <v>0</v>
      </c>
      <c r="J79" s="2713"/>
      <c r="K79" s="2714">
        <v>0</v>
      </c>
    </row>
    <row r="80" spans="1:11" ht="18" customHeight="1" x14ac:dyDescent="0.2">
      <c r="A80" s="2704" t="s">
        <v>110</v>
      </c>
      <c r="B80" s="2700" t="s">
        <v>56</v>
      </c>
      <c r="C80" s="2699"/>
      <c r="D80" s="2699"/>
      <c r="E80" s="2699"/>
      <c r="F80" s="2712"/>
      <c r="G80" s="2712"/>
      <c r="H80" s="2713"/>
      <c r="I80" s="2748">
        <v>0</v>
      </c>
      <c r="J80" s="2713"/>
      <c r="K80" s="2714">
        <v>0</v>
      </c>
    </row>
    <row r="81" spans="1:11" ht="18" customHeight="1" x14ac:dyDescent="0.2">
      <c r="A81" s="2704"/>
      <c r="B81" s="2699"/>
      <c r="C81" s="2699"/>
      <c r="D81" s="2699"/>
      <c r="E81" s="2699"/>
      <c r="F81" s="2699"/>
      <c r="G81" s="2699"/>
      <c r="H81" s="2699"/>
      <c r="I81" s="2699"/>
      <c r="J81" s="2699"/>
      <c r="K81" s="2738"/>
    </row>
    <row r="82" spans="1:11" ht="18" customHeight="1" x14ac:dyDescent="0.2">
      <c r="A82" s="2704" t="s">
        <v>148</v>
      </c>
      <c r="B82" s="2701" t="s">
        <v>149</v>
      </c>
      <c r="C82" s="2699"/>
      <c r="D82" s="2699"/>
      <c r="E82" s="2701" t="s">
        <v>7</v>
      </c>
      <c r="F82" s="2719">
        <v>0</v>
      </c>
      <c r="G82" s="2719">
        <v>0</v>
      </c>
      <c r="H82" s="2715">
        <v>5000</v>
      </c>
      <c r="I82" s="2715">
        <v>0</v>
      </c>
      <c r="J82" s="2715">
        <v>0</v>
      </c>
      <c r="K82" s="2715">
        <v>5000</v>
      </c>
    </row>
    <row r="83" spans="1:11" ht="18" customHeight="1" thickBot="1" x14ac:dyDescent="0.25">
      <c r="A83" s="2704"/>
      <c r="B83" s="2699"/>
      <c r="C83" s="2699"/>
      <c r="D83" s="2699"/>
      <c r="E83" s="2699"/>
      <c r="F83" s="2722"/>
      <c r="G83" s="2722"/>
      <c r="H83" s="2722"/>
      <c r="I83" s="2722"/>
      <c r="J83" s="2722"/>
      <c r="K83" s="2722"/>
    </row>
    <row r="84" spans="1:11" ht="42.75" customHeight="1" x14ac:dyDescent="0.2">
      <c r="A84" s="2699"/>
      <c r="B84" s="2699"/>
      <c r="C84" s="2699"/>
      <c r="D84" s="2699"/>
      <c r="E84" s="2699"/>
      <c r="F84" s="2707" t="s">
        <v>9</v>
      </c>
      <c r="G84" s="2707" t="s">
        <v>37</v>
      </c>
      <c r="H84" s="2707" t="s">
        <v>29</v>
      </c>
      <c r="I84" s="2707" t="s">
        <v>30</v>
      </c>
      <c r="J84" s="2707" t="s">
        <v>33</v>
      </c>
      <c r="K84" s="2707" t="s">
        <v>34</v>
      </c>
    </row>
    <row r="85" spans="1:11" ht="18" customHeight="1" x14ac:dyDescent="0.2">
      <c r="A85" s="2705" t="s">
        <v>111</v>
      </c>
      <c r="B85" s="2701" t="s">
        <v>57</v>
      </c>
      <c r="C85" s="2699"/>
      <c r="D85" s="2699"/>
      <c r="E85" s="2699"/>
      <c r="F85" s="2699"/>
      <c r="G85" s="2699"/>
      <c r="H85" s="2699"/>
      <c r="I85" s="2699"/>
      <c r="J85" s="2699"/>
      <c r="K85" s="2699"/>
    </row>
    <row r="86" spans="1:11" ht="18" customHeight="1" x14ac:dyDescent="0.2">
      <c r="A86" s="2704" t="s">
        <v>112</v>
      </c>
      <c r="B86" s="2700" t="s">
        <v>113</v>
      </c>
      <c r="C86" s="2699"/>
      <c r="D86" s="2699"/>
      <c r="E86" s="2699"/>
      <c r="F86" s="2712"/>
      <c r="G86" s="2712"/>
      <c r="H86" s="2713"/>
      <c r="I86" s="2748">
        <v>0</v>
      </c>
      <c r="J86" s="2713"/>
      <c r="K86" s="2714">
        <v>0</v>
      </c>
    </row>
    <row r="87" spans="1:11" ht="18" customHeight="1" x14ac:dyDescent="0.2">
      <c r="A87" s="2704" t="s">
        <v>114</v>
      </c>
      <c r="B87" s="2700" t="s">
        <v>14</v>
      </c>
      <c r="C87" s="2699"/>
      <c r="D87" s="2699"/>
      <c r="E87" s="2699"/>
      <c r="F87" s="2712"/>
      <c r="G87" s="2712"/>
      <c r="H87" s="2713"/>
      <c r="I87" s="2748">
        <v>0</v>
      </c>
      <c r="J87" s="2713"/>
      <c r="K87" s="2714">
        <v>0</v>
      </c>
    </row>
    <row r="88" spans="1:11" ht="18" customHeight="1" x14ac:dyDescent="0.2">
      <c r="A88" s="2704" t="s">
        <v>115</v>
      </c>
      <c r="B88" s="2700" t="s">
        <v>116</v>
      </c>
      <c r="C88" s="2699"/>
      <c r="D88" s="2699"/>
      <c r="E88" s="2699"/>
      <c r="F88" s="2712"/>
      <c r="G88" s="2712"/>
      <c r="H88" s="2713"/>
      <c r="I88" s="2748">
        <v>0</v>
      </c>
      <c r="J88" s="2713"/>
      <c r="K88" s="2714">
        <v>0</v>
      </c>
    </row>
    <row r="89" spans="1:11" ht="18" customHeight="1" x14ac:dyDescent="0.2">
      <c r="A89" s="2704" t="s">
        <v>117</v>
      </c>
      <c r="B89" s="2700" t="s">
        <v>58</v>
      </c>
      <c r="C89" s="2699"/>
      <c r="D89" s="2699"/>
      <c r="E89" s="2699"/>
      <c r="F89" s="2712"/>
      <c r="G89" s="2712"/>
      <c r="H89" s="2713"/>
      <c r="I89" s="2748">
        <v>0</v>
      </c>
      <c r="J89" s="2713"/>
      <c r="K89" s="2714">
        <v>0</v>
      </c>
    </row>
    <row r="90" spans="1:11" ht="18" customHeight="1" x14ac:dyDescent="0.2">
      <c r="A90" s="2704" t="s">
        <v>118</v>
      </c>
      <c r="B90" s="3861" t="s">
        <v>59</v>
      </c>
      <c r="C90" s="3862"/>
      <c r="D90" s="2699"/>
      <c r="E90" s="2699"/>
      <c r="F90" s="2712"/>
      <c r="G90" s="2712"/>
      <c r="H90" s="2713"/>
      <c r="I90" s="2748">
        <v>0</v>
      </c>
      <c r="J90" s="2713"/>
      <c r="K90" s="2714">
        <v>0</v>
      </c>
    </row>
    <row r="91" spans="1:11" ht="18" customHeight="1" x14ac:dyDescent="0.2">
      <c r="A91" s="2704" t="s">
        <v>119</v>
      </c>
      <c r="B91" s="2700" t="s">
        <v>60</v>
      </c>
      <c r="C91" s="2699"/>
      <c r="D91" s="2699"/>
      <c r="E91" s="2699"/>
      <c r="F91" s="2712"/>
      <c r="G91" s="2712"/>
      <c r="H91" s="2713"/>
      <c r="I91" s="2748">
        <v>0</v>
      </c>
      <c r="J91" s="2713"/>
      <c r="K91" s="2714">
        <v>0</v>
      </c>
    </row>
    <row r="92" spans="1:11" ht="18" customHeight="1" x14ac:dyDescent="0.2">
      <c r="A92" s="2704" t="s">
        <v>120</v>
      </c>
      <c r="B92" s="2700" t="s">
        <v>121</v>
      </c>
      <c r="C92" s="2699"/>
      <c r="D92" s="2699"/>
      <c r="E92" s="2699"/>
      <c r="F92" s="2736"/>
      <c r="G92" s="2736"/>
      <c r="H92" s="2737"/>
      <c r="I92" s="2748">
        <v>0</v>
      </c>
      <c r="J92" s="2737"/>
      <c r="K92" s="2714">
        <v>0</v>
      </c>
    </row>
    <row r="93" spans="1:11" ht="18" customHeight="1" x14ac:dyDescent="0.2">
      <c r="A93" s="2704" t="s">
        <v>122</v>
      </c>
      <c r="B93" s="2700" t="s">
        <v>123</v>
      </c>
      <c r="C93" s="2699"/>
      <c r="D93" s="2699"/>
      <c r="E93" s="2699"/>
      <c r="F93" s="2712"/>
      <c r="G93" s="2712"/>
      <c r="H93" s="2713"/>
      <c r="I93" s="2748">
        <v>0</v>
      </c>
      <c r="J93" s="2713"/>
      <c r="K93" s="2714">
        <v>0</v>
      </c>
    </row>
    <row r="94" spans="1:11" ht="18" customHeight="1" x14ac:dyDescent="0.2">
      <c r="A94" s="2704" t="s">
        <v>124</v>
      </c>
      <c r="B94" s="4065"/>
      <c r="C94" s="4066"/>
      <c r="D94" s="4067"/>
      <c r="E94" s="2699"/>
      <c r="F94" s="2712"/>
      <c r="G94" s="2712"/>
      <c r="H94" s="2713"/>
      <c r="I94" s="2748">
        <v>0</v>
      </c>
      <c r="J94" s="2713"/>
      <c r="K94" s="2714">
        <v>0</v>
      </c>
    </row>
    <row r="95" spans="1:11" ht="18" customHeight="1" x14ac:dyDescent="0.2">
      <c r="A95" s="2704" t="s">
        <v>125</v>
      </c>
      <c r="B95" s="4065"/>
      <c r="C95" s="4066"/>
      <c r="D95" s="4067"/>
      <c r="E95" s="2699"/>
      <c r="F95" s="2712"/>
      <c r="G95" s="2712"/>
      <c r="H95" s="2713"/>
      <c r="I95" s="2748">
        <v>0</v>
      </c>
      <c r="J95" s="2713"/>
      <c r="K95" s="2714">
        <v>0</v>
      </c>
    </row>
    <row r="96" spans="1:11" ht="18" customHeight="1" x14ac:dyDescent="0.2">
      <c r="A96" s="2704" t="s">
        <v>126</v>
      </c>
      <c r="B96" s="4065"/>
      <c r="C96" s="4066"/>
      <c r="D96" s="4067"/>
      <c r="E96" s="2699"/>
      <c r="F96" s="2712"/>
      <c r="G96" s="2712"/>
      <c r="H96" s="2713"/>
      <c r="I96" s="2748">
        <v>0</v>
      </c>
      <c r="J96" s="2713"/>
      <c r="K96" s="2714">
        <v>0</v>
      </c>
    </row>
    <row r="97" spans="1:11" ht="18" customHeight="1" x14ac:dyDescent="0.2">
      <c r="A97" s="2704"/>
      <c r="B97" s="2700"/>
      <c r="C97" s="2699"/>
      <c r="D97" s="2699"/>
      <c r="E97" s="2699"/>
      <c r="F97" s="2699"/>
      <c r="G97" s="2699"/>
      <c r="H97" s="2699"/>
      <c r="I97" s="2699"/>
      <c r="J97" s="2699"/>
      <c r="K97" s="2699"/>
    </row>
    <row r="98" spans="1:11" ht="18" customHeight="1" x14ac:dyDescent="0.2">
      <c r="A98" s="2705" t="s">
        <v>150</v>
      </c>
      <c r="B98" s="2701" t="s">
        <v>151</v>
      </c>
      <c r="C98" s="2699"/>
      <c r="D98" s="2699"/>
      <c r="E98" s="2701" t="s">
        <v>7</v>
      </c>
      <c r="F98" s="2716">
        <v>0</v>
      </c>
      <c r="G98" s="2716">
        <v>0</v>
      </c>
      <c r="H98" s="2716">
        <v>0</v>
      </c>
      <c r="I98" s="2716">
        <v>0</v>
      </c>
      <c r="J98" s="2716">
        <v>0</v>
      </c>
      <c r="K98" s="2716">
        <v>0</v>
      </c>
    </row>
    <row r="99" spans="1:11" ht="18" customHeight="1" thickBot="1" x14ac:dyDescent="0.25">
      <c r="A99" s="2699"/>
      <c r="B99" s="2701"/>
      <c r="C99" s="2699"/>
      <c r="D99" s="2699"/>
      <c r="E99" s="2699"/>
      <c r="F99" s="2722"/>
      <c r="G99" s="2722"/>
      <c r="H99" s="2722"/>
      <c r="I99" s="2722"/>
      <c r="J99" s="2722"/>
      <c r="K99" s="2722"/>
    </row>
    <row r="100" spans="1:11" ht="42.75" customHeight="1" x14ac:dyDescent="0.2">
      <c r="A100" s="2699"/>
      <c r="B100" s="2699"/>
      <c r="C100" s="2699"/>
      <c r="D100" s="2699"/>
      <c r="E100" s="2699"/>
      <c r="F100" s="2707" t="s">
        <v>9</v>
      </c>
      <c r="G100" s="2707" t="s">
        <v>37</v>
      </c>
      <c r="H100" s="2707" t="s">
        <v>29</v>
      </c>
      <c r="I100" s="2707" t="s">
        <v>30</v>
      </c>
      <c r="J100" s="2707" t="s">
        <v>33</v>
      </c>
      <c r="K100" s="2707" t="s">
        <v>34</v>
      </c>
    </row>
    <row r="101" spans="1:11" ht="18" customHeight="1" x14ac:dyDescent="0.2">
      <c r="A101" s="2705" t="s">
        <v>130</v>
      </c>
      <c r="B101" s="2701" t="s">
        <v>63</v>
      </c>
      <c r="C101" s="2699"/>
      <c r="D101" s="2699"/>
      <c r="E101" s="2699"/>
      <c r="F101" s="2699"/>
      <c r="G101" s="2699"/>
      <c r="H101" s="2699"/>
      <c r="I101" s="2699"/>
      <c r="J101" s="2699"/>
      <c r="K101" s="2699"/>
    </row>
    <row r="102" spans="1:11" ht="18" customHeight="1" x14ac:dyDescent="0.2">
      <c r="A102" s="2704" t="s">
        <v>131</v>
      </c>
      <c r="B102" s="2700" t="s">
        <v>152</v>
      </c>
      <c r="C102" s="2699"/>
      <c r="D102" s="2699"/>
      <c r="E102" s="2699"/>
      <c r="F102" s="2712"/>
      <c r="G102" s="2712"/>
      <c r="H102" s="2713"/>
      <c r="I102" s="2748">
        <v>0</v>
      </c>
      <c r="J102" s="2713"/>
      <c r="K102" s="2714">
        <v>0</v>
      </c>
    </row>
    <row r="103" spans="1:11" ht="18" customHeight="1" x14ac:dyDescent="0.2">
      <c r="A103" s="2704" t="s">
        <v>132</v>
      </c>
      <c r="B103" s="3861" t="s">
        <v>62</v>
      </c>
      <c r="C103" s="3861"/>
      <c r="D103" s="2699"/>
      <c r="E103" s="2699"/>
      <c r="F103" s="2712"/>
      <c r="G103" s="2712"/>
      <c r="H103" s="2713"/>
      <c r="I103" s="2748">
        <v>0</v>
      </c>
      <c r="J103" s="2713"/>
      <c r="K103" s="2714">
        <v>0</v>
      </c>
    </row>
    <row r="104" spans="1:11" ht="18" customHeight="1" x14ac:dyDescent="0.2">
      <c r="A104" s="2704" t="s">
        <v>128</v>
      </c>
      <c r="B104" s="4065"/>
      <c r="C104" s="4066"/>
      <c r="D104" s="4067"/>
      <c r="E104" s="2699"/>
      <c r="F104" s="2712"/>
      <c r="G104" s="2712"/>
      <c r="H104" s="2713"/>
      <c r="I104" s="2748">
        <v>0</v>
      </c>
      <c r="J104" s="2713"/>
      <c r="K104" s="2714">
        <v>0</v>
      </c>
    </row>
    <row r="105" spans="1:11" ht="18" customHeight="1" x14ac:dyDescent="0.2">
      <c r="A105" s="2704" t="s">
        <v>127</v>
      </c>
      <c r="B105" s="4065"/>
      <c r="C105" s="4066"/>
      <c r="D105" s="4067"/>
      <c r="E105" s="2699"/>
      <c r="F105" s="2712"/>
      <c r="G105" s="2712"/>
      <c r="H105" s="2713"/>
      <c r="I105" s="2748">
        <v>0</v>
      </c>
      <c r="J105" s="2713"/>
      <c r="K105" s="2714">
        <v>0</v>
      </c>
    </row>
    <row r="106" spans="1:11" ht="18" customHeight="1" x14ac:dyDescent="0.2">
      <c r="A106" s="2704" t="s">
        <v>129</v>
      </c>
      <c r="B106" s="4065"/>
      <c r="C106" s="4066"/>
      <c r="D106" s="4067"/>
      <c r="E106" s="2699"/>
      <c r="F106" s="2712"/>
      <c r="G106" s="2712"/>
      <c r="H106" s="2713"/>
      <c r="I106" s="2748">
        <v>0</v>
      </c>
      <c r="J106" s="2713"/>
      <c r="K106" s="2714">
        <v>0</v>
      </c>
    </row>
    <row r="107" spans="1:11" ht="18" customHeight="1" x14ac:dyDescent="0.2">
      <c r="A107" s="2699"/>
      <c r="B107" s="2701"/>
      <c r="C107" s="2699"/>
      <c r="D107" s="2699"/>
      <c r="E107" s="2699"/>
      <c r="F107" s="2699"/>
      <c r="G107" s="2699"/>
      <c r="H107" s="2699"/>
      <c r="I107" s="2699"/>
      <c r="J107" s="2699"/>
      <c r="K107" s="2699"/>
    </row>
    <row r="108" spans="1:11" s="38" customFormat="1" ht="18" customHeight="1" x14ac:dyDescent="0.2">
      <c r="A108" s="2705" t="s">
        <v>153</v>
      </c>
      <c r="B108" s="2761" t="s">
        <v>154</v>
      </c>
      <c r="C108" s="2699"/>
      <c r="D108" s="2699"/>
      <c r="E108" s="2701" t="s">
        <v>7</v>
      </c>
      <c r="F108" s="2716">
        <v>0</v>
      </c>
      <c r="G108" s="2716">
        <v>0</v>
      </c>
      <c r="H108" s="2714">
        <v>0</v>
      </c>
      <c r="I108" s="2714">
        <v>0</v>
      </c>
      <c r="J108" s="2714">
        <v>0</v>
      </c>
      <c r="K108" s="2714">
        <v>0</v>
      </c>
    </row>
    <row r="109" spans="1:11" s="38" customFormat="1" ht="18" customHeight="1" thickBot="1" x14ac:dyDescent="0.25">
      <c r="A109" s="2709"/>
      <c r="B109" s="2710"/>
      <c r="C109" s="2711"/>
      <c r="D109" s="2711"/>
      <c r="E109" s="2711"/>
      <c r="F109" s="2722"/>
      <c r="G109" s="2722"/>
      <c r="H109" s="2722"/>
      <c r="I109" s="2722"/>
      <c r="J109" s="2722"/>
      <c r="K109" s="2722"/>
    </row>
    <row r="110" spans="1:11" s="38" customFormat="1" ht="18" customHeight="1" x14ac:dyDescent="0.2">
      <c r="A110" s="2705" t="s">
        <v>156</v>
      </c>
      <c r="B110" s="2701" t="s">
        <v>39</v>
      </c>
      <c r="C110" s="2699"/>
      <c r="D110" s="2699"/>
      <c r="E110" s="2699"/>
      <c r="F110" s="2699"/>
      <c r="G110" s="2699"/>
      <c r="H110" s="2699"/>
      <c r="I110" s="2699"/>
      <c r="J110" s="2699"/>
      <c r="K110" s="2699"/>
    </row>
    <row r="111" spans="1:11" ht="18" customHeight="1" x14ac:dyDescent="0.2">
      <c r="A111" s="2705" t="s">
        <v>155</v>
      </c>
      <c r="B111" s="2701" t="s">
        <v>164</v>
      </c>
      <c r="C111" s="2699"/>
      <c r="D111" s="2699"/>
      <c r="E111" s="2701" t="s">
        <v>7</v>
      </c>
      <c r="F111" s="2713">
        <v>914689</v>
      </c>
      <c r="G111" s="2699"/>
      <c r="H111" s="2699"/>
      <c r="I111" s="2699"/>
      <c r="J111" s="2699"/>
      <c r="K111" s="2699"/>
    </row>
    <row r="112" spans="1:11" ht="18" customHeight="1" x14ac:dyDescent="0.2">
      <c r="A112" s="2699"/>
      <c r="B112" s="2701"/>
      <c r="C112" s="2699"/>
      <c r="D112" s="2699"/>
      <c r="E112" s="2701"/>
      <c r="F112" s="2720"/>
      <c r="G112" s="2699"/>
      <c r="H112" s="2699"/>
      <c r="I112" s="2699"/>
      <c r="J112" s="2699"/>
      <c r="K112" s="2699"/>
    </row>
    <row r="113" spans="1:11" ht="18" customHeight="1" x14ac:dyDescent="0.2">
      <c r="A113" s="2705"/>
      <c r="B113" s="2701" t="s">
        <v>15</v>
      </c>
      <c r="C113" s="2699"/>
      <c r="D113" s="2699"/>
      <c r="E113" s="2699"/>
      <c r="F113" s="2699"/>
      <c r="G113" s="1969"/>
      <c r="H113" s="1969"/>
      <c r="I113" s="1969"/>
      <c r="J113" s="1969"/>
      <c r="K113" s="1969"/>
    </row>
    <row r="114" spans="1:11" ht="18" customHeight="1" x14ac:dyDescent="0.2">
      <c r="A114" s="2704" t="s">
        <v>171</v>
      </c>
      <c r="B114" s="2700" t="s">
        <v>35</v>
      </c>
      <c r="C114" s="2699"/>
      <c r="D114" s="2699"/>
      <c r="E114" s="2699"/>
      <c r="F114" s="2723"/>
      <c r="G114" s="1969"/>
      <c r="H114" s="1969"/>
      <c r="I114" s="1969"/>
      <c r="J114" s="1969"/>
      <c r="K114" s="1969"/>
    </row>
    <row r="115" spans="1:11" ht="18" customHeight="1" x14ac:dyDescent="0.2">
      <c r="A115" s="2704"/>
      <c r="B115" s="2701"/>
      <c r="C115" s="2699"/>
      <c r="D115" s="2699"/>
      <c r="E115" s="2699"/>
      <c r="F115" s="2699"/>
      <c r="G115" s="1969"/>
      <c r="H115" s="1969"/>
      <c r="I115" s="1969"/>
      <c r="J115" s="1969"/>
      <c r="K115" s="1969"/>
    </row>
    <row r="116" spans="1:11" ht="18" customHeight="1" x14ac:dyDescent="0.2">
      <c r="A116" s="2704" t="s">
        <v>170</v>
      </c>
      <c r="B116" s="2701" t="s">
        <v>16</v>
      </c>
      <c r="C116" s="2699"/>
      <c r="D116" s="2699"/>
      <c r="E116" s="2699"/>
      <c r="F116" s="2699"/>
      <c r="G116" s="1969"/>
      <c r="H116" s="1969"/>
      <c r="I116" s="1969"/>
      <c r="J116" s="1969"/>
      <c r="K116" s="1969"/>
    </row>
    <row r="117" spans="1:11" ht="18" customHeight="1" x14ac:dyDescent="0.2">
      <c r="A117" s="2704" t="s">
        <v>172</v>
      </c>
      <c r="B117" s="2700" t="s">
        <v>17</v>
      </c>
      <c r="C117" s="2699"/>
      <c r="D117" s="2699"/>
      <c r="E117" s="2699"/>
      <c r="F117" s="2713">
        <v>41564288</v>
      </c>
      <c r="G117" s="1969"/>
      <c r="H117" s="1969"/>
      <c r="I117" s="1969"/>
      <c r="J117" s="1969"/>
      <c r="K117" s="1969"/>
    </row>
    <row r="118" spans="1:11" ht="18" customHeight="1" x14ac:dyDescent="0.2">
      <c r="A118" s="2704" t="s">
        <v>173</v>
      </c>
      <c r="B118" s="2699" t="s">
        <v>18</v>
      </c>
      <c r="C118" s="2699"/>
      <c r="D118" s="2699"/>
      <c r="E118" s="2699"/>
      <c r="F118" s="2713">
        <v>854872</v>
      </c>
      <c r="G118" s="1969"/>
      <c r="H118" s="1969"/>
      <c r="I118" s="1969"/>
      <c r="J118" s="1969"/>
      <c r="K118" s="1969"/>
    </row>
    <row r="119" spans="1:11" ht="18" customHeight="1" x14ac:dyDescent="0.2">
      <c r="A119" s="2704" t="s">
        <v>174</v>
      </c>
      <c r="B119" s="2701" t="s">
        <v>19</v>
      </c>
      <c r="C119" s="2699"/>
      <c r="D119" s="2699"/>
      <c r="E119" s="2699"/>
      <c r="F119" s="2715">
        <v>42419160</v>
      </c>
      <c r="G119" s="1969"/>
      <c r="H119" s="1969"/>
      <c r="I119" s="1969"/>
      <c r="J119" s="1969"/>
      <c r="K119" s="1969"/>
    </row>
    <row r="120" spans="1:11" ht="18" customHeight="1" x14ac:dyDescent="0.2">
      <c r="A120" s="2704"/>
      <c r="B120" s="2701"/>
      <c r="C120" s="2699"/>
      <c r="D120" s="2699"/>
      <c r="E120" s="2699"/>
      <c r="F120" s="2699"/>
      <c r="G120" s="1969"/>
      <c r="H120" s="1969"/>
      <c r="I120" s="1969"/>
      <c r="J120" s="1969"/>
      <c r="K120" s="1969"/>
    </row>
    <row r="121" spans="1:11" ht="18" customHeight="1" x14ac:dyDescent="0.2">
      <c r="A121" s="2704" t="s">
        <v>167</v>
      </c>
      <c r="B121" s="2701" t="s">
        <v>36</v>
      </c>
      <c r="C121" s="2699"/>
      <c r="D121" s="2699"/>
      <c r="E121" s="2699"/>
      <c r="F121" s="2713">
        <v>42405282</v>
      </c>
      <c r="G121" s="1969"/>
      <c r="H121" s="1969"/>
      <c r="I121" s="1969"/>
      <c r="J121" s="1969"/>
      <c r="K121" s="1969"/>
    </row>
    <row r="122" spans="1:11" ht="18" customHeight="1" x14ac:dyDescent="0.2">
      <c r="A122" s="2704"/>
      <c r="B122" s="2699"/>
      <c r="C122" s="2699"/>
      <c r="D122" s="2699"/>
      <c r="E122" s="2699"/>
      <c r="F122" s="2699"/>
      <c r="G122" s="1969"/>
      <c r="H122" s="1969"/>
      <c r="I122" s="1969"/>
      <c r="J122" s="1969"/>
      <c r="K122" s="1969"/>
    </row>
    <row r="123" spans="1:11" ht="18" customHeight="1" x14ac:dyDescent="0.2">
      <c r="A123" s="2704" t="s">
        <v>175</v>
      </c>
      <c r="B123" s="2701" t="s">
        <v>20</v>
      </c>
      <c r="C123" s="2699"/>
      <c r="D123" s="2699"/>
      <c r="E123" s="2699"/>
      <c r="F123" s="2713">
        <v>13878</v>
      </c>
      <c r="G123" s="1969"/>
      <c r="H123" s="1969"/>
      <c r="I123" s="1969"/>
      <c r="J123" s="1969"/>
      <c r="K123" s="1969"/>
    </row>
    <row r="124" spans="1:11" ht="18" customHeight="1" x14ac:dyDescent="0.2">
      <c r="A124" s="2704"/>
      <c r="B124" s="2699"/>
      <c r="C124" s="2699"/>
      <c r="D124" s="2699"/>
      <c r="E124" s="2699"/>
      <c r="F124" s="2699"/>
      <c r="G124" s="1969"/>
      <c r="H124" s="1969"/>
      <c r="I124" s="1969"/>
      <c r="J124" s="1969"/>
      <c r="K124" s="1969"/>
    </row>
    <row r="125" spans="1:11" ht="18" customHeight="1" x14ac:dyDescent="0.2">
      <c r="A125" s="2704" t="s">
        <v>176</v>
      </c>
      <c r="B125" s="2701" t="s">
        <v>21</v>
      </c>
      <c r="C125" s="2699"/>
      <c r="D125" s="2699"/>
      <c r="E125" s="2699"/>
      <c r="F125" s="2713"/>
      <c r="G125" s="1969"/>
      <c r="H125" s="1969"/>
      <c r="I125" s="1969"/>
      <c r="J125" s="1969"/>
      <c r="K125" s="1969"/>
    </row>
    <row r="126" spans="1:11" ht="18" customHeight="1" x14ac:dyDescent="0.2">
      <c r="A126" s="2704"/>
      <c r="B126" s="2699"/>
      <c r="C126" s="2699"/>
      <c r="D126" s="2699"/>
      <c r="E126" s="2699"/>
      <c r="F126" s="2699"/>
      <c r="G126" s="1969"/>
      <c r="H126" s="1969"/>
      <c r="I126" s="1969"/>
      <c r="J126" s="1969"/>
      <c r="K126" s="1969"/>
    </row>
    <row r="127" spans="1:11" ht="18" customHeight="1" x14ac:dyDescent="0.2">
      <c r="A127" s="2704" t="s">
        <v>177</v>
      </c>
      <c r="B127" s="2701" t="s">
        <v>22</v>
      </c>
      <c r="C127" s="2699"/>
      <c r="D127" s="2699"/>
      <c r="E127" s="2699"/>
      <c r="F127" s="2713">
        <v>14540</v>
      </c>
      <c r="G127" s="1969"/>
      <c r="H127" s="1969"/>
      <c r="I127" s="1969"/>
      <c r="J127" s="1969"/>
      <c r="K127" s="1969"/>
    </row>
    <row r="128" spans="1:11" ht="18" customHeight="1" x14ac:dyDescent="0.2">
      <c r="A128" s="2704"/>
      <c r="B128" s="2699"/>
      <c r="C128" s="2699"/>
      <c r="D128" s="2699"/>
      <c r="E128" s="2699"/>
      <c r="F128" s="2699"/>
      <c r="G128" s="1969"/>
      <c r="H128" s="1969"/>
      <c r="I128" s="1969"/>
      <c r="J128" s="1969"/>
      <c r="K128" s="1969"/>
    </row>
    <row r="129" spans="1:11" ht="42.75" customHeight="1" x14ac:dyDescent="0.2">
      <c r="A129" s="2699"/>
      <c r="B129" s="2699"/>
      <c r="C129" s="2699"/>
      <c r="D129" s="2699"/>
      <c r="E129" s="2699"/>
      <c r="F129" s="2707" t="s">
        <v>9</v>
      </c>
      <c r="G129" s="2707" t="s">
        <v>37</v>
      </c>
      <c r="H129" s="2707" t="s">
        <v>29</v>
      </c>
      <c r="I129" s="2707" t="s">
        <v>30</v>
      </c>
      <c r="J129" s="2707" t="s">
        <v>33</v>
      </c>
      <c r="K129" s="2707" t="s">
        <v>34</v>
      </c>
    </row>
    <row r="130" spans="1:11" ht="18" customHeight="1" x14ac:dyDescent="0.2">
      <c r="A130" s="2705" t="s">
        <v>157</v>
      </c>
      <c r="B130" s="2701" t="s">
        <v>23</v>
      </c>
      <c r="C130" s="2699"/>
      <c r="D130" s="2699"/>
      <c r="E130" s="2699"/>
      <c r="F130" s="2699"/>
      <c r="G130" s="2699"/>
      <c r="H130" s="2699"/>
      <c r="I130" s="2699"/>
      <c r="J130" s="2699"/>
      <c r="K130" s="2699"/>
    </row>
    <row r="131" spans="1:11" ht="18" customHeight="1" x14ac:dyDescent="0.2">
      <c r="A131" s="2704" t="s">
        <v>158</v>
      </c>
      <c r="B131" s="2699" t="s">
        <v>24</v>
      </c>
      <c r="C131" s="2699"/>
      <c r="D131" s="2699"/>
      <c r="E131" s="2699"/>
      <c r="F131" s="2712"/>
      <c r="G131" s="2712"/>
      <c r="H131" s="2713"/>
      <c r="I131" s="2748">
        <v>0</v>
      </c>
      <c r="J131" s="2713"/>
      <c r="K131" s="2714">
        <v>0</v>
      </c>
    </row>
    <row r="132" spans="1:11" ht="18" customHeight="1" x14ac:dyDescent="0.2">
      <c r="A132" s="2704" t="s">
        <v>159</v>
      </c>
      <c r="B132" s="2699" t="s">
        <v>25</v>
      </c>
      <c r="C132" s="2699"/>
      <c r="D132" s="2699"/>
      <c r="E132" s="2699"/>
      <c r="F132" s="2712"/>
      <c r="G132" s="2712"/>
      <c r="H132" s="2713"/>
      <c r="I132" s="2748">
        <v>0</v>
      </c>
      <c r="J132" s="2713"/>
      <c r="K132" s="2714">
        <v>0</v>
      </c>
    </row>
    <row r="133" spans="1:11" ht="18" customHeight="1" x14ac:dyDescent="0.2">
      <c r="A133" s="2704" t="s">
        <v>160</v>
      </c>
      <c r="B133" s="4062"/>
      <c r="C133" s="4063"/>
      <c r="D133" s="4064"/>
      <c r="E133" s="2699"/>
      <c r="F133" s="2712"/>
      <c r="G133" s="2712"/>
      <c r="H133" s="2713"/>
      <c r="I133" s="2748">
        <v>0</v>
      </c>
      <c r="J133" s="2713"/>
      <c r="K133" s="2714">
        <v>0</v>
      </c>
    </row>
    <row r="134" spans="1:11" ht="18" customHeight="1" x14ac:dyDescent="0.2">
      <c r="A134" s="2704" t="s">
        <v>161</v>
      </c>
      <c r="B134" s="4062"/>
      <c r="C134" s="4063"/>
      <c r="D134" s="4064"/>
      <c r="E134" s="2699"/>
      <c r="F134" s="2712"/>
      <c r="G134" s="2712"/>
      <c r="H134" s="2713"/>
      <c r="I134" s="2748">
        <v>0</v>
      </c>
      <c r="J134" s="2713"/>
      <c r="K134" s="2714">
        <v>0</v>
      </c>
    </row>
    <row r="135" spans="1:11" ht="18" customHeight="1" x14ac:dyDescent="0.2">
      <c r="A135" s="2704" t="s">
        <v>162</v>
      </c>
      <c r="B135" s="4062"/>
      <c r="C135" s="4063"/>
      <c r="D135" s="4064"/>
      <c r="E135" s="2699"/>
      <c r="F135" s="2712"/>
      <c r="G135" s="2712"/>
      <c r="H135" s="2713"/>
      <c r="I135" s="2748">
        <v>0</v>
      </c>
      <c r="J135" s="2713"/>
      <c r="K135" s="2714">
        <v>0</v>
      </c>
    </row>
    <row r="136" spans="1:11" ht="18" customHeight="1" x14ac:dyDescent="0.2">
      <c r="A136" s="2705"/>
      <c r="B136" s="2699"/>
      <c r="C136" s="2699"/>
      <c r="D136" s="2699"/>
      <c r="E136" s="2699"/>
      <c r="F136" s="2699"/>
      <c r="G136" s="2699"/>
      <c r="H136" s="2699"/>
      <c r="I136" s="2699"/>
      <c r="J136" s="2699"/>
      <c r="K136" s="2699"/>
    </row>
    <row r="137" spans="1:11" ht="18" customHeight="1" x14ac:dyDescent="0.2">
      <c r="A137" s="2705" t="s">
        <v>163</v>
      </c>
      <c r="B137" s="2701" t="s">
        <v>27</v>
      </c>
      <c r="C137" s="2699"/>
      <c r="D137" s="2699"/>
      <c r="E137" s="2699"/>
      <c r="F137" s="2716">
        <v>0</v>
      </c>
      <c r="G137" s="2716">
        <v>0</v>
      </c>
      <c r="H137" s="2714">
        <v>0</v>
      </c>
      <c r="I137" s="2714">
        <v>0</v>
      </c>
      <c r="J137" s="2714">
        <v>0</v>
      </c>
      <c r="K137" s="2714">
        <v>0</v>
      </c>
    </row>
    <row r="138" spans="1:11" ht="18" customHeight="1" x14ac:dyDescent="0.2">
      <c r="A138" s="2699"/>
      <c r="B138" s="2699"/>
      <c r="C138" s="2699"/>
      <c r="D138" s="2699"/>
      <c r="E138" s="2699"/>
      <c r="F138" s="2699"/>
      <c r="G138" s="2699"/>
      <c r="H138" s="2699"/>
      <c r="I138" s="2699"/>
      <c r="J138" s="2699"/>
      <c r="K138" s="2699"/>
    </row>
    <row r="139" spans="1:11" ht="42.75" customHeight="1" x14ac:dyDescent="0.2">
      <c r="A139" s="2699"/>
      <c r="B139" s="2699"/>
      <c r="C139" s="2699"/>
      <c r="D139" s="2699"/>
      <c r="E139" s="2699"/>
      <c r="F139" s="2707" t="s">
        <v>9</v>
      </c>
      <c r="G139" s="2707" t="s">
        <v>37</v>
      </c>
      <c r="H139" s="2707" t="s">
        <v>29</v>
      </c>
      <c r="I139" s="2707" t="s">
        <v>30</v>
      </c>
      <c r="J139" s="2707" t="s">
        <v>33</v>
      </c>
      <c r="K139" s="2707" t="s">
        <v>34</v>
      </c>
    </row>
    <row r="140" spans="1:11" ht="18" customHeight="1" x14ac:dyDescent="0.2">
      <c r="A140" s="2705" t="s">
        <v>166</v>
      </c>
      <c r="B140" s="2701" t="s">
        <v>26</v>
      </c>
      <c r="C140" s="2699"/>
      <c r="D140" s="2699"/>
      <c r="E140" s="2699"/>
      <c r="F140" s="2699"/>
      <c r="G140" s="2699"/>
      <c r="H140" s="2699"/>
      <c r="I140" s="2699"/>
      <c r="J140" s="2699"/>
      <c r="K140" s="2699"/>
    </row>
    <row r="141" spans="1:11" ht="18" customHeight="1" x14ac:dyDescent="0.2">
      <c r="A141" s="2704" t="s">
        <v>137</v>
      </c>
      <c r="B141" s="2701" t="s">
        <v>64</v>
      </c>
      <c r="C141" s="2699"/>
      <c r="D141" s="2699"/>
      <c r="E141" s="2699"/>
      <c r="F141" s="2739">
        <v>300</v>
      </c>
      <c r="G141" s="2739">
        <v>1009</v>
      </c>
      <c r="H141" s="2739">
        <v>13500</v>
      </c>
      <c r="I141" s="2739">
        <v>0</v>
      </c>
      <c r="J141" s="2739">
        <v>0</v>
      </c>
      <c r="K141" s="2739">
        <v>13500</v>
      </c>
    </row>
    <row r="142" spans="1:11" ht="18" customHeight="1" x14ac:dyDescent="0.2">
      <c r="A142" s="2704" t="s">
        <v>142</v>
      </c>
      <c r="B142" s="2701" t="s">
        <v>65</v>
      </c>
      <c r="C142" s="2699"/>
      <c r="D142" s="2699"/>
      <c r="E142" s="2699"/>
      <c r="F142" s="2739">
        <v>6080</v>
      </c>
      <c r="G142" s="2739">
        <v>62</v>
      </c>
      <c r="H142" s="2739">
        <v>289920</v>
      </c>
      <c r="I142" s="2739">
        <v>89875.199999999997</v>
      </c>
      <c r="J142" s="2739">
        <v>0</v>
      </c>
      <c r="K142" s="2739">
        <v>379795.20000000001</v>
      </c>
    </row>
    <row r="143" spans="1:11" ht="18" customHeight="1" x14ac:dyDescent="0.2">
      <c r="A143" s="2704" t="s">
        <v>144</v>
      </c>
      <c r="B143" s="2701" t="s">
        <v>66</v>
      </c>
      <c r="C143" s="2699"/>
      <c r="D143" s="2699"/>
      <c r="E143" s="2699"/>
      <c r="F143" s="2739">
        <v>0</v>
      </c>
      <c r="G143" s="2739">
        <v>0</v>
      </c>
      <c r="H143" s="2739">
        <v>0</v>
      </c>
      <c r="I143" s="2739">
        <v>0</v>
      </c>
      <c r="J143" s="2739">
        <v>0</v>
      </c>
      <c r="K143" s="2739">
        <v>0</v>
      </c>
    </row>
    <row r="144" spans="1:11" ht="18" customHeight="1" x14ac:dyDescent="0.2">
      <c r="A144" s="2704" t="s">
        <v>146</v>
      </c>
      <c r="B144" s="2701" t="s">
        <v>67</v>
      </c>
      <c r="C144" s="2699"/>
      <c r="D144" s="2699"/>
      <c r="E144" s="2699"/>
      <c r="F144" s="2739">
        <v>0</v>
      </c>
      <c r="G144" s="2739">
        <v>0</v>
      </c>
      <c r="H144" s="2739">
        <v>0</v>
      </c>
      <c r="I144" s="2739">
        <v>0</v>
      </c>
      <c r="J144" s="2739">
        <v>0</v>
      </c>
      <c r="K144" s="2739">
        <v>0</v>
      </c>
    </row>
    <row r="145" spans="1:11" ht="18" customHeight="1" x14ac:dyDescent="0.2">
      <c r="A145" s="2704" t="s">
        <v>148</v>
      </c>
      <c r="B145" s="2701" t="s">
        <v>68</v>
      </c>
      <c r="C145" s="2699"/>
      <c r="D145" s="2699"/>
      <c r="E145" s="2699"/>
      <c r="F145" s="2739">
        <v>0</v>
      </c>
      <c r="G145" s="2739">
        <v>0</v>
      </c>
      <c r="H145" s="2739">
        <v>5000</v>
      </c>
      <c r="I145" s="2739">
        <v>0</v>
      </c>
      <c r="J145" s="2739">
        <v>0</v>
      </c>
      <c r="K145" s="2739">
        <v>5000</v>
      </c>
    </row>
    <row r="146" spans="1:11" ht="18" customHeight="1" x14ac:dyDescent="0.2">
      <c r="A146" s="2704" t="s">
        <v>150</v>
      </c>
      <c r="B146" s="2701" t="s">
        <v>69</v>
      </c>
      <c r="C146" s="2699"/>
      <c r="D146" s="2699"/>
      <c r="E146" s="2699"/>
      <c r="F146" s="2739">
        <v>0</v>
      </c>
      <c r="G146" s="2739">
        <v>0</v>
      </c>
      <c r="H146" s="2739">
        <v>0</v>
      </c>
      <c r="I146" s="2739">
        <v>0</v>
      </c>
      <c r="J146" s="2739">
        <v>0</v>
      </c>
      <c r="K146" s="2739">
        <v>0</v>
      </c>
    </row>
    <row r="147" spans="1:11" ht="18" customHeight="1" x14ac:dyDescent="0.2">
      <c r="A147" s="2704" t="s">
        <v>153</v>
      </c>
      <c r="B147" s="2701" t="s">
        <v>61</v>
      </c>
      <c r="C147" s="2699"/>
      <c r="D147" s="2699"/>
      <c r="E147" s="2699"/>
      <c r="F147" s="2716">
        <v>0</v>
      </c>
      <c r="G147" s="2716">
        <v>0</v>
      </c>
      <c r="H147" s="2716">
        <v>0</v>
      </c>
      <c r="I147" s="2716">
        <v>0</v>
      </c>
      <c r="J147" s="2716">
        <v>0</v>
      </c>
      <c r="K147" s="2716">
        <v>0</v>
      </c>
    </row>
    <row r="148" spans="1:11" ht="18" customHeight="1" x14ac:dyDescent="0.2">
      <c r="A148" s="2704" t="s">
        <v>155</v>
      </c>
      <c r="B148" s="2701" t="s">
        <v>70</v>
      </c>
      <c r="C148" s="2699"/>
      <c r="D148" s="2699"/>
      <c r="E148" s="2699"/>
      <c r="F148" s="2740" t="s">
        <v>73</v>
      </c>
      <c r="G148" s="2740" t="s">
        <v>73</v>
      </c>
      <c r="H148" s="2741" t="s">
        <v>73</v>
      </c>
      <c r="I148" s="2741" t="s">
        <v>73</v>
      </c>
      <c r="J148" s="2741" t="s">
        <v>73</v>
      </c>
      <c r="K148" s="2735">
        <v>914689</v>
      </c>
    </row>
    <row r="149" spans="1:11" ht="18" customHeight="1" x14ac:dyDescent="0.2">
      <c r="A149" s="2704" t="s">
        <v>163</v>
      </c>
      <c r="B149" s="2701" t="s">
        <v>71</v>
      </c>
      <c r="C149" s="2699"/>
      <c r="D149" s="2699"/>
      <c r="E149" s="2699"/>
      <c r="F149" s="2716">
        <v>0</v>
      </c>
      <c r="G149" s="2716">
        <v>0</v>
      </c>
      <c r="H149" s="2716">
        <v>0</v>
      </c>
      <c r="I149" s="2716">
        <v>0</v>
      </c>
      <c r="J149" s="2716">
        <v>0</v>
      </c>
      <c r="K149" s="2716">
        <v>0</v>
      </c>
    </row>
    <row r="150" spans="1:11" ht="18" customHeight="1" x14ac:dyDescent="0.2">
      <c r="A150" s="2704" t="s">
        <v>185</v>
      </c>
      <c r="B150" s="2701" t="s">
        <v>186</v>
      </c>
      <c r="C150" s="2699"/>
      <c r="D150" s="2699"/>
      <c r="E150" s="2699"/>
      <c r="F150" s="2740" t="s">
        <v>73</v>
      </c>
      <c r="G150" s="2740" t="s">
        <v>73</v>
      </c>
      <c r="H150" s="3444">
        <v>1146962</v>
      </c>
      <c r="I150" s="2716"/>
      <c r="J150" s="2716">
        <v>980796</v>
      </c>
      <c r="K150" s="2716">
        <v>166166</v>
      </c>
    </row>
    <row r="151" spans="1:11" ht="18" customHeight="1" x14ac:dyDescent="0.2">
      <c r="A151" s="2699"/>
      <c r="B151" s="2701"/>
      <c r="C151" s="2699"/>
      <c r="D151" s="2699"/>
      <c r="E151" s="2699"/>
      <c r="F151" s="2746"/>
      <c r="G151" s="2746"/>
      <c r="H151" s="2746"/>
      <c r="I151" s="2746"/>
      <c r="J151" s="2746"/>
      <c r="K151" s="2746"/>
    </row>
    <row r="152" spans="1:11" ht="18" customHeight="1" x14ac:dyDescent="0.2">
      <c r="A152" s="2705" t="s">
        <v>165</v>
      </c>
      <c r="B152" s="2701" t="s">
        <v>26</v>
      </c>
      <c r="C152" s="2699"/>
      <c r="D152" s="2699"/>
      <c r="E152" s="2699"/>
      <c r="F152" s="2747">
        <v>6380</v>
      </c>
      <c r="G152" s="2747">
        <v>1071</v>
      </c>
      <c r="H152" s="2747">
        <f>SUM(H141:H150)</f>
        <v>1455382</v>
      </c>
      <c r="I152" s="2747">
        <f>SUM(I141:I150)</f>
        <v>89875.199999999997</v>
      </c>
      <c r="J152" s="2747">
        <v>980796</v>
      </c>
      <c r="K152" s="2747">
        <v>1479150.2</v>
      </c>
    </row>
    <row r="153" spans="1:11" ht="18" customHeight="1" x14ac:dyDescent="0.2">
      <c r="A153" s="1970"/>
      <c r="B153" s="1969"/>
      <c r="C153" s="1969"/>
      <c r="D153" s="1969"/>
      <c r="E153" s="1969"/>
      <c r="F153" s="1969"/>
      <c r="G153" s="1969"/>
      <c r="H153" s="1969"/>
      <c r="I153" s="1969"/>
      <c r="J153" s="1969"/>
      <c r="K153" s="1969"/>
    </row>
    <row r="154" spans="1:11" ht="18" customHeight="1" x14ac:dyDescent="0.2">
      <c r="A154" s="2705" t="s">
        <v>168</v>
      </c>
      <c r="B154" s="2701" t="s">
        <v>28</v>
      </c>
      <c r="C154" s="2699"/>
      <c r="D154" s="2699"/>
      <c r="E154" s="3841"/>
      <c r="F154" s="2762">
        <v>3.4881272573544023E-2</v>
      </c>
      <c r="G154" s="2699"/>
      <c r="H154" s="2699"/>
      <c r="I154" s="2699"/>
      <c r="J154" s="2699"/>
      <c r="K154" s="2699"/>
    </row>
    <row r="155" spans="1:11" ht="18" customHeight="1" x14ac:dyDescent="0.2">
      <c r="A155" s="2705" t="s">
        <v>169</v>
      </c>
      <c r="B155" s="2701" t="s">
        <v>72</v>
      </c>
      <c r="C155" s="2699"/>
      <c r="D155" s="2699"/>
      <c r="E155" s="3840"/>
      <c r="F155" s="2762">
        <v>101.72972489683632</v>
      </c>
      <c r="G155" s="2701"/>
      <c r="H155" s="2699"/>
      <c r="I155" s="2699"/>
      <c r="J155" s="3550"/>
      <c r="K155" s="2699"/>
    </row>
    <row r="156" spans="1:11" ht="18" customHeight="1" x14ac:dyDescent="0.2">
      <c r="A156" s="2699"/>
      <c r="B156" s="2699"/>
      <c r="C156" s="2699"/>
      <c r="D156" s="2699"/>
      <c r="E156" s="2699"/>
      <c r="F156" s="2699"/>
      <c r="G156" s="2701"/>
      <c r="H156" s="2699"/>
      <c r="I156" s="2699"/>
      <c r="J156" s="3550"/>
      <c r="K156" s="2699"/>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K156"/>
  <sheetViews>
    <sheetView showGridLines="0" zoomScale="85" zoomScaleNormal="85" zoomScaleSheetLayoutView="80" workbookViewId="0">
      <selection activeCell="H1" sqref="H1:H1048576"/>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2698"/>
      <c r="B1" s="2698"/>
      <c r="C1" s="2768"/>
      <c r="D1" s="2767"/>
      <c r="E1" s="2768"/>
      <c r="F1" s="2768"/>
      <c r="G1" s="2768"/>
      <c r="H1" s="2768"/>
      <c r="I1" s="2768"/>
      <c r="J1" s="2768"/>
      <c r="K1" s="2768"/>
    </row>
    <row r="2" spans="1:11" ht="18" customHeight="1" x14ac:dyDescent="0.25">
      <c r="A2" s="2698"/>
      <c r="B2" s="2698"/>
      <c r="C2" s="2698"/>
      <c r="D2" s="3857" t="s">
        <v>686</v>
      </c>
      <c r="E2" s="3858"/>
      <c r="F2" s="3858"/>
      <c r="G2" s="3858"/>
      <c r="H2" s="3858"/>
      <c r="I2" s="2698"/>
      <c r="J2" s="2698"/>
      <c r="K2" s="2698"/>
    </row>
    <row r="3" spans="1:11" ht="18" customHeight="1" x14ac:dyDescent="0.2">
      <c r="A3" s="2698"/>
      <c r="B3" s="2766" t="s">
        <v>0</v>
      </c>
      <c r="C3" s="2698"/>
      <c r="D3" s="2698"/>
      <c r="E3" s="2698"/>
      <c r="F3" s="2698"/>
      <c r="G3" s="2698"/>
      <c r="H3" s="2698"/>
      <c r="I3" s="2698"/>
      <c r="J3" s="2698"/>
      <c r="K3" s="2698"/>
    </row>
    <row r="4" spans="1:11" ht="18" customHeight="1" x14ac:dyDescent="0.2">
      <c r="A4" s="1970"/>
      <c r="B4" s="1969"/>
      <c r="C4" s="1969"/>
      <c r="D4" s="1969"/>
      <c r="E4" s="1969"/>
      <c r="F4" s="1969"/>
      <c r="G4" s="1969"/>
      <c r="H4" s="1969"/>
      <c r="I4" s="1969"/>
      <c r="J4" s="1969"/>
      <c r="K4" s="1969"/>
    </row>
    <row r="5" spans="1:11" ht="18" customHeight="1" x14ac:dyDescent="0.2">
      <c r="A5" s="2698"/>
      <c r="B5" s="2769" t="s">
        <v>40</v>
      </c>
      <c r="C5" s="4121" t="s">
        <v>310</v>
      </c>
      <c r="D5" s="4070"/>
      <c r="E5" s="4070"/>
      <c r="F5" s="4070"/>
      <c r="G5" s="4071"/>
      <c r="H5" s="2698"/>
      <c r="I5" s="2698"/>
      <c r="J5" s="2698"/>
      <c r="K5" s="2698"/>
    </row>
    <row r="6" spans="1:11" ht="18" customHeight="1" x14ac:dyDescent="0.2">
      <c r="A6" s="2698"/>
      <c r="B6" s="2769" t="s">
        <v>3</v>
      </c>
      <c r="C6" s="4072">
        <v>61</v>
      </c>
      <c r="D6" s="4073"/>
      <c r="E6" s="4073"/>
      <c r="F6" s="4073"/>
      <c r="G6" s="4074"/>
      <c r="H6" s="2698"/>
      <c r="I6" s="2698"/>
      <c r="J6" s="2698"/>
      <c r="K6" s="2698"/>
    </row>
    <row r="7" spans="1:11" ht="18" customHeight="1" x14ac:dyDescent="0.2">
      <c r="A7" s="2698"/>
      <c r="B7" s="2769" t="s">
        <v>4</v>
      </c>
      <c r="C7" s="4075">
        <v>930</v>
      </c>
      <c r="D7" s="4076"/>
      <c r="E7" s="4076"/>
      <c r="F7" s="4076"/>
      <c r="G7" s="4077"/>
      <c r="H7" s="2698"/>
      <c r="I7" s="2698"/>
      <c r="J7" s="2698"/>
      <c r="K7" s="2698"/>
    </row>
    <row r="8" spans="1:11" ht="18" customHeight="1" x14ac:dyDescent="0.2">
      <c r="A8" s="1970"/>
      <c r="B8" s="1969"/>
      <c r="C8" s="1969"/>
      <c r="D8" s="1969"/>
      <c r="E8" s="1969"/>
      <c r="F8" s="1969"/>
      <c r="G8" s="1969"/>
      <c r="H8" s="1969"/>
      <c r="I8" s="1969"/>
      <c r="J8" s="1969"/>
      <c r="K8" s="1969"/>
    </row>
    <row r="9" spans="1:11" ht="18" customHeight="1" x14ac:dyDescent="0.2">
      <c r="A9" s="2698"/>
      <c r="B9" s="2769" t="s">
        <v>1</v>
      </c>
      <c r="C9" s="4121" t="s">
        <v>311</v>
      </c>
      <c r="D9" s="4070"/>
      <c r="E9" s="4070"/>
      <c r="F9" s="4070"/>
      <c r="G9" s="4071"/>
      <c r="H9" s="2698"/>
      <c r="I9" s="2698"/>
      <c r="J9" s="2698"/>
      <c r="K9" s="2698"/>
    </row>
    <row r="10" spans="1:11" ht="18" customHeight="1" x14ac:dyDescent="0.2">
      <c r="A10" s="2698"/>
      <c r="B10" s="2769" t="s">
        <v>2</v>
      </c>
      <c r="C10" s="4133" t="s">
        <v>312</v>
      </c>
      <c r="D10" s="4079"/>
      <c r="E10" s="4079"/>
      <c r="F10" s="4079"/>
      <c r="G10" s="4080"/>
      <c r="H10" s="2698"/>
      <c r="I10" s="2698"/>
      <c r="J10" s="2698"/>
      <c r="K10" s="2698"/>
    </row>
    <row r="11" spans="1:11" ht="18" customHeight="1" x14ac:dyDescent="0.2">
      <c r="A11" s="2698"/>
      <c r="B11" s="2769" t="s">
        <v>32</v>
      </c>
      <c r="C11" s="4121" t="s">
        <v>313</v>
      </c>
      <c r="D11" s="4069"/>
      <c r="E11" s="4069"/>
      <c r="F11" s="4069"/>
      <c r="G11" s="4069"/>
      <c r="H11" s="2698"/>
      <c r="I11" s="2698"/>
      <c r="J11" s="2698"/>
      <c r="K11" s="2698"/>
    </row>
    <row r="12" spans="1:11" ht="18" customHeight="1" x14ac:dyDescent="0.2">
      <c r="A12" s="2698"/>
      <c r="B12" s="2769"/>
      <c r="C12" s="2769"/>
      <c r="D12" s="2769"/>
      <c r="E12" s="2769"/>
      <c r="F12" s="2769"/>
      <c r="G12" s="2769"/>
      <c r="H12" s="2698"/>
      <c r="I12" s="2698"/>
      <c r="J12" s="2698"/>
      <c r="K12" s="2698"/>
    </row>
    <row r="13" spans="1:11" ht="24.6" customHeight="1" x14ac:dyDescent="0.2">
      <c r="A13" s="2698"/>
      <c r="B13" s="3863"/>
      <c r="C13" s="3864"/>
      <c r="D13" s="3864"/>
      <c r="E13" s="3864"/>
      <c r="F13" s="3864"/>
      <c r="G13" s="3864"/>
      <c r="H13" s="3865"/>
      <c r="I13" s="2768"/>
      <c r="J13" s="2698"/>
      <c r="K13" s="2698"/>
    </row>
    <row r="14" spans="1:11" ht="18" customHeight="1" x14ac:dyDescent="0.2">
      <c r="A14" s="2698"/>
      <c r="B14" s="2771"/>
      <c r="C14" s="2698"/>
      <c r="D14" s="2698"/>
      <c r="E14" s="2698"/>
      <c r="F14" s="2698"/>
      <c r="G14" s="2698"/>
      <c r="H14" s="2698"/>
      <c r="I14" s="2698"/>
      <c r="J14" s="2698"/>
      <c r="K14" s="2698"/>
    </row>
    <row r="15" spans="1:11" ht="18" customHeight="1" x14ac:dyDescent="0.2">
      <c r="A15" s="2698"/>
      <c r="B15" s="2771"/>
      <c r="C15" s="2698"/>
      <c r="D15" s="2698"/>
      <c r="E15" s="2698"/>
      <c r="F15" s="2698"/>
      <c r="G15" s="2698"/>
      <c r="H15" s="2698"/>
      <c r="I15" s="2698"/>
      <c r="J15" s="2698"/>
      <c r="K15" s="2698"/>
    </row>
    <row r="16" spans="1:11" ht="45" customHeight="1" x14ac:dyDescent="0.2">
      <c r="A16" s="2767" t="s">
        <v>181</v>
      </c>
      <c r="B16" s="2768"/>
      <c r="C16" s="2768"/>
      <c r="D16" s="2768"/>
      <c r="E16" s="2768"/>
      <c r="F16" s="2772" t="s">
        <v>9</v>
      </c>
      <c r="G16" s="2772" t="s">
        <v>37</v>
      </c>
      <c r="H16" s="2772" t="s">
        <v>29</v>
      </c>
      <c r="I16" s="2772" t="s">
        <v>30</v>
      </c>
      <c r="J16" s="2772" t="s">
        <v>33</v>
      </c>
      <c r="K16" s="2772" t="s">
        <v>34</v>
      </c>
    </row>
    <row r="17" spans="1:11" ht="18" customHeight="1" x14ac:dyDescent="0.2">
      <c r="A17" s="2770" t="s">
        <v>184</v>
      </c>
      <c r="B17" s="2766" t="s">
        <v>182</v>
      </c>
      <c r="C17" s="2698"/>
      <c r="D17" s="2698"/>
      <c r="E17" s="2698"/>
      <c r="F17" s="2698"/>
      <c r="G17" s="2698"/>
      <c r="H17" s="2698"/>
      <c r="I17" s="2698"/>
      <c r="J17" s="2698"/>
      <c r="K17" s="2698"/>
    </row>
    <row r="18" spans="1:11" ht="18" customHeight="1" x14ac:dyDescent="0.2">
      <c r="A18" s="2769" t="s">
        <v>185</v>
      </c>
      <c r="B18" s="2765" t="s">
        <v>183</v>
      </c>
      <c r="C18" s="2698"/>
      <c r="D18" s="2698"/>
      <c r="E18" s="2698"/>
      <c r="F18" s="2777" t="s">
        <v>73</v>
      </c>
      <c r="G18" s="2777" t="s">
        <v>73</v>
      </c>
      <c r="H18" s="2778">
        <v>2659674</v>
      </c>
      <c r="I18" s="2812">
        <v>0</v>
      </c>
      <c r="J18" s="2778">
        <v>2274354</v>
      </c>
      <c r="K18" s="2779">
        <v>385320</v>
      </c>
    </row>
    <row r="19" spans="1:11" ht="45" customHeight="1" x14ac:dyDescent="0.2">
      <c r="A19" s="2767" t="s">
        <v>8</v>
      </c>
      <c r="B19" s="2768"/>
      <c r="C19" s="2768"/>
      <c r="D19" s="2768"/>
      <c r="E19" s="2768"/>
      <c r="F19" s="2772" t="s">
        <v>9</v>
      </c>
      <c r="G19" s="2772" t="s">
        <v>37</v>
      </c>
      <c r="H19" s="2772" t="s">
        <v>29</v>
      </c>
      <c r="I19" s="2772" t="s">
        <v>30</v>
      </c>
      <c r="J19" s="2772" t="s">
        <v>33</v>
      </c>
      <c r="K19" s="2772" t="s">
        <v>34</v>
      </c>
    </row>
    <row r="20" spans="1:11" ht="18" customHeight="1" x14ac:dyDescent="0.2">
      <c r="A20" s="2770" t="s">
        <v>74</v>
      </c>
      <c r="B20" s="2766" t="s">
        <v>41</v>
      </c>
      <c r="C20" s="2698"/>
      <c r="D20" s="2698"/>
      <c r="E20" s="2698"/>
      <c r="F20" s="2698"/>
      <c r="G20" s="2698"/>
      <c r="H20" s="2698"/>
      <c r="I20" s="2698"/>
      <c r="J20" s="2698"/>
      <c r="K20" s="2698"/>
    </row>
    <row r="21" spans="1:11" ht="18" customHeight="1" x14ac:dyDescent="0.2">
      <c r="A21" s="2769" t="s">
        <v>75</v>
      </c>
      <c r="B21" s="2765" t="s">
        <v>42</v>
      </c>
      <c r="C21" s="2698"/>
      <c r="D21" s="2698"/>
      <c r="E21" s="2698"/>
      <c r="F21" s="2777">
        <v>2365</v>
      </c>
      <c r="G21" s="2777">
        <v>16553</v>
      </c>
      <c r="H21" s="2778">
        <v>167619</v>
      </c>
      <c r="I21" s="2812">
        <v>121020.91799999999</v>
      </c>
      <c r="J21" s="2778">
        <v>9755</v>
      </c>
      <c r="K21" s="2779">
        <v>278884.91800000001</v>
      </c>
    </row>
    <row r="22" spans="1:11" ht="18" customHeight="1" x14ac:dyDescent="0.2">
      <c r="A22" s="2769" t="s">
        <v>76</v>
      </c>
      <c r="B22" s="2698" t="s">
        <v>6</v>
      </c>
      <c r="C22" s="2698"/>
      <c r="D22" s="2698"/>
      <c r="E22" s="2698"/>
      <c r="F22" s="2777">
        <v>111</v>
      </c>
      <c r="G22" s="2777">
        <v>159</v>
      </c>
      <c r="H22" s="2778">
        <v>7245</v>
      </c>
      <c r="I22" s="2812">
        <v>5230.8899999999994</v>
      </c>
      <c r="J22" s="2778">
        <v>225</v>
      </c>
      <c r="K22" s="2779">
        <v>12250.89</v>
      </c>
    </row>
    <row r="23" spans="1:11" ht="18" customHeight="1" x14ac:dyDescent="0.2">
      <c r="A23" s="2769" t="s">
        <v>77</v>
      </c>
      <c r="B23" s="2698" t="s">
        <v>43</v>
      </c>
      <c r="C23" s="2698"/>
      <c r="D23" s="2698"/>
      <c r="E23" s="2698"/>
      <c r="F23" s="2777"/>
      <c r="G23" s="2777"/>
      <c r="H23" s="2778"/>
      <c r="I23" s="2812">
        <v>0</v>
      </c>
      <c r="J23" s="2778"/>
      <c r="K23" s="2779">
        <v>0</v>
      </c>
    </row>
    <row r="24" spans="1:11" ht="18" customHeight="1" x14ac:dyDescent="0.2">
      <c r="A24" s="2769" t="s">
        <v>78</v>
      </c>
      <c r="B24" s="2698" t="s">
        <v>44</v>
      </c>
      <c r="C24" s="2698"/>
      <c r="D24" s="2698"/>
      <c r="E24" s="2698"/>
      <c r="F24" s="2777"/>
      <c r="G24" s="2777"/>
      <c r="H24" s="2778"/>
      <c r="I24" s="2812">
        <v>0</v>
      </c>
      <c r="J24" s="2778"/>
      <c r="K24" s="2779">
        <v>0</v>
      </c>
    </row>
    <row r="25" spans="1:11" ht="18" customHeight="1" x14ac:dyDescent="0.2">
      <c r="A25" s="2769" t="s">
        <v>79</v>
      </c>
      <c r="B25" s="2698" t="s">
        <v>5</v>
      </c>
      <c r="C25" s="2698"/>
      <c r="D25" s="2698"/>
      <c r="E25" s="2698"/>
      <c r="F25" s="2777">
        <v>251</v>
      </c>
      <c r="G25" s="2777">
        <v>452</v>
      </c>
      <c r="H25" s="2778">
        <v>7381</v>
      </c>
      <c r="I25" s="2812">
        <v>5329.0819999999994</v>
      </c>
      <c r="J25" s="2778"/>
      <c r="K25" s="2779">
        <v>12710.081999999999</v>
      </c>
    </row>
    <row r="26" spans="1:11" ht="18" customHeight="1" x14ac:dyDescent="0.2">
      <c r="A26" s="2769" t="s">
        <v>80</v>
      </c>
      <c r="B26" s="2698" t="s">
        <v>45</v>
      </c>
      <c r="C26" s="2698"/>
      <c r="D26" s="2698"/>
      <c r="E26" s="2698"/>
      <c r="F26" s="2777"/>
      <c r="G26" s="2777"/>
      <c r="H26" s="2778"/>
      <c r="I26" s="2812">
        <v>0</v>
      </c>
      <c r="J26" s="2778"/>
      <c r="K26" s="2779">
        <v>0</v>
      </c>
    </row>
    <row r="27" spans="1:11" ht="18" customHeight="1" x14ac:dyDescent="0.2">
      <c r="A27" s="2769" t="s">
        <v>81</v>
      </c>
      <c r="B27" s="2698" t="s">
        <v>46</v>
      </c>
      <c r="C27" s="2698"/>
      <c r="D27" s="2698"/>
      <c r="E27" s="2698"/>
      <c r="F27" s="2777">
        <v>247</v>
      </c>
      <c r="G27" s="2777">
        <v>4148</v>
      </c>
      <c r="H27" s="2778">
        <v>106605</v>
      </c>
      <c r="I27" s="2812">
        <v>76968.81</v>
      </c>
      <c r="J27" s="2778">
        <v>20</v>
      </c>
      <c r="K27" s="2779">
        <v>183553.81</v>
      </c>
    </row>
    <row r="28" spans="1:11" ht="18" customHeight="1" x14ac:dyDescent="0.2">
      <c r="A28" s="2769" t="s">
        <v>82</v>
      </c>
      <c r="B28" s="2698" t="s">
        <v>47</v>
      </c>
      <c r="C28" s="2698"/>
      <c r="D28" s="2698"/>
      <c r="E28" s="2698"/>
      <c r="F28" s="2777"/>
      <c r="G28" s="2777"/>
      <c r="H28" s="2778"/>
      <c r="I28" s="2812">
        <v>0</v>
      </c>
      <c r="J28" s="2778"/>
      <c r="K28" s="2779">
        <v>0</v>
      </c>
    </row>
    <row r="29" spans="1:11" ht="18" customHeight="1" x14ac:dyDescent="0.2">
      <c r="A29" s="2769" t="s">
        <v>83</v>
      </c>
      <c r="B29" s="2698" t="s">
        <v>48</v>
      </c>
      <c r="C29" s="2698"/>
      <c r="D29" s="2698"/>
      <c r="E29" s="2698"/>
      <c r="F29" s="2777">
        <v>2045</v>
      </c>
      <c r="G29" s="2777">
        <v>13187</v>
      </c>
      <c r="H29" s="2778">
        <v>120112</v>
      </c>
      <c r="I29" s="2812">
        <v>86720.864000000001</v>
      </c>
      <c r="J29" s="2778">
        <v>90</v>
      </c>
      <c r="K29" s="2779">
        <v>206742.864</v>
      </c>
    </row>
    <row r="30" spans="1:11" ht="18" customHeight="1" x14ac:dyDescent="0.2">
      <c r="A30" s="2769" t="s">
        <v>84</v>
      </c>
      <c r="B30" s="4062"/>
      <c r="C30" s="4063"/>
      <c r="D30" s="4064"/>
      <c r="E30" s="2698"/>
      <c r="F30" s="2777"/>
      <c r="G30" s="2777"/>
      <c r="H30" s="2778"/>
      <c r="I30" s="2812">
        <v>0</v>
      </c>
      <c r="J30" s="2778"/>
      <c r="K30" s="2779">
        <v>0</v>
      </c>
    </row>
    <row r="31" spans="1:11" ht="18" customHeight="1" x14ac:dyDescent="0.2">
      <c r="A31" s="2769" t="s">
        <v>133</v>
      </c>
      <c r="B31" s="4062"/>
      <c r="C31" s="4063"/>
      <c r="D31" s="4064"/>
      <c r="E31" s="2698"/>
      <c r="F31" s="2777"/>
      <c r="G31" s="2777"/>
      <c r="H31" s="2778"/>
      <c r="I31" s="2812">
        <v>0</v>
      </c>
      <c r="J31" s="2778"/>
      <c r="K31" s="2779">
        <v>0</v>
      </c>
    </row>
    <row r="32" spans="1:11" ht="18" customHeight="1" x14ac:dyDescent="0.2">
      <c r="A32" s="2769" t="s">
        <v>134</v>
      </c>
      <c r="B32" s="2792"/>
      <c r="C32" s="2793"/>
      <c r="D32" s="2794"/>
      <c r="E32" s="2698"/>
      <c r="F32" s="2777"/>
      <c r="G32" s="2814" t="s">
        <v>85</v>
      </c>
      <c r="H32" s="2778"/>
      <c r="I32" s="2812">
        <v>0</v>
      </c>
      <c r="J32" s="2778"/>
      <c r="K32" s="2779">
        <v>0</v>
      </c>
    </row>
    <row r="33" spans="1:11" ht="18" customHeight="1" x14ac:dyDescent="0.2">
      <c r="A33" s="2769" t="s">
        <v>135</v>
      </c>
      <c r="B33" s="2792"/>
      <c r="C33" s="2793"/>
      <c r="D33" s="2794"/>
      <c r="E33" s="2698"/>
      <c r="F33" s="2777"/>
      <c r="G33" s="2814" t="s">
        <v>85</v>
      </c>
      <c r="H33" s="2778"/>
      <c r="I33" s="2812">
        <v>0</v>
      </c>
      <c r="J33" s="2778"/>
      <c r="K33" s="2779">
        <v>0</v>
      </c>
    </row>
    <row r="34" spans="1:11" ht="18" customHeight="1" x14ac:dyDescent="0.2">
      <c r="A34" s="2769" t="s">
        <v>136</v>
      </c>
      <c r="B34" s="4062"/>
      <c r="C34" s="4063"/>
      <c r="D34" s="4064"/>
      <c r="E34" s="2698"/>
      <c r="F34" s="2777"/>
      <c r="G34" s="2814" t="s">
        <v>85</v>
      </c>
      <c r="H34" s="2778"/>
      <c r="I34" s="2812">
        <v>0</v>
      </c>
      <c r="J34" s="2778"/>
      <c r="K34" s="2779">
        <v>0</v>
      </c>
    </row>
    <row r="35" spans="1:11" ht="18" customHeight="1" x14ac:dyDescent="0.2">
      <c r="A35" s="2698"/>
      <c r="B35" s="2698"/>
      <c r="C35" s="2698"/>
      <c r="D35" s="2698"/>
      <c r="E35" s="2698"/>
      <c r="F35" s="2698"/>
      <c r="G35" s="2698"/>
      <c r="H35" s="2698"/>
      <c r="I35" s="2698"/>
      <c r="J35" s="2698"/>
      <c r="K35" s="2806"/>
    </row>
    <row r="36" spans="1:11" ht="18" customHeight="1" x14ac:dyDescent="0.2">
      <c r="A36" s="2770" t="s">
        <v>137</v>
      </c>
      <c r="B36" s="2766" t="s">
        <v>138</v>
      </c>
      <c r="C36" s="2698"/>
      <c r="D36" s="2698"/>
      <c r="E36" s="2766" t="s">
        <v>7</v>
      </c>
      <c r="F36" s="2781">
        <v>5019</v>
      </c>
      <c r="G36" s="2781">
        <v>34499</v>
      </c>
      <c r="H36" s="2781">
        <v>408962</v>
      </c>
      <c r="I36" s="2779">
        <v>295270.56400000001</v>
      </c>
      <c r="J36" s="2779">
        <v>10090</v>
      </c>
      <c r="K36" s="2779">
        <v>694142.56400000001</v>
      </c>
    </row>
    <row r="37" spans="1:11" ht="18" customHeight="1" thickBot="1" x14ac:dyDescent="0.25">
      <c r="A37" s="2698"/>
      <c r="B37" s="2766"/>
      <c r="C37" s="2698"/>
      <c r="D37" s="2698"/>
      <c r="E37" s="2698"/>
      <c r="F37" s="2782"/>
      <c r="G37" s="2782"/>
      <c r="H37" s="2783"/>
      <c r="I37" s="2783"/>
      <c r="J37" s="2783"/>
      <c r="K37" s="2807"/>
    </row>
    <row r="38" spans="1:11" ht="42.75" customHeight="1" x14ac:dyDescent="0.2">
      <c r="A38" s="2698"/>
      <c r="B38" s="2698"/>
      <c r="C38" s="2698"/>
      <c r="D38" s="2698"/>
      <c r="E38" s="2698"/>
      <c r="F38" s="2772" t="s">
        <v>9</v>
      </c>
      <c r="G38" s="2772" t="s">
        <v>37</v>
      </c>
      <c r="H38" s="2772" t="s">
        <v>29</v>
      </c>
      <c r="I38" s="2772" t="s">
        <v>30</v>
      </c>
      <c r="J38" s="2772" t="s">
        <v>33</v>
      </c>
      <c r="K38" s="2772" t="s">
        <v>34</v>
      </c>
    </row>
    <row r="39" spans="1:11" ht="18.75" customHeight="1" x14ac:dyDescent="0.2">
      <c r="A39" s="2770" t="s">
        <v>86</v>
      </c>
      <c r="B39" s="2766" t="s">
        <v>49</v>
      </c>
      <c r="C39" s="2698"/>
      <c r="D39" s="2698"/>
      <c r="E39" s="2698"/>
      <c r="F39" s="2698"/>
      <c r="G39" s="2698"/>
      <c r="H39" s="2698"/>
      <c r="I39" s="2698"/>
      <c r="J39" s="2698"/>
      <c r="K39" s="2698"/>
    </row>
    <row r="40" spans="1:11" ht="18" customHeight="1" x14ac:dyDescent="0.2">
      <c r="A40" s="2769" t="s">
        <v>87</v>
      </c>
      <c r="B40" s="2698" t="s">
        <v>31</v>
      </c>
      <c r="C40" s="2698"/>
      <c r="D40" s="2698"/>
      <c r="E40" s="2698"/>
      <c r="F40" s="2777">
        <v>2408</v>
      </c>
      <c r="G40" s="2777">
        <v>621</v>
      </c>
      <c r="H40" s="2778">
        <v>303920</v>
      </c>
      <c r="I40" s="2812">
        <v>0</v>
      </c>
      <c r="J40" s="2778"/>
      <c r="K40" s="2779">
        <v>303920</v>
      </c>
    </row>
    <row r="41" spans="1:11" ht="18" customHeight="1" x14ac:dyDescent="0.2">
      <c r="A41" s="2769" t="s">
        <v>88</v>
      </c>
      <c r="B41" s="3861" t="s">
        <v>50</v>
      </c>
      <c r="C41" s="3862"/>
      <c r="D41" s="2698"/>
      <c r="E41" s="2698"/>
      <c r="F41" s="2777">
        <v>30</v>
      </c>
      <c r="G41" s="2777">
        <v>4</v>
      </c>
      <c r="H41" s="2778">
        <v>1507</v>
      </c>
      <c r="I41" s="2812">
        <v>0</v>
      </c>
      <c r="J41" s="2778"/>
      <c r="K41" s="2779">
        <v>1507</v>
      </c>
    </row>
    <row r="42" spans="1:11" ht="18" customHeight="1" x14ac:dyDescent="0.2">
      <c r="A42" s="2769" t="s">
        <v>89</v>
      </c>
      <c r="B42" s="2765" t="s">
        <v>11</v>
      </c>
      <c r="C42" s="2698"/>
      <c r="D42" s="2698"/>
      <c r="E42" s="2698"/>
      <c r="F42" s="2777">
        <v>2815</v>
      </c>
      <c r="G42" s="2777">
        <v>1160</v>
      </c>
      <c r="H42" s="2778">
        <v>96054</v>
      </c>
      <c r="I42" s="2812">
        <v>0</v>
      </c>
      <c r="J42" s="2778"/>
      <c r="K42" s="2779">
        <v>96054</v>
      </c>
    </row>
    <row r="43" spans="1:11" ht="18" customHeight="1" x14ac:dyDescent="0.2">
      <c r="A43" s="2769" t="s">
        <v>90</v>
      </c>
      <c r="B43" s="2809" t="s">
        <v>10</v>
      </c>
      <c r="C43" s="2773"/>
      <c r="D43" s="2773"/>
      <c r="E43" s="2698"/>
      <c r="F43" s="2777"/>
      <c r="G43" s="2777"/>
      <c r="H43" s="2778"/>
      <c r="I43" s="2812">
        <v>0</v>
      </c>
      <c r="J43" s="2778"/>
      <c r="K43" s="2779">
        <v>0</v>
      </c>
    </row>
    <row r="44" spans="1:11" ht="18" customHeight="1" x14ac:dyDescent="0.2">
      <c r="A44" s="2769" t="s">
        <v>91</v>
      </c>
      <c r="B44" s="4062"/>
      <c r="C44" s="4063"/>
      <c r="D44" s="4064"/>
      <c r="E44" s="2698"/>
      <c r="F44" s="2777">
        <v>8649.2000000000007</v>
      </c>
      <c r="G44" s="2777">
        <v>393</v>
      </c>
      <c r="H44" s="2778">
        <v>322258</v>
      </c>
      <c r="I44" s="2817">
        <v>0</v>
      </c>
      <c r="J44" s="2816">
        <v>400</v>
      </c>
      <c r="K44" s="2818">
        <v>321858</v>
      </c>
    </row>
    <row r="45" spans="1:11" ht="18" customHeight="1" x14ac:dyDescent="0.2">
      <c r="A45" s="2769" t="s">
        <v>139</v>
      </c>
      <c r="B45" s="4062"/>
      <c r="C45" s="4063"/>
      <c r="D45" s="4064"/>
      <c r="E45" s="2698"/>
      <c r="F45" s="2777"/>
      <c r="G45" s="2777"/>
      <c r="H45" s="2778"/>
      <c r="I45" s="2812">
        <v>0</v>
      </c>
      <c r="J45" s="2778"/>
      <c r="K45" s="2779">
        <v>0</v>
      </c>
    </row>
    <row r="46" spans="1:11" ht="18" customHeight="1" x14ac:dyDescent="0.2">
      <c r="A46" s="2769" t="s">
        <v>140</v>
      </c>
      <c r="B46" s="4062"/>
      <c r="C46" s="4063"/>
      <c r="D46" s="4064"/>
      <c r="E46" s="2698"/>
      <c r="F46" s="2777"/>
      <c r="G46" s="2777"/>
      <c r="H46" s="2778"/>
      <c r="I46" s="2812">
        <v>0</v>
      </c>
      <c r="J46" s="2778"/>
      <c r="K46" s="2779">
        <v>0</v>
      </c>
    </row>
    <row r="47" spans="1:11" ht="18" customHeight="1" x14ac:dyDescent="0.2">
      <c r="A47" s="2769" t="s">
        <v>141</v>
      </c>
      <c r="B47" s="4062"/>
      <c r="C47" s="4063"/>
      <c r="D47" s="4064"/>
      <c r="E47" s="2698"/>
      <c r="F47" s="2777"/>
      <c r="G47" s="2777"/>
      <c r="H47" s="2778"/>
      <c r="I47" s="2812">
        <v>0</v>
      </c>
      <c r="J47" s="2778"/>
      <c r="K47" s="2779">
        <v>0</v>
      </c>
    </row>
    <row r="48" spans="1:11" ht="18" customHeight="1" x14ac:dyDescent="0.2">
      <c r="A48" s="1970"/>
      <c r="B48" s="1969"/>
      <c r="C48" s="1969"/>
      <c r="D48" s="1969"/>
      <c r="E48" s="1969"/>
      <c r="F48" s="1969"/>
      <c r="G48" s="1969"/>
      <c r="H48" s="1969"/>
      <c r="I48" s="1969"/>
      <c r="J48" s="1969"/>
      <c r="K48" s="1969"/>
    </row>
    <row r="49" spans="1:11" ht="18" customHeight="1" x14ac:dyDescent="0.2">
      <c r="A49" s="2770" t="s">
        <v>142</v>
      </c>
      <c r="B49" s="2766" t="s">
        <v>143</v>
      </c>
      <c r="C49" s="2698"/>
      <c r="D49" s="2698"/>
      <c r="E49" s="2766" t="s">
        <v>7</v>
      </c>
      <c r="F49" s="2786">
        <v>13902.2</v>
      </c>
      <c r="G49" s="2786">
        <v>2178</v>
      </c>
      <c r="H49" s="2779">
        <v>723739</v>
      </c>
      <c r="I49" s="2779">
        <v>0</v>
      </c>
      <c r="J49" s="2779">
        <v>400</v>
      </c>
      <c r="K49" s="2779">
        <v>723339</v>
      </c>
    </row>
    <row r="50" spans="1:11" ht="18" customHeight="1" thickBot="1" x14ac:dyDescent="0.25">
      <c r="A50" s="2698"/>
      <c r="B50" s="2698"/>
      <c r="C50" s="2698"/>
      <c r="D50" s="2698"/>
      <c r="E50" s="2698"/>
      <c r="F50" s="2698"/>
      <c r="G50" s="2787"/>
      <c r="H50" s="2787"/>
      <c r="I50" s="2787"/>
      <c r="J50" s="2787"/>
      <c r="K50" s="2787"/>
    </row>
    <row r="51" spans="1:11" ht="42.75" customHeight="1" x14ac:dyDescent="0.2">
      <c r="A51" s="2698"/>
      <c r="B51" s="2698"/>
      <c r="C51" s="2698"/>
      <c r="D51" s="2698"/>
      <c r="E51" s="2698"/>
      <c r="F51" s="2772" t="s">
        <v>9</v>
      </c>
      <c r="G51" s="2772" t="s">
        <v>37</v>
      </c>
      <c r="H51" s="2772" t="s">
        <v>29</v>
      </c>
      <c r="I51" s="2772" t="s">
        <v>30</v>
      </c>
      <c r="J51" s="2772" t="s">
        <v>33</v>
      </c>
      <c r="K51" s="2772" t="s">
        <v>34</v>
      </c>
    </row>
    <row r="52" spans="1:11" ht="18" customHeight="1" x14ac:dyDescent="0.2">
      <c r="A52" s="2770" t="s">
        <v>92</v>
      </c>
      <c r="B52" s="4060" t="s">
        <v>38</v>
      </c>
      <c r="C52" s="4061"/>
      <c r="D52" s="2698"/>
      <c r="E52" s="2698"/>
      <c r="F52" s="2698"/>
      <c r="G52" s="2698"/>
      <c r="H52" s="2698"/>
      <c r="I52" s="2698"/>
      <c r="J52" s="2698"/>
      <c r="K52" s="2698"/>
    </row>
    <row r="53" spans="1:11" ht="18" customHeight="1" x14ac:dyDescent="0.2">
      <c r="A53" s="2769" t="s">
        <v>51</v>
      </c>
      <c r="B53" s="4081" t="s">
        <v>647</v>
      </c>
      <c r="C53" s="4082"/>
      <c r="D53" s="4067"/>
      <c r="E53" s="2698"/>
      <c r="F53" s="2777"/>
      <c r="G53" s="2777"/>
      <c r="H53" s="2778">
        <v>135320</v>
      </c>
      <c r="I53" s="2812">
        <v>0</v>
      </c>
      <c r="J53" s="2778"/>
      <c r="K53" s="2779">
        <v>135320</v>
      </c>
    </row>
    <row r="54" spans="1:11" ht="18" customHeight="1" x14ac:dyDescent="0.2">
      <c r="A54" s="2769" t="s">
        <v>93</v>
      </c>
      <c r="B54" s="2789" t="s">
        <v>314</v>
      </c>
      <c r="C54" s="2790"/>
      <c r="D54" s="2791"/>
      <c r="E54" s="2698"/>
      <c r="F54" s="2777"/>
      <c r="G54" s="2777"/>
      <c r="H54" s="2778">
        <v>37227</v>
      </c>
      <c r="I54" s="2812">
        <v>0</v>
      </c>
      <c r="J54" s="2778"/>
      <c r="K54" s="2779">
        <v>37227</v>
      </c>
    </row>
    <row r="55" spans="1:11" ht="18" customHeight="1" x14ac:dyDescent="0.2">
      <c r="A55" s="2769" t="s">
        <v>94</v>
      </c>
      <c r="B55" s="4065" t="s">
        <v>648</v>
      </c>
      <c r="C55" s="4066"/>
      <c r="D55" s="4067"/>
      <c r="E55" s="2698"/>
      <c r="F55" s="2777"/>
      <c r="G55" s="2777"/>
      <c r="H55" s="2778">
        <v>190177</v>
      </c>
      <c r="I55" s="2812">
        <v>0</v>
      </c>
      <c r="J55" s="2778">
        <v>100321</v>
      </c>
      <c r="K55" s="2779">
        <v>89856</v>
      </c>
    </row>
    <row r="56" spans="1:11" ht="18" customHeight="1" x14ac:dyDescent="0.2">
      <c r="A56" s="2769" t="s">
        <v>95</v>
      </c>
      <c r="B56" s="4065" t="s">
        <v>649</v>
      </c>
      <c r="C56" s="4066"/>
      <c r="D56" s="4067"/>
      <c r="E56" s="2698"/>
      <c r="F56" s="2777"/>
      <c r="G56" s="2777"/>
      <c r="H56" s="2778">
        <v>6034925</v>
      </c>
      <c r="I56" s="2812">
        <v>0</v>
      </c>
      <c r="J56" s="2778"/>
      <c r="K56" s="2779">
        <v>6034925</v>
      </c>
    </row>
    <row r="57" spans="1:11" ht="18" customHeight="1" x14ac:dyDescent="0.2">
      <c r="A57" s="2769" t="s">
        <v>96</v>
      </c>
      <c r="B57" s="2789" t="s">
        <v>510</v>
      </c>
      <c r="C57" s="2790"/>
      <c r="D57" s="2791"/>
      <c r="E57" s="2698"/>
      <c r="F57" s="2777"/>
      <c r="G57" s="2777"/>
      <c r="H57" s="2778">
        <v>452553</v>
      </c>
      <c r="I57" s="2812">
        <v>0</v>
      </c>
      <c r="J57" s="2778">
        <v>369754</v>
      </c>
      <c r="K57" s="2779">
        <v>82799</v>
      </c>
    </row>
    <row r="58" spans="1:11" ht="18" customHeight="1" x14ac:dyDescent="0.2">
      <c r="A58" s="2769" t="s">
        <v>97</v>
      </c>
      <c r="B58" s="2789"/>
      <c r="C58" s="2790"/>
      <c r="D58" s="2791"/>
      <c r="E58" s="2698"/>
      <c r="F58" s="2777"/>
      <c r="G58" s="2777"/>
      <c r="H58" s="2778"/>
      <c r="I58" s="2812">
        <v>0</v>
      </c>
      <c r="J58" s="2778"/>
      <c r="K58" s="2779">
        <v>0</v>
      </c>
    </row>
    <row r="59" spans="1:11" ht="18" customHeight="1" x14ac:dyDescent="0.2">
      <c r="A59" s="2769" t="s">
        <v>98</v>
      </c>
      <c r="B59" s="4065"/>
      <c r="C59" s="4066"/>
      <c r="D59" s="4067"/>
      <c r="E59" s="2698"/>
      <c r="F59" s="2777"/>
      <c r="G59" s="2777"/>
      <c r="H59" s="2778"/>
      <c r="I59" s="2812">
        <v>0</v>
      </c>
      <c r="J59" s="2778"/>
      <c r="K59" s="2779">
        <v>0</v>
      </c>
    </row>
    <row r="60" spans="1:11" ht="18" customHeight="1" x14ac:dyDescent="0.2">
      <c r="A60" s="2769" t="s">
        <v>99</v>
      </c>
      <c r="B60" s="2789"/>
      <c r="C60" s="2790"/>
      <c r="D60" s="2791"/>
      <c r="E60" s="2698"/>
      <c r="F60" s="2777"/>
      <c r="G60" s="2777"/>
      <c r="H60" s="2778"/>
      <c r="I60" s="2812">
        <v>0</v>
      </c>
      <c r="J60" s="2778"/>
      <c r="K60" s="2779">
        <v>0</v>
      </c>
    </row>
    <row r="61" spans="1:11" ht="18" customHeight="1" x14ac:dyDescent="0.2">
      <c r="A61" s="2769" t="s">
        <v>100</v>
      </c>
      <c r="B61" s="2789"/>
      <c r="C61" s="2790"/>
      <c r="D61" s="2791"/>
      <c r="E61" s="2698"/>
      <c r="F61" s="2777"/>
      <c r="G61" s="2777"/>
      <c r="H61" s="2778"/>
      <c r="I61" s="2812">
        <v>0</v>
      </c>
      <c r="J61" s="2778"/>
      <c r="K61" s="2779">
        <v>0</v>
      </c>
    </row>
    <row r="62" spans="1:11" ht="18" customHeight="1" x14ac:dyDescent="0.2">
      <c r="A62" s="2769" t="s">
        <v>101</v>
      </c>
      <c r="B62" s="4065"/>
      <c r="C62" s="4066"/>
      <c r="D62" s="4067"/>
      <c r="E62" s="2698"/>
      <c r="F62" s="2777"/>
      <c r="G62" s="2777"/>
      <c r="H62" s="2778"/>
      <c r="I62" s="2812">
        <v>0</v>
      </c>
      <c r="J62" s="2778"/>
      <c r="K62" s="2779">
        <v>0</v>
      </c>
    </row>
    <row r="63" spans="1:11" ht="18" customHeight="1" x14ac:dyDescent="0.2">
      <c r="A63" s="2769"/>
      <c r="B63" s="2698"/>
      <c r="C63" s="2698"/>
      <c r="D63" s="2698"/>
      <c r="E63" s="2698"/>
      <c r="F63" s="2698"/>
      <c r="G63" s="2698"/>
      <c r="H63" s="2698"/>
      <c r="I63" s="2808"/>
      <c r="J63" s="2698"/>
      <c r="K63" s="2698"/>
    </row>
    <row r="64" spans="1:11" ht="18" customHeight="1" x14ac:dyDescent="0.2">
      <c r="A64" s="2769" t="s">
        <v>144</v>
      </c>
      <c r="B64" s="2766" t="s">
        <v>145</v>
      </c>
      <c r="C64" s="2698"/>
      <c r="D64" s="2698"/>
      <c r="E64" s="2766" t="s">
        <v>7</v>
      </c>
      <c r="F64" s="2781">
        <v>0</v>
      </c>
      <c r="G64" s="2781">
        <v>0</v>
      </c>
      <c r="H64" s="2779">
        <v>6850202</v>
      </c>
      <c r="I64" s="2779">
        <v>0</v>
      </c>
      <c r="J64" s="2779">
        <v>470075</v>
      </c>
      <c r="K64" s="2779">
        <v>6380127</v>
      </c>
    </row>
    <row r="65" spans="1:11" ht="18" customHeight="1" x14ac:dyDescent="0.2">
      <c r="A65" s="2698"/>
      <c r="B65" s="2698"/>
      <c r="C65" s="2698"/>
      <c r="D65" s="2698"/>
      <c r="E65" s="2698"/>
      <c r="F65" s="2810"/>
      <c r="G65" s="2810"/>
      <c r="H65" s="2810"/>
      <c r="I65" s="2810"/>
      <c r="J65" s="2810"/>
      <c r="K65" s="2810"/>
    </row>
    <row r="66" spans="1:11" ht="42.75" customHeight="1" x14ac:dyDescent="0.2">
      <c r="A66" s="2698"/>
      <c r="B66" s="2698"/>
      <c r="C66" s="2698"/>
      <c r="D66" s="2698"/>
      <c r="E66" s="2698"/>
      <c r="F66" s="2819" t="s">
        <v>9</v>
      </c>
      <c r="G66" s="2819" t="s">
        <v>37</v>
      </c>
      <c r="H66" s="2819" t="s">
        <v>29</v>
      </c>
      <c r="I66" s="2819" t="s">
        <v>30</v>
      </c>
      <c r="J66" s="2819" t="s">
        <v>33</v>
      </c>
      <c r="K66" s="2819" t="s">
        <v>34</v>
      </c>
    </row>
    <row r="67" spans="1:11" ht="18" customHeight="1" x14ac:dyDescent="0.2">
      <c r="A67" s="2770" t="s">
        <v>102</v>
      </c>
      <c r="B67" s="2766" t="s">
        <v>12</v>
      </c>
      <c r="C67" s="2698"/>
      <c r="D67" s="2698"/>
      <c r="E67" s="2698"/>
      <c r="F67" s="2820"/>
      <c r="G67" s="2820"/>
      <c r="H67" s="2820"/>
      <c r="I67" s="2821"/>
      <c r="J67" s="2820"/>
      <c r="K67" s="2822"/>
    </row>
    <row r="68" spans="1:11" ht="18" customHeight="1" x14ac:dyDescent="0.2">
      <c r="A68" s="2769" t="s">
        <v>103</v>
      </c>
      <c r="B68" s="2698" t="s">
        <v>52</v>
      </c>
      <c r="C68" s="2698"/>
      <c r="D68" s="2698"/>
      <c r="E68" s="2698"/>
      <c r="F68" s="2813"/>
      <c r="G68" s="2813"/>
      <c r="H68" s="2813"/>
      <c r="I68" s="2812">
        <v>0</v>
      </c>
      <c r="J68" s="2813"/>
      <c r="K68" s="2779">
        <v>0</v>
      </c>
    </row>
    <row r="69" spans="1:11" ht="18" customHeight="1" x14ac:dyDescent="0.2">
      <c r="A69" s="2769" t="s">
        <v>104</v>
      </c>
      <c r="B69" s="2765" t="s">
        <v>53</v>
      </c>
      <c r="C69" s="2698"/>
      <c r="D69" s="2698"/>
      <c r="E69" s="2698"/>
      <c r="F69" s="2813"/>
      <c r="G69" s="2813"/>
      <c r="H69" s="2813"/>
      <c r="I69" s="2812">
        <v>0</v>
      </c>
      <c r="J69" s="2813"/>
      <c r="K69" s="2779">
        <v>0</v>
      </c>
    </row>
    <row r="70" spans="1:11" ht="18" customHeight="1" x14ac:dyDescent="0.2">
      <c r="A70" s="2769" t="s">
        <v>178</v>
      </c>
      <c r="B70" s="2789"/>
      <c r="C70" s="2790"/>
      <c r="D70" s="2791"/>
      <c r="E70" s="2766"/>
      <c r="F70" s="2798"/>
      <c r="G70" s="2798"/>
      <c r="H70" s="2799"/>
      <c r="I70" s="2812">
        <v>0</v>
      </c>
      <c r="J70" s="2799"/>
      <c r="K70" s="2779">
        <v>0</v>
      </c>
    </row>
    <row r="71" spans="1:11" ht="18" customHeight="1" x14ac:dyDescent="0.2">
      <c r="A71" s="2769" t="s">
        <v>179</v>
      </c>
      <c r="B71" s="2789"/>
      <c r="C71" s="2790"/>
      <c r="D71" s="2791"/>
      <c r="E71" s="2766"/>
      <c r="F71" s="2798"/>
      <c r="G71" s="2798"/>
      <c r="H71" s="2799"/>
      <c r="I71" s="2812">
        <v>0</v>
      </c>
      <c r="J71" s="2799"/>
      <c r="K71" s="2779">
        <v>0</v>
      </c>
    </row>
    <row r="72" spans="1:11" ht="18" customHeight="1" x14ac:dyDescent="0.2">
      <c r="A72" s="2769" t="s">
        <v>180</v>
      </c>
      <c r="B72" s="2795"/>
      <c r="C72" s="2796"/>
      <c r="D72" s="2797"/>
      <c r="E72" s="2766"/>
      <c r="F72" s="2777"/>
      <c r="G72" s="2777"/>
      <c r="H72" s="2778"/>
      <c r="I72" s="2812">
        <v>0</v>
      </c>
      <c r="J72" s="2778"/>
      <c r="K72" s="2779">
        <v>0</v>
      </c>
    </row>
    <row r="73" spans="1:11" ht="18" customHeight="1" x14ac:dyDescent="0.2">
      <c r="A73" s="2769"/>
      <c r="B73" s="2765"/>
      <c r="C73" s="2698"/>
      <c r="D73" s="2698"/>
      <c r="E73" s="2766"/>
      <c r="F73" s="2823"/>
      <c r="G73" s="2823"/>
      <c r="H73" s="2824"/>
      <c r="I73" s="2821"/>
      <c r="J73" s="2824"/>
      <c r="K73" s="2822"/>
    </row>
    <row r="74" spans="1:11" ht="18" customHeight="1" x14ac:dyDescent="0.2">
      <c r="A74" s="2770" t="s">
        <v>146</v>
      </c>
      <c r="B74" s="2766" t="s">
        <v>147</v>
      </c>
      <c r="C74" s="2698"/>
      <c r="D74" s="2698"/>
      <c r="E74" s="2766" t="s">
        <v>7</v>
      </c>
      <c r="F74" s="2784">
        <v>0</v>
      </c>
      <c r="G74" s="2784">
        <v>0</v>
      </c>
      <c r="H74" s="2784">
        <v>0</v>
      </c>
      <c r="I74" s="2815">
        <v>0</v>
      </c>
      <c r="J74" s="2784">
        <v>0</v>
      </c>
      <c r="K74" s="2780">
        <v>0</v>
      </c>
    </row>
    <row r="75" spans="1:11" ht="42.75" customHeight="1" x14ac:dyDescent="0.2">
      <c r="A75" s="2698"/>
      <c r="B75" s="2698"/>
      <c r="C75" s="2698"/>
      <c r="D75" s="2698"/>
      <c r="E75" s="2698"/>
      <c r="F75" s="2772" t="s">
        <v>9</v>
      </c>
      <c r="G75" s="2772" t="s">
        <v>37</v>
      </c>
      <c r="H75" s="2772" t="s">
        <v>29</v>
      </c>
      <c r="I75" s="2772" t="s">
        <v>30</v>
      </c>
      <c r="J75" s="2772" t="s">
        <v>33</v>
      </c>
      <c r="K75" s="2772" t="s">
        <v>34</v>
      </c>
    </row>
    <row r="76" spans="1:11" ht="18" customHeight="1" x14ac:dyDescent="0.2">
      <c r="A76" s="2770" t="s">
        <v>105</v>
      </c>
      <c r="B76" s="2766" t="s">
        <v>106</v>
      </c>
      <c r="C76" s="2698"/>
      <c r="D76" s="2698"/>
      <c r="E76" s="2698"/>
      <c r="F76" s="2698"/>
      <c r="G76" s="2698"/>
      <c r="H76" s="2698"/>
      <c r="I76" s="2698"/>
      <c r="J76" s="2698"/>
      <c r="K76" s="2698"/>
    </row>
    <row r="77" spans="1:11" ht="18" customHeight="1" x14ac:dyDescent="0.2">
      <c r="A77" s="2769" t="s">
        <v>107</v>
      </c>
      <c r="B77" s="2765" t="s">
        <v>54</v>
      </c>
      <c r="C77" s="2698"/>
      <c r="D77" s="2698"/>
      <c r="E77" s="2698"/>
      <c r="F77" s="2777"/>
      <c r="G77" s="2777"/>
      <c r="H77" s="2778"/>
      <c r="I77" s="2812">
        <v>0</v>
      </c>
      <c r="J77" s="2778"/>
      <c r="K77" s="2779">
        <v>0</v>
      </c>
    </row>
    <row r="78" spans="1:11" ht="18" customHeight="1" x14ac:dyDescent="0.2">
      <c r="A78" s="2769" t="s">
        <v>108</v>
      </c>
      <c r="B78" s="2765" t="s">
        <v>55</v>
      </c>
      <c r="C78" s="2698"/>
      <c r="D78" s="2698"/>
      <c r="E78" s="2698"/>
      <c r="F78" s="2777"/>
      <c r="G78" s="2777">
        <v>36</v>
      </c>
      <c r="H78" s="2778">
        <v>394</v>
      </c>
      <c r="I78" s="2812">
        <v>0</v>
      </c>
      <c r="J78" s="2778"/>
      <c r="K78" s="2779">
        <v>394</v>
      </c>
    </row>
    <row r="79" spans="1:11" ht="18" customHeight="1" x14ac:dyDescent="0.2">
      <c r="A79" s="2769" t="s">
        <v>109</v>
      </c>
      <c r="B79" s="2765" t="s">
        <v>13</v>
      </c>
      <c r="C79" s="2698"/>
      <c r="D79" s="2698"/>
      <c r="E79" s="2698"/>
      <c r="F79" s="2777">
        <v>282</v>
      </c>
      <c r="G79" s="2777">
        <v>3351</v>
      </c>
      <c r="H79" s="2778">
        <v>105843</v>
      </c>
      <c r="I79" s="2812">
        <v>0</v>
      </c>
      <c r="J79" s="2778">
        <v>4900</v>
      </c>
      <c r="K79" s="2779">
        <v>100943</v>
      </c>
    </row>
    <row r="80" spans="1:11" ht="18" customHeight="1" x14ac:dyDescent="0.2">
      <c r="A80" s="2769" t="s">
        <v>110</v>
      </c>
      <c r="B80" s="2765" t="s">
        <v>56</v>
      </c>
      <c r="C80" s="2698"/>
      <c r="D80" s="2698"/>
      <c r="E80" s="2698"/>
      <c r="F80" s="2777"/>
      <c r="G80" s="2777"/>
      <c r="H80" s="2778"/>
      <c r="I80" s="2812">
        <v>0</v>
      </c>
      <c r="J80" s="2778"/>
      <c r="K80" s="2779">
        <v>0</v>
      </c>
    </row>
    <row r="81" spans="1:11" ht="18" customHeight="1" x14ac:dyDescent="0.2">
      <c r="A81" s="2769"/>
      <c r="B81" s="2698"/>
      <c r="C81" s="2698"/>
      <c r="D81" s="2698"/>
      <c r="E81" s="2698"/>
      <c r="F81" s="2698"/>
      <c r="G81" s="2698"/>
      <c r="H81" s="2698"/>
      <c r="I81" s="2698"/>
      <c r="J81" s="2698"/>
      <c r="K81" s="2802"/>
    </row>
    <row r="82" spans="1:11" ht="18" customHeight="1" x14ac:dyDescent="0.2">
      <c r="A82" s="2769" t="s">
        <v>148</v>
      </c>
      <c r="B82" s="2766" t="s">
        <v>149</v>
      </c>
      <c r="C82" s="2698"/>
      <c r="D82" s="2698"/>
      <c r="E82" s="2766" t="s">
        <v>7</v>
      </c>
      <c r="F82" s="2784">
        <v>282</v>
      </c>
      <c r="G82" s="2784">
        <v>3387</v>
      </c>
      <c r="H82" s="2780">
        <v>106237</v>
      </c>
      <c r="I82" s="2780">
        <v>0</v>
      </c>
      <c r="J82" s="2780">
        <v>4900</v>
      </c>
      <c r="K82" s="2780">
        <v>101337</v>
      </c>
    </row>
    <row r="83" spans="1:11" ht="18" customHeight="1" thickBot="1" x14ac:dyDescent="0.25">
      <c r="A83" s="2769"/>
      <c r="B83" s="2698"/>
      <c r="C83" s="2698"/>
      <c r="D83" s="2698"/>
      <c r="E83" s="2698"/>
      <c r="F83" s="2787"/>
      <c r="G83" s="2787"/>
      <c r="H83" s="2787"/>
      <c r="I83" s="2787"/>
      <c r="J83" s="2787"/>
      <c r="K83" s="2787"/>
    </row>
    <row r="84" spans="1:11" ht="42.75" customHeight="1" x14ac:dyDescent="0.2">
      <c r="A84" s="2698"/>
      <c r="B84" s="2698"/>
      <c r="C84" s="2698"/>
      <c r="D84" s="2698"/>
      <c r="E84" s="2698"/>
      <c r="F84" s="2772" t="s">
        <v>9</v>
      </c>
      <c r="G84" s="2772" t="s">
        <v>37</v>
      </c>
      <c r="H84" s="2772" t="s">
        <v>29</v>
      </c>
      <c r="I84" s="2772" t="s">
        <v>30</v>
      </c>
      <c r="J84" s="2772" t="s">
        <v>33</v>
      </c>
      <c r="K84" s="2772" t="s">
        <v>34</v>
      </c>
    </row>
    <row r="85" spans="1:11" ht="18" customHeight="1" x14ac:dyDescent="0.2">
      <c r="A85" s="2770" t="s">
        <v>111</v>
      </c>
      <c r="B85" s="2766" t="s">
        <v>57</v>
      </c>
      <c r="C85" s="2698"/>
      <c r="D85" s="2698"/>
      <c r="E85" s="2698"/>
      <c r="F85" s="2698"/>
      <c r="G85" s="2698"/>
      <c r="H85" s="2698"/>
      <c r="I85" s="2698"/>
      <c r="J85" s="2698"/>
      <c r="K85" s="2698"/>
    </row>
    <row r="86" spans="1:11" ht="18" customHeight="1" x14ac:dyDescent="0.2">
      <c r="A86" s="2769" t="s">
        <v>112</v>
      </c>
      <c r="B86" s="2765" t="s">
        <v>113</v>
      </c>
      <c r="C86" s="2698"/>
      <c r="D86" s="2698"/>
      <c r="E86" s="2698"/>
      <c r="F86" s="2777">
        <v>7</v>
      </c>
      <c r="G86" s="2777">
        <v>100</v>
      </c>
      <c r="H86" s="2778">
        <v>102</v>
      </c>
      <c r="I86" s="2812">
        <v>73.643999999999991</v>
      </c>
      <c r="J86" s="2778"/>
      <c r="K86" s="2779">
        <v>175.64400000000001</v>
      </c>
    </row>
    <row r="87" spans="1:11" ht="18" customHeight="1" x14ac:dyDescent="0.2">
      <c r="A87" s="2769" t="s">
        <v>114</v>
      </c>
      <c r="B87" s="2765" t="s">
        <v>14</v>
      </c>
      <c r="C87" s="2698"/>
      <c r="D87" s="2698"/>
      <c r="E87" s="2698"/>
      <c r="F87" s="2777"/>
      <c r="G87" s="2777"/>
      <c r="H87" s="2778"/>
      <c r="I87" s="2812">
        <v>0</v>
      </c>
      <c r="J87" s="2778"/>
      <c r="K87" s="2779">
        <v>0</v>
      </c>
    </row>
    <row r="88" spans="1:11" ht="18" customHeight="1" x14ac:dyDescent="0.2">
      <c r="A88" s="2769" t="s">
        <v>115</v>
      </c>
      <c r="B88" s="2765" t="s">
        <v>116</v>
      </c>
      <c r="C88" s="2698"/>
      <c r="D88" s="2698"/>
      <c r="E88" s="2698"/>
      <c r="F88" s="2777">
        <v>599.6</v>
      </c>
      <c r="G88" s="2777">
        <v>1790</v>
      </c>
      <c r="H88" s="2778">
        <v>90539</v>
      </c>
      <c r="I88" s="2812">
        <v>65369.157999999996</v>
      </c>
      <c r="J88" s="2778"/>
      <c r="K88" s="2779">
        <v>155908.158</v>
      </c>
    </row>
    <row r="89" spans="1:11" ht="18" customHeight="1" x14ac:dyDescent="0.2">
      <c r="A89" s="2769" t="s">
        <v>117</v>
      </c>
      <c r="B89" s="2765" t="s">
        <v>58</v>
      </c>
      <c r="C89" s="2698"/>
      <c r="D89" s="2698"/>
      <c r="E89" s="2698"/>
      <c r="F89" s="2777"/>
      <c r="G89" s="2777"/>
      <c r="H89" s="2778"/>
      <c r="I89" s="2812">
        <v>0</v>
      </c>
      <c r="J89" s="2778"/>
      <c r="K89" s="2779">
        <v>0</v>
      </c>
    </row>
    <row r="90" spans="1:11" ht="18" customHeight="1" x14ac:dyDescent="0.2">
      <c r="A90" s="2769" t="s">
        <v>118</v>
      </c>
      <c r="B90" s="3861" t="s">
        <v>59</v>
      </c>
      <c r="C90" s="3862"/>
      <c r="D90" s="2698"/>
      <c r="E90" s="2698"/>
      <c r="F90" s="2777"/>
      <c r="G90" s="2777"/>
      <c r="H90" s="2778"/>
      <c r="I90" s="2812">
        <v>0</v>
      </c>
      <c r="J90" s="2778"/>
      <c r="K90" s="2779">
        <v>0</v>
      </c>
    </row>
    <row r="91" spans="1:11" ht="18" customHeight="1" x14ac:dyDescent="0.2">
      <c r="A91" s="2769" t="s">
        <v>119</v>
      </c>
      <c r="B91" s="2765" t="s">
        <v>60</v>
      </c>
      <c r="C91" s="2698"/>
      <c r="D91" s="2698"/>
      <c r="E91" s="2698"/>
      <c r="F91" s="2777">
        <v>238</v>
      </c>
      <c r="G91" s="2777">
        <v>3030</v>
      </c>
      <c r="H91" s="2778">
        <v>10842</v>
      </c>
      <c r="I91" s="2812">
        <v>7827.924</v>
      </c>
      <c r="J91" s="2778"/>
      <c r="K91" s="2779">
        <v>18669.923999999999</v>
      </c>
    </row>
    <row r="92" spans="1:11" ht="18" customHeight="1" x14ac:dyDescent="0.2">
      <c r="A92" s="2769" t="s">
        <v>120</v>
      </c>
      <c r="B92" s="2765" t="s">
        <v>121</v>
      </c>
      <c r="C92" s="2698"/>
      <c r="D92" s="2698"/>
      <c r="E92" s="2698"/>
      <c r="F92" s="2827">
        <v>215</v>
      </c>
      <c r="G92" s="2827">
        <v>95</v>
      </c>
      <c r="H92" s="2801">
        <v>10955</v>
      </c>
      <c r="I92" s="2812">
        <v>7909.5099999999993</v>
      </c>
      <c r="J92" s="2801">
        <v>549</v>
      </c>
      <c r="K92" s="2779">
        <v>18315.509999999998</v>
      </c>
    </row>
    <row r="93" spans="1:11" ht="18" customHeight="1" x14ac:dyDescent="0.2">
      <c r="A93" s="2769" t="s">
        <v>122</v>
      </c>
      <c r="B93" s="2765" t="s">
        <v>123</v>
      </c>
      <c r="C93" s="2698"/>
      <c r="D93" s="2698"/>
      <c r="E93" s="2698"/>
      <c r="F93" s="2777">
        <v>26.5</v>
      </c>
      <c r="G93" s="2777">
        <v>31</v>
      </c>
      <c r="H93" s="2778">
        <v>2878</v>
      </c>
      <c r="I93" s="2812">
        <v>2077.9159999999997</v>
      </c>
      <c r="J93" s="2778"/>
      <c r="K93" s="2779">
        <v>4955.9159999999993</v>
      </c>
    </row>
    <row r="94" spans="1:11" ht="18" customHeight="1" x14ac:dyDescent="0.2">
      <c r="A94" s="2769" t="s">
        <v>124</v>
      </c>
      <c r="B94" s="4065"/>
      <c r="C94" s="4066"/>
      <c r="D94" s="4067"/>
      <c r="E94" s="2698"/>
      <c r="F94" s="2777"/>
      <c r="G94" s="2777"/>
      <c r="H94" s="2778"/>
      <c r="I94" s="2812">
        <v>0</v>
      </c>
      <c r="J94" s="2778"/>
      <c r="K94" s="2779">
        <v>0</v>
      </c>
    </row>
    <row r="95" spans="1:11" ht="18" customHeight="1" x14ac:dyDescent="0.2">
      <c r="A95" s="2769" t="s">
        <v>125</v>
      </c>
      <c r="B95" s="4065" t="s">
        <v>291</v>
      </c>
      <c r="C95" s="4066"/>
      <c r="D95" s="4067"/>
      <c r="E95" s="2698"/>
      <c r="F95" s="2777">
        <v>7510</v>
      </c>
      <c r="G95" s="2777">
        <v>0</v>
      </c>
      <c r="H95" s="2778">
        <v>124324</v>
      </c>
      <c r="I95" s="2812">
        <v>89761.928</v>
      </c>
      <c r="J95" s="2778"/>
      <c r="K95" s="2779">
        <v>214085.92800000001</v>
      </c>
    </row>
    <row r="96" spans="1:11" ht="18" customHeight="1" x14ac:dyDescent="0.2">
      <c r="A96" s="2769" t="s">
        <v>126</v>
      </c>
      <c r="B96" s="4065"/>
      <c r="C96" s="4066"/>
      <c r="D96" s="4067"/>
      <c r="E96" s="2698"/>
      <c r="F96" s="2777"/>
      <c r="G96" s="2777"/>
      <c r="H96" s="2778"/>
      <c r="I96" s="2812">
        <v>0</v>
      </c>
      <c r="J96" s="2778"/>
      <c r="K96" s="2779">
        <v>0</v>
      </c>
    </row>
    <row r="97" spans="1:11" ht="18" customHeight="1" x14ac:dyDescent="0.2">
      <c r="A97" s="2769"/>
      <c r="B97" s="2765"/>
      <c r="C97" s="2698"/>
      <c r="D97" s="2698"/>
      <c r="E97" s="2698"/>
      <c r="F97" s="2698"/>
      <c r="G97" s="2698"/>
      <c r="H97" s="2698"/>
      <c r="I97" s="2698"/>
      <c r="J97" s="2698"/>
      <c r="K97" s="2698"/>
    </row>
    <row r="98" spans="1:11" ht="18" customHeight="1" x14ac:dyDescent="0.2">
      <c r="A98" s="2770" t="s">
        <v>150</v>
      </c>
      <c r="B98" s="2766" t="s">
        <v>151</v>
      </c>
      <c r="C98" s="2698"/>
      <c r="D98" s="2698"/>
      <c r="E98" s="2766" t="s">
        <v>7</v>
      </c>
      <c r="F98" s="2781">
        <v>8596.1</v>
      </c>
      <c r="G98" s="2781">
        <v>5046</v>
      </c>
      <c r="H98" s="2781">
        <v>239640</v>
      </c>
      <c r="I98" s="2781">
        <v>173020.08</v>
      </c>
      <c r="J98" s="2781">
        <v>549</v>
      </c>
      <c r="K98" s="2781">
        <v>412111.08</v>
      </c>
    </row>
    <row r="99" spans="1:11" ht="18" customHeight="1" thickBot="1" x14ac:dyDescent="0.25">
      <c r="A99" s="2698"/>
      <c r="B99" s="2766"/>
      <c r="C99" s="2698"/>
      <c r="D99" s="2698"/>
      <c r="E99" s="2698"/>
      <c r="F99" s="2787"/>
      <c r="G99" s="2787"/>
      <c r="H99" s="2787"/>
      <c r="I99" s="2787"/>
      <c r="J99" s="2787"/>
      <c r="K99" s="2787"/>
    </row>
    <row r="100" spans="1:11" ht="42.75" customHeight="1" x14ac:dyDescent="0.2">
      <c r="A100" s="2698"/>
      <c r="B100" s="2698"/>
      <c r="C100" s="2698"/>
      <c r="D100" s="2698"/>
      <c r="E100" s="2698"/>
      <c r="F100" s="2772" t="s">
        <v>9</v>
      </c>
      <c r="G100" s="2772" t="s">
        <v>37</v>
      </c>
      <c r="H100" s="2772" t="s">
        <v>29</v>
      </c>
      <c r="I100" s="2772" t="s">
        <v>30</v>
      </c>
      <c r="J100" s="2772" t="s">
        <v>33</v>
      </c>
      <c r="K100" s="2772" t="s">
        <v>34</v>
      </c>
    </row>
    <row r="101" spans="1:11" ht="18" customHeight="1" x14ac:dyDescent="0.2">
      <c r="A101" s="2770" t="s">
        <v>130</v>
      </c>
      <c r="B101" s="2766" t="s">
        <v>63</v>
      </c>
      <c r="C101" s="2698"/>
      <c r="D101" s="2698"/>
      <c r="E101" s="2698"/>
      <c r="F101" s="2698"/>
      <c r="G101" s="2698"/>
      <c r="H101" s="2698"/>
      <c r="I101" s="2698"/>
      <c r="J101" s="2698"/>
      <c r="K101" s="2698"/>
    </row>
    <row r="102" spans="1:11" ht="18" customHeight="1" x14ac:dyDescent="0.2">
      <c r="A102" s="2769" t="s">
        <v>131</v>
      </c>
      <c r="B102" s="2765" t="s">
        <v>152</v>
      </c>
      <c r="C102" s="2698"/>
      <c r="D102" s="2698"/>
      <c r="E102" s="2698"/>
      <c r="F102" s="2777">
        <v>92</v>
      </c>
      <c r="G102" s="2777">
        <v>270</v>
      </c>
      <c r="H102" s="2778">
        <v>478229</v>
      </c>
      <c r="I102" s="2812">
        <v>345281.33799999999</v>
      </c>
      <c r="J102" s="2778"/>
      <c r="K102" s="2779">
        <v>823510.33799999999</v>
      </c>
    </row>
    <row r="103" spans="1:11" ht="18" customHeight="1" x14ac:dyDescent="0.2">
      <c r="A103" s="2769" t="s">
        <v>132</v>
      </c>
      <c r="B103" s="3861" t="s">
        <v>62</v>
      </c>
      <c r="C103" s="3861"/>
      <c r="D103" s="2698"/>
      <c r="E103" s="2698"/>
      <c r="F103" s="2777">
        <v>4</v>
      </c>
      <c r="G103" s="2777">
        <v>12</v>
      </c>
      <c r="H103" s="2778">
        <v>152</v>
      </c>
      <c r="I103" s="2812">
        <v>109.744</v>
      </c>
      <c r="J103" s="2778"/>
      <c r="K103" s="2779">
        <v>261.74400000000003</v>
      </c>
    </row>
    <row r="104" spans="1:11" ht="18" customHeight="1" x14ac:dyDescent="0.2">
      <c r="A104" s="2769" t="s">
        <v>128</v>
      </c>
      <c r="B104" s="4065"/>
      <c r="C104" s="4066"/>
      <c r="D104" s="4067"/>
      <c r="E104" s="2698"/>
      <c r="F104" s="2777"/>
      <c r="G104" s="2777"/>
      <c r="H104" s="2778"/>
      <c r="I104" s="2812">
        <v>0</v>
      </c>
      <c r="J104" s="2778"/>
      <c r="K104" s="2779">
        <v>0</v>
      </c>
    </row>
    <row r="105" spans="1:11" ht="18" customHeight="1" x14ac:dyDescent="0.2">
      <c r="A105" s="2769" t="s">
        <v>127</v>
      </c>
      <c r="B105" s="4065"/>
      <c r="C105" s="4066"/>
      <c r="D105" s="4067"/>
      <c r="E105" s="2698"/>
      <c r="F105" s="2777">
        <v>4.7</v>
      </c>
      <c r="G105" s="2777">
        <v>34</v>
      </c>
      <c r="H105" s="2778">
        <v>178</v>
      </c>
      <c r="I105" s="2812">
        <v>128.51599999999999</v>
      </c>
      <c r="J105" s="2778"/>
      <c r="K105" s="2779">
        <v>306.51599999999996</v>
      </c>
    </row>
    <row r="106" spans="1:11" ht="18" customHeight="1" x14ac:dyDescent="0.2">
      <c r="A106" s="2769" t="s">
        <v>129</v>
      </c>
      <c r="B106" s="4065"/>
      <c r="C106" s="4066"/>
      <c r="D106" s="4067"/>
      <c r="E106" s="2698"/>
      <c r="F106" s="2777"/>
      <c r="G106" s="2777"/>
      <c r="H106" s="2778"/>
      <c r="I106" s="2812">
        <v>0</v>
      </c>
      <c r="J106" s="2778"/>
      <c r="K106" s="2779">
        <v>0</v>
      </c>
    </row>
    <row r="107" spans="1:11" ht="18" customHeight="1" x14ac:dyDescent="0.2">
      <c r="A107" s="2698"/>
      <c r="B107" s="2766"/>
      <c r="C107" s="2698"/>
      <c r="D107" s="2698"/>
      <c r="E107" s="2698"/>
      <c r="F107" s="2698"/>
      <c r="G107" s="2698"/>
      <c r="H107" s="2698"/>
      <c r="I107" s="2698"/>
      <c r="J107" s="2698"/>
      <c r="K107" s="2698"/>
    </row>
    <row r="108" spans="1:11" s="38" customFormat="1" ht="18" customHeight="1" x14ac:dyDescent="0.2">
      <c r="A108" s="2770" t="s">
        <v>153</v>
      </c>
      <c r="B108" s="2825" t="s">
        <v>154</v>
      </c>
      <c r="C108" s="2698"/>
      <c r="D108" s="2698"/>
      <c r="E108" s="2766" t="s">
        <v>7</v>
      </c>
      <c r="F108" s="2781">
        <v>100.7</v>
      </c>
      <c r="G108" s="2781">
        <v>316</v>
      </c>
      <c r="H108" s="2779">
        <v>478559</v>
      </c>
      <c r="I108" s="2779">
        <v>345519.598</v>
      </c>
      <c r="J108" s="2779">
        <v>0</v>
      </c>
      <c r="K108" s="2779">
        <v>824078.59799999988</v>
      </c>
    </row>
    <row r="109" spans="1:11" s="38" customFormat="1" ht="18" customHeight="1" thickBot="1" x14ac:dyDescent="0.25">
      <c r="A109" s="2774"/>
      <c r="B109" s="2775"/>
      <c r="C109" s="2776"/>
      <c r="D109" s="2776"/>
      <c r="E109" s="2776"/>
      <c r="F109" s="2787"/>
      <c r="G109" s="2787"/>
      <c r="H109" s="2787"/>
      <c r="I109" s="2787"/>
      <c r="J109" s="2787"/>
      <c r="K109" s="2787"/>
    </row>
    <row r="110" spans="1:11" s="38" customFormat="1" ht="18" customHeight="1" x14ac:dyDescent="0.2">
      <c r="A110" s="2770" t="s">
        <v>156</v>
      </c>
      <c r="B110" s="2766" t="s">
        <v>39</v>
      </c>
      <c r="C110" s="2698"/>
      <c r="D110" s="2698"/>
      <c r="E110" s="2698"/>
      <c r="F110" s="2698"/>
      <c r="G110" s="2698"/>
      <c r="H110" s="2698"/>
      <c r="I110" s="2698"/>
      <c r="J110" s="2698"/>
      <c r="K110" s="2698"/>
    </row>
    <row r="111" spans="1:11" ht="18" customHeight="1" x14ac:dyDescent="0.2">
      <c r="A111" s="2770" t="s">
        <v>155</v>
      </c>
      <c r="B111" s="2766" t="s">
        <v>164</v>
      </c>
      <c r="C111" s="2698"/>
      <c r="D111" s="2698"/>
      <c r="E111" s="2766" t="s">
        <v>7</v>
      </c>
      <c r="F111" s="2778">
        <v>3277824</v>
      </c>
      <c r="G111" s="2698"/>
      <c r="H111" s="2698"/>
      <c r="I111" s="2698"/>
      <c r="J111" s="2698"/>
      <c r="K111" s="2698"/>
    </row>
    <row r="112" spans="1:11" ht="18" customHeight="1" x14ac:dyDescent="0.2">
      <c r="A112" s="2698"/>
      <c r="B112" s="2766"/>
      <c r="C112" s="2698"/>
      <c r="D112" s="2698"/>
      <c r="E112" s="2766"/>
      <c r="F112" s="2785"/>
      <c r="G112" s="2698"/>
      <c r="H112" s="2698"/>
      <c r="I112" s="2698"/>
      <c r="J112" s="2698"/>
      <c r="K112" s="2698"/>
    </row>
    <row r="113" spans="1:11" ht="18" customHeight="1" x14ac:dyDescent="0.2">
      <c r="A113" s="2770"/>
      <c r="B113" s="2766" t="s">
        <v>15</v>
      </c>
      <c r="C113" s="2698"/>
      <c r="D113" s="2698"/>
      <c r="E113" s="2698"/>
      <c r="F113" s="2698"/>
      <c r="G113" s="1969"/>
      <c r="H113" s="1969"/>
      <c r="I113" s="1969"/>
      <c r="J113" s="1969"/>
      <c r="K113" s="1969"/>
    </row>
    <row r="114" spans="1:11" ht="18" customHeight="1" x14ac:dyDescent="0.2">
      <c r="A114" s="2769" t="s">
        <v>171</v>
      </c>
      <c r="B114" s="2765" t="s">
        <v>35</v>
      </c>
      <c r="C114" s="2698"/>
      <c r="D114" s="2698"/>
      <c r="E114" s="2698"/>
      <c r="F114" s="2788">
        <v>0.72199999999999998</v>
      </c>
      <c r="G114" s="1969"/>
      <c r="H114" s="1969"/>
      <c r="I114" s="1969"/>
      <c r="J114" s="1969"/>
      <c r="K114" s="1969"/>
    </row>
    <row r="115" spans="1:11" ht="18" customHeight="1" x14ac:dyDescent="0.2">
      <c r="A115" s="2769"/>
      <c r="B115" s="2766"/>
      <c r="C115" s="2698"/>
      <c r="D115" s="2698"/>
      <c r="E115" s="2698"/>
      <c r="F115" s="2698"/>
      <c r="G115" s="1969"/>
      <c r="H115" s="1969"/>
      <c r="I115" s="1969"/>
      <c r="J115" s="1969"/>
      <c r="K115" s="1969"/>
    </row>
    <row r="116" spans="1:11" ht="18" customHeight="1" x14ac:dyDescent="0.2">
      <c r="A116" s="2769" t="s">
        <v>170</v>
      </c>
      <c r="B116" s="2766" t="s">
        <v>16</v>
      </c>
      <c r="C116" s="2698"/>
      <c r="D116" s="2698"/>
      <c r="E116" s="2698"/>
      <c r="F116" s="2698"/>
      <c r="G116" s="1969"/>
      <c r="H116" s="1969"/>
      <c r="I116" s="1969"/>
      <c r="J116" s="1969"/>
      <c r="K116" s="1969"/>
    </row>
    <row r="117" spans="1:11" ht="18" customHeight="1" x14ac:dyDescent="0.2">
      <c r="A117" s="2769" t="s">
        <v>172</v>
      </c>
      <c r="B117" s="2765" t="s">
        <v>17</v>
      </c>
      <c r="C117" s="2698"/>
      <c r="D117" s="2698"/>
      <c r="E117" s="2698"/>
      <c r="F117" s="2778">
        <v>111487849</v>
      </c>
      <c r="G117" s="1969"/>
      <c r="H117" s="1969"/>
      <c r="I117" s="1969"/>
      <c r="J117" s="1969"/>
      <c r="K117" s="1969"/>
    </row>
    <row r="118" spans="1:11" ht="18" customHeight="1" x14ac:dyDescent="0.2">
      <c r="A118" s="2769" t="s">
        <v>173</v>
      </c>
      <c r="B118" s="2698" t="s">
        <v>18</v>
      </c>
      <c r="C118" s="2698"/>
      <c r="D118" s="2698"/>
      <c r="E118" s="2698"/>
      <c r="F118" s="2778">
        <v>3456714</v>
      </c>
      <c r="G118" s="1969"/>
      <c r="H118" s="1969"/>
      <c r="I118" s="1969"/>
      <c r="J118" s="1969"/>
      <c r="K118" s="1969"/>
    </row>
    <row r="119" spans="1:11" ht="18" customHeight="1" x14ac:dyDescent="0.2">
      <c r="A119" s="2769" t="s">
        <v>174</v>
      </c>
      <c r="B119" s="2766" t="s">
        <v>19</v>
      </c>
      <c r="C119" s="2698"/>
      <c r="D119" s="2698"/>
      <c r="E119" s="2698"/>
      <c r="F119" s="2780">
        <v>114944563</v>
      </c>
      <c r="G119" s="1969"/>
      <c r="H119" s="1969"/>
      <c r="I119" s="1969"/>
      <c r="J119" s="1969"/>
      <c r="K119" s="1969"/>
    </row>
    <row r="120" spans="1:11" ht="18" customHeight="1" x14ac:dyDescent="0.2">
      <c r="A120" s="2769"/>
      <c r="B120" s="2766"/>
      <c r="C120" s="2698"/>
      <c r="D120" s="2698"/>
      <c r="E120" s="2698"/>
      <c r="F120" s="2698"/>
      <c r="G120" s="1969"/>
      <c r="H120" s="1969"/>
      <c r="I120" s="1969"/>
      <c r="J120" s="1969"/>
      <c r="K120" s="1969"/>
    </row>
    <row r="121" spans="1:11" ht="18" customHeight="1" x14ac:dyDescent="0.2">
      <c r="A121" s="2769" t="s">
        <v>167</v>
      </c>
      <c r="B121" s="2766" t="s">
        <v>36</v>
      </c>
      <c r="C121" s="2698"/>
      <c r="D121" s="2698"/>
      <c r="E121" s="2698"/>
      <c r="F121" s="2778">
        <v>112904430</v>
      </c>
      <c r="G121" s="1969"/>
      <c r="H121" s="1969"/>
      <c r="I121" s="1969"/>
      <c r="J121" s="1969"/>
      <c r="K121" s="1969"/>
    </row>
    <row r="122" spans="1:11" ht="18" customHeight="1" x14ac:dyDescent="0.2">
      <c r="A122" s="2769"/>
      <c r="B122" s="2698"/>
      <c r="C122" s="2698"/>
      <c r="D122" s="2698"/>
      <c r="E122" s="2698"/>
      <c r="F122" s="2698"/>
      <c r="G122" s="1969"/>
      <c r="H122" s="1969"/>
      <c r="I122" s="1969"/>
      <c r="J122" s="1969"/>
      <c r="K122" s="1969"/>
    </row>
    <row r="123" spans="1:11" ht="18" customHeight="1" x14ac:dyDescent="0.2">
      <c r="A123" s="2769" t="s">
        <v>175</v>
      </c>
      <c r="B123" s="2766" t="s">
        <v>20</v>
      </c>
      <c r="C123" s="2698"/>
      <c r="D123" s="2698"/>
      <c r="E123" s="2698"/>
      <c r="F123" s="2778">
        <v>2040133</v>
      </c>
      <c r="G123" s="1969"/>
      <c r="H123" s="1969"/>
      <c r="I123" s="1969"/>
      <c r="J123" s="1969"/>
      <c r="K123" s="1969"/>
    </row>
    <row r="124" spans="1:11" ht="18" customHeight="1" x14ac:dyDescent="0.2">
      <c r="A124" s="2769"/>
      <c r="B124" s="2698"/>
      <c r="C124" s="2698"/>
      <c r="D124" s="2698"/>
      <c r="E124" s="2698"/>
      <c r="F124" s="2698"/>
      <c r="G124" s="1969"/>
      <c r="H124" s="1969"/>
      <c r="I124" s="1969"/>
      <c r="J124" s="1969"/>
      <c r="K124" s="1969"/>
    </row>
    <row r="125" spans="1:11" ht="18" customHeight="1" x14ac:dyDescent="0.2">
      <c r="A125" s="2769" t="s">
        <v>176</v>
      </c>
      <c r="B125" s="2766" t="s">
        <v>21</v>
      </c>
      <c r="C125" s="2698"/>
      <c r="D125" s="2698"/>
      <c r="E125" s="2698"/>
      <c r="F125" s="2778">
        <v>383986</v>
      </c>
      <c r="G125" s="1969"/>
      <c r="H125" s="1969"/>
      <c r="I125" s="1969"/>
      <c r="J125" s="1969"/>
      <c r="K125" s="1969"/>
    </row>
    <row r="126" spans="1:11" ht="18" customHeight="1" x14ac:dyDescent="0.2">
      <c r="A126" s="2769"/>
      <c r="B126" s="2698"/>
      <c r="C126" s="2698"/>
      <c r="D126" s="2698"/>
      <c r="E126" s="2698"/>
      <c r="F126" s="2698"/>
      <c r="G126" s="1969"/>
      <c r="H126" s="1969"/>
      <c r="I126" s="1969"/>
      <c r="J126" s="1969"/>
      <c r="K126" s="1969"/>
    </row>
    <row r="127" spans="1:11" ht="18" customHeight="1" x14ac:dyDescent="0.2">
      <c r="A127" s="2769" t="s">
        <v>177</v>
      </c>
      <c r="B127" s="2766" t="s">
        <v>22</v>
      </c>
      <c r="C127" s="2698"/>
      <c r="D127" s="2698"/>
      <c r="E127" s="2698"/>
      <c r="F127" s="2778">
        <v>2424119</v>
      </c>
      <c r="G127" s="1969"/>
      <c r="H127" s="1969"/>
      <c r="I127" s="1969"/>
      <c r="J127" s="1969"/>
      <c r="K127" s="1969"/>
    </row>
    <row r="128" spans="1:11" ht="18" customHeight="1" x14ac:dyDescent="0.2">
      <c r="A128" s="2769"/>
      <c r="B128" s="2698"/>
      <c r="C128" s="2698"/>
      <c r="D128" s="2698"/>
      <c r="E128" s="2698"/>
      <c r="F128" s="2698"/>
      <c r="G128" s="1969"/>
      <c r="H128" s="1969"/>
      <c r="I128" s="1969"/>
      <c r="J128" s="1969"/>
      <c r="K128" s="1969"/>
    </row>
    <row r="129" spans="1:11" ht="42.75" customHeight="1" x14ac:dyDescent="0.2">
      <c r="A129" s="2698"/>
      <c r="B129" s="2698"/>
      <c r="C129" s="2698"/>
      <c r="D129" s="2698"/>
      <c r="E129" s="2698"/>
      <c r="F129" s="2772" t="s">
        <v>9</v>
      </c>
      <c r="G129" s="2772" t="s">
        <v>37</v>
      </c>
      <c r="H129" s="2772" t="s">
        <v>29</v>
      </c>
      <c r="I129" s="2772" t="s">
        <v>30</v>
      </c>
      <c r="J129" s="2772" t="s">
        <v>33</v>
      </c>
      <c r="K129" s="2772" t="s">
        <v>34</v>
      </c>
    </row>
    <row r="130" spans="1:11" ht="18" customHeight="1" x14ac:dyDescent="0.2">
      <c r="A130" s="2770" t="s">
        <v>157</v>
      </c>
      <c r="B130" s="2766" t="s">
        <v>23</v>
      </c>
      <c r="C130" s="2698"/>
      <c r="D130" s="2698"/>
      <c r="E130" s="2698"/>
      <c r="F130" s="2698"/>
      <c r="G130" s="2698"/>
      <c r="H130" s="2698"/>
      <c r="I130" s="2698"/>
      <c r="J130" s="2698"/>
      <c r="K130" s="2698"/>
    </row>
    <row r="131" spans="1:11" ht="18" customHeight="1" x14ac:dyDescent="0.2">
      <c r="A131" s="2769" t="s">
        <v>158</v>
      </c>
      <c r="B131" s="2698" t="s">
        <v>24</v>
      </c>
      <c r="C131" s="2698"/>
      <c r="D131" s="2698"/>
      <c r="E131" s="2698"/>
      <c r="F131" s="2777"/>
      <c r="G131" s="2777"/>
      <c r="H131" s="2778"/>
      <c r="I131" s="2812">
        <v>0</v>
      </c>
      <c r="J131" s="2778"/>
      <c r="K131" s="2779">
        <v>0</v>
      </c>
    </row>
    <row r="132" spans="1:11" ht="18" customHeight="1" x14ac:dyDescent="0.2">
      <c r="A132" s="2769" t="s">
        <v>159</v>
      </c>
      <c r="B132" s="2698" t="s">
        <v>25</v>
      </c>
      <c r="C132" s="2698"/>
      <c r="D132" s="2698"/>
      <c r="E132" s="2698"/>
      <c r="F132" s="2777"/>
      <c r="G132" s="2777"/>
      <c r="H132" s="2778"/>
      <c r="I132" s="2812">
        <v>0</v>
      </c>
      <c r="J132" s="2778"/>
      <c r="K132" s="2779">
        <v>0</v>
      </c>
    </row>
    <row r="133" spans="1:11" ht="18" customHeight="1" x14ac:dyDescent="0.2">
      <c r="A133" s="2769" t="s">
        <v>160</v>
      </c>
      <c r="B133" s="4062"/>
      <c r="C133" s="4063"/>
      <c r="D133" s="4064"/>
      <c r="E133" s="2698"/>
      <c r="F133" s="2777"/>
      <c r="G133" s="2777"/>
      <c r="H133" s="2778"/>
      <c r="I133" s="2812">
        <v>0</v>
      </c>
      <c r="J133" s="2778"/>
      <c r="K133" s="2779">
        <v>0</v>
      </c>
    </row>
    <row r="134" spans="1:11" ht="18" customHeight="1" x14ac:dyDescent="0.2">
      <c r="A134" s="2769" t="s">
        <v>161</v>
      </c>
      <c r="B134" s="4062"/>
      <c r="C134" s="4063"/>
      <c r="D134" s="4064"/>
      <c r="E134" s="2698"/>
      <c r="F134" s="2777"/>
      <c r="G134" s="2777"/>
      <c r="H134" s="2778"/>
      <c r="I134" s="2812">
        <v>0</v>
      </c>
      <c r="J134" s="2778"/>
      <c r="K134" s="2779">
        <v>0</v>
      </c>
    </row>
    <row r="135" spans="1:11" ht="18" customHeight="1" x14ac:dyDescent="0.2">
      <c r="A135" s="2769" t="s">
        <v>162</v>
      </c>
      <c r="B135" s="4062"/>
      <c r="C135" s="4063"/>
      <c r="D135" s="4064"/>
      <c r="E135" s="2698"/>
      <c r="F135" s="2777"/>
      <c r="G135" s="2777"/>
      <c r="H135" s="2778"/>
      <c r="I135" s="2812">
        <v>0</v>
      </c>
      <c r="J135" s="2778"/>
      <c r="K135" s="2779">
        <v>0</v>
      </c>
    </row>
    <row r="136" spans="1:11" ht="18" customHeight="1" x14ac:dyDescent="0.2">
      <c r="A136" s="2770"/>
      <c r="B136" s="2698"/>
      <c r="C136" s="2698"/>
      <c r="D136" s="2698"/>
      <c r="E136" s="2698"/>
      <c r="F136" s="2698"/>
      <c r="G136" s="2698"/>
      <c r="H136" s="2698"/>
      <c r="I136" s="2698"/>
      <c r="J136" s="2698"/>
      <c r="K136" s="2698"/>
    </row>
    <row r="137" spans="1:11" ht="18" customHeight="1" x14ac:dyDescent="0.2">
      <c r="A137" s="2770" t="s">
        <v>163</v>
      </c>
      <c r="B137" s="2766" t="s">
        <v>27</v>
      </c>
      <c r="C137" s="2698"/>
      <c r="D137" s="2698"/>
      <c r="E137" s="2698"/>
      <c r="F137" s="2781">
        <v>0</v>
      </c>
      <c r="G137" s="2781">
        <v>0</v>
      </c>
      <c r="H137" s="2779">
        <v>0</v>
      </c>
      <c r="I137" s="2779">
        <v>0</v>
      </c>
      <c r="J137" s="2779">
        <v>0</v>
      </c>
      <c r="K137" s="2779">
        <v>0</v>
      </c>
    </row>
    <row r="138" spans="1:11" ht="18" customHeight="1" x14ac:dyDescent="0.2">
      <c r="A138" s="2698"/>
      <c r="B138" s="2698"/>
      <c r="C138" s="2698"/>
      <c r="D138" s="2698"/>
      <c r="E138" s="2698"/>
      <c r="F138" s="2698"/>
      <c r="G138" s="2698"/>
      <c r="H138" s="2698"/>
      <c r="I138" s="2698"/>
      <c r="J138" s="2698"/>
      <c r="K138" s="2698"/>
    </row>
    <row r="139" spans="1:11" ht="42.75" customHeight="1" x14ac:dyDescent="0.2">
      <c r="A139" s="2698"/>
      <c r="B139" s="2698"/>
      <c r="C139" s="2698"/>
      <c r="D139" s="2698"/>
      <c r="E139" s="2698"/>
      <c r="F139" s="2772" t="s">
        <v>9</v>
      </c>
      <c r="G139" s="2772" t="s">
        <v>37</v>
      </c>
      <c r="H139" s="2772" t="s">
        <v>29</v>
      </c>
      <c r="I139" s="2772" t="s">
        <v>30</v>
      </c>
      <c r="J139" s="2772" t="s">
        <v>33</v>
      </c>
      <c r="K139" s="2772" t="s">
        <v>34</v>
      </c>
    </row>
    <row r="140" spans="1:11" ht="18" customHeight="1" x14ac:dyDescent="0.2">
      <c r="A140" s="2770" t="s">
        <v>166</v>
      </c>
      <c r="B140" s="2766" t="s">
        <v>26</v>
      </c>
      <c r="C140" s="2698"/>
      <c r="D140" s="2698"/>
      <c r="E140" s="2698"/>
      <c r="F140" s="2698"/>
      <c r="G140" s="2698"/>
      <c r="H140" s="2698"/>
      <c r="I140" s="2698"/>
      <c r="J140" s="2698"/>
      <c r="K140" s="2698"/>
    </row>
    <row r="141" spans="1:11" ht="18" customHeight="1" x14ac:dyDescent="0.2">
      <c r="A141" s="2769" t="s">
        <v>137</v>
      </c>
      <c r="B141" s="2766" t="s">
        <v>64</v>
      </c>
      <c r="C141" s="2698"/>
      <c r="D141" s="2698"/>
      <c r="E141" s="2698"/>
      <c r="F141" s="2803">
        <v>5019</v>
      </c>
      <c r="G141" s="2803">
        <v>34499</v>
      </c>
      <c r="H141" s="2803">
        <v>408962</v>
      </c>
      <c r="I141" s="2803">
        <v>295270.56400000001</v>
      </c>
      <c r="J141" s="2803">
        <v>10090</v>
      </c>
      <c r="K141" s="2803">
        <v>694142.56400000001</v>
      </c>
    </row>
    <row r="142" spans="1:11" ht="18" customHeight="1" x14ac:dyDescent="0.2">
      <c r="A142" s="2769" t="s">
        <v>142</v>
      </c>
      <c r="B142" s="2766" t="s">
        <v>65</v>
      </c>
      <c r="C142" s="2698"/>
      <c r="D142" s="2698"/>
      <c r="E142" s="2698"/>
      <c r="F142" s="2803">
        <v>13902.2</v>
      </c>
      <c r="G142" s="2803">
        <v>2178</v>
      </c>
      <c r="H142" s="2803">
        <v>723739</v>
      </c>
      <c r="I142" s="2803">
        <v>0</v>
      </c>
      <c r="J142" s="2803">
        <v>400</v>
      </c>
      <c r="K142" s="2803">
        <v>723339</v>
      </c>
    </row>
    <row r="143" spans="1:11" ht="18" customHeight="1" x14ac:dyDescent="0.2">
      <c r="A143" s="2769" t="s">
        <v>144</v>
      </c>
      <c r="B143" s="2766" t="s">
        <v>66</v>
      </c>
      <c r="C143" s="2698"/>
      <c r="D143" s="2698"/>
      <c r="E143" s="2698"/>
      <c r="F143" s="2803">
        <v>0</v>
      </c>
      <c r="G143" s="2803">
        <v>0</v>
      </c>
      <c r="H143" s="2803">
        <v>6850202</v>
      </c>
      <c r="I143" s="2803">
        <v>0</v>
      </c>
      <c r="J143" s="2803">
        <v>470075</v>
      </c>
      <c r="K143" s="2803">
        <v>6380127</v>
      </c>
    </row>
    <row r="144" spans="1:11" ht="18" customHeight="1" x14ac:dyDescent="0.2">
      <c r="A144" s="2769" t="s">
        <v>146</v>
      </c>
      <c r="B144" s="2766" t="s">
        <v>67</v>
      </c>
      <c r="C144" s="2698"/>
      <c r="D144" s="2698"/>
      <c r="E144" s="2698"/>
      <c r="F144" s="2803">
        <v>0</v>
      </c>
      <c r="G144" s="2803">
        <v>0</v>
      </c>
      <c r="H144" s="2803">
        <v>0</v>
      </c>
      <c r="I144" s="2803">
        <v>0</v>
      </c>
      <c r="J144" s="2803">
        <v>0</v>
      </c>
      <c r="K144" s="2803">
        <v>0</v>
      </c>
    </row>
    <row r="145" spans="1:11" ht="18" customHeight="1" x14ac:dyDescent="0.2">
      <c r="A145" s="2769" t="s">
        <v>148</v>
      </c>
      <c r="B145" s="2766" t="s">
        <v>68</v>
      </c>
      <c r="C145" s="2698"/>
      <c r="D145" s="2698"/>
      <c r="E145" s="2698"/>
      <c r="F145" s="2803">
        <v>282</v>
      </c>
      <c r="G145" s="2803">
        <v>3387</v>
      </c>
      <c r="H145" s="2803">
        <v>106237</v>
      </c>
      <c r="I145" s="2803">
        <v>0</v>
      </c>
      <c r="J145" s="2803">
        <v>4900</v>
      </c>
      <c r="K145" s="2803">
        <v>101337</v>
      </c>
    </row>
    <row r="146" spans="1:11" ht="18" customHeight="1" x14ac:dyDescent="0.2">
      <c r="A146" s="2769" t="s">
        <v>150</v>
      </c>
      <c r="B146" s="2766" t="s">
        <v>69</v>
      </c>
      <c r="C146" s="2698"/>
      <c r="D146" s="2698"/>
      <c r="E146" s="2698"/>
      <c r="F146" s="2803">
        <v>8596.1</v>
      </c>
      <c r="G146" s="2803">
        <v>5046</v>
      </c>
      <c r="H146" s="2803">
        <v>239640</v>
      </c>
      <c r="I146" s="2803">
        <v>173020.08</v>
      </c>
      <c r="J146" s="2803">
        <v>549</v>
      </c>
      <c r="K146" s="2803">
        <v>412111.08</v>
      </c>
    </row>
    <row r="147" spans="1:11" ht="18" customHeight="1" x14ac:dyDescent="0.2">
      <c r="A147" s="2769" t="s">
        <v>153</v>
      </c>
      <c r="B147" s="2766" t="s">
        <v>61</v>
      </c>
      <c r="C147" s="2698"/>
      <c r="D147" s="2698"/>
      <c r="E147" s="2698"/>
      <c r="F147" s="2781">
        <v>100.7</v>
      </c>
      <c r="G147" s="2781">
        <v>316</v>
      </c>
      <c r="H147" s="2781">
        <v>478559</v>
      </c>
      <c r="I147" s="2781">
        <v>345519.598</v>
      </c>
      <c r="J147" s="2781">
        <v>0</v>
      </c>
      <c r="K147" s="2781">
        <v>824078.59799999988</v>
      </c>
    </row>
    <row r="148" spans="1:11" ht="18" customHeight="1" x14ac:dyDescent="0.2">
      <c r="A148" s="2769" t="s">
        <v>155</v>
      </c>
      <c r="B148" s="2766" t="s">
        <v>70</v>
      </c>
      <c r="C148" s="2698"/>
      <c r="D148" s="2698"/>
      <c r="E148" s="2698"/>
      <c r="F148" s="2804" t="s">
        <v>73</v>
      </c>
      <c r="G148" s="2804" t="s">
        <v>73</v>
      </c>
      <c r="H148" s="2805" t="s">
        <v>73</v>
      </c>
      <c r="I148" s="2805" t="s">
        <v>73</v>
      </c>
      <c r="J148" s="2805" t="s">
        <v>73</v>
      </c>
      <c r="K148" s="2800">
        <v>3277824</v>
      </c>
    </row>
    <row r="149" spans="1:11" ht="18" customHeight="1" x14ac:dyDescent="0.2">
      <c r="A149" s="2769" t="s">
        <v>163</v>
      </c>
      <c r="B149" s="2766" t="s">
        <v>71</v>
      </c>
      <c r="C149" s="2698"/>
      <c r="D149" s="2698"/>
      <c r="E149" s="2698"/>
      <c r="F149" s="2781">
        <v>0</v>
      </c>
      <c r="G149" s="2781">
        <v>0</v>
      </c>
      <c r="H149" s="2781">
        <v>0</v>
      </c>
      <c r="I149" s="2781">
        <v>0</v>
      </c>
      <c r="J149" s="2781">
        <v>0</v>
      </c>
      <c r="K149" s="2781">
        <v>0</v>
      </c>
    </row>
    <row r="150" spans="1:11" ht="18" customHeight="1" x14ac:dyDescent="0.2">
      <c r="A150" s="2769" t="s">
        <v>185</v>
      </c>
      <c r="B150" s="2766" t="s">
        <v>186</v>
      </c>
      <c r="C150" s="2698"/>
      <c r="D150" s="2698"/>
      <c r="E150" s="2698"/>
      <c r="F150" s="2804" t="s">
        <v>73</v>
      </c>
      <c r="G150" s="2804" t="s">
        <v>73</v>
      </c>
      <c r="H150" s="2781">
        <v>2659674</v>
      </c>
      <c r="I150" s="2781">
        <v>0</v>
      </c>
      <c r="J150" s="2781">
        <v>2274354</v>
      </c>
      <c r="K150" s="2781">
        <v>385320</v>
      </c>
    </row>
    <row r="151" spans="1:11" ht="18" customHeight="1" x14ac:dyDescent="0.2">
      <c r="A151" s="2698"/>
      <c r="B151" s="2766"/>
      <c r="C151" s="2698"/>
      <c r="D151" s="2698"/>
      <c r="E151" s="2698"/>
      <c r="F151" s="2810"/>
      <c r="G151" s="2810"/>
      <c r="H151" s="2810"/>
      <c r="I151" s="2810"/>
      <c r="J151" s="2810"/>
      <c r="K151" s="2810"/>
    </row>
    <row r="152" spans="1:11" ht="18" customHeight="1" x14ac:dyDescent="0.2">
      <c r="A152" s="2770" t="s">
        <v>165</v>
      </c>
      <c r="B152" s="2766" t="s">
        <v>26</v>
      </c>
      <c r="C152" s="2698"/>
      <c r="D152" s="2698"/>
      <c r="E152" s="2698"/>
      <c r="F152" s="2811">
        <v>27900.000000000004</v>
      </c>
      <c r="G152" s="2811">
        <v>45426</v>
      </c>
      <c r="H152" s="2811">
        <v>11467013</v>
      </c>
      <c r="I152" s="2811">
        <v>813810.24199999997</v>
      </c>
      <c r="J152" s="2811">
        <v>2760368</v>
      </c>
      <c r="K152" s="2811">
        <v>12798279.242000001</v>
      </c>
    </row>
    <row r="153" spans="1:11" ht="18" customHeight="1" x14ac:dyDescent="0.2">
      <c r="A153" s="1970"/>
      <c r="B153" s="1969"/>
      <c r="C153" s="1969"/>
      <c r="D153" s="1969"/>
      <c r="E153" s="1969"/>
      <c r="F153" s="1969"/>
      <c r="G153" s="1969"/>
      <c r="H153" s="1969"/>
      <c r="I153" s="1969"/>
      <c r="J153" s="1969"/>
      <c r="K153" s="1969"/>
    </row>
    <row r="154" spans="1:11" ht="18" customHeight="1" x14ac:dyDescent="0.2">
      <c r="A154" s="2770" t="s">
        <v>168</v>
      </c>
      <c r="B154" s="2766" t="s">
        <v>28</v>
      </c>
      <c r="C154" s="2698"/>
      <c r="D154" s="2698"/>
      <c r="E154" s="2698"/>
      <c r="F154" s="2826">
        <v>0.11335497856018582</v>
      </c>
      <c r="G154" s="2698"/>
      <c r="H154" s="2698"/>
      <c r="I154" s="2698"/>
      <c r="J154" s="2698"/>
      <c r="K154" s="2698"/>
    </row>
    <row r="155" spans="1:11" ht="18" customHeight="1" x14ac:dyDescent="0.2">
      <c r="A155" s="2770" t="s">
        <v>169</v>
      </c>
      <c r="B155" s="2766" t="s">
        <v>72</v>
      </c>
      <c r="C155" s="2698"/>
      <c r="D155" s="2698"/>
      <c r="E155" s="2698"/>
      <c r="F155" s="2826">
        <v>5.2795589828717153</v>
      </c>
      <c r="G155" s="2766"/>
      <c r="H155" s="2698"/>
      <c r="I155" s="2698"/>
      <c r="J155" s="2698"/>
      <c r="K155" s="2698"/>
    </row>
    <row r="156" spans="1:11" ht="18" customHeight="1" x14ac:dyDescent="0.2">
      <c r="A156" s="2698"/>
      <c r="B156" s="2698"/>
      <c r="C156" s="2698"/>
      <c r="D156" s="2698"/>
      <c r="E156" s="2698"/>
      <c r="F156" s="2698"/>
      <c r="G156" s="2766"/>
      <c r="H156" s="2698"/>
      <c r="I156" s="2698"/>
      <c r="J156" s="2698"/>
      <c r="K156" s="2698"/>
    </row>
  </sheetData>
  <mergeCells count="33">
    <mergeCell ref="D2:H2"/>
    <mergeCell ref="B34:D34"/>
    <mergeCell ref="B41:C41"/>
    <mergeCell ref="B13:H13"/>
    <mergeCell ref="B134:D134"/>
    <mergeCell ref="B103:C103"/>
    <mergeCell ref="B96:D96"/>
    <mergeCell ref="B94:D94"/>
    <mergeCell ref="B52:C52"/>
    <mergeCell ref="B90:C90"/>
    <mergeCell ref="B59:D59"/>
    <mergeCell ref="B53:D53"/>
    <mergeCell ref="B55:D55"/>
    <mergeCell ref="B56:D56"/>
    <mergeCell ref="B95:D95"/>
    <mergeCell ref="C10:G10"/>
    <mergeCell ref="B135:D135"/>
    <mergeCell ref="B133:D133"/>
    <mergeCell ref="B104:D104"/>
    <mergeCell ref="B105:D105"/>
    <mergeCell ref="B106:D106"/>
    <mergeCell ref="B62:D62"/>
    <mergeCell ref="B31:D31"/>
    <mergeCell ref="B30:D30"/>
    <mergeCell ref="C5:G5"/>
    <mergeCell ref="C6:G6"/>
    <mergeCell ref="C7:G7"/>
    <mergeCell ref="C11:G11"/>
    <mergeCell ref="C9:G9"/>
    <mergeCell ref="B45:D45"/>
    <mergeCell ref="B46:D46"/>
    <mergeCell ref="B47:D47"/>
    <mergeCell ref="B44:D44"/>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K156"/>
  <sheetViews>
    <sheetView showGridLines="0" zoomScale="70" zoomScaleNormal="70" zoomScaleSheetLayoutView="100" workbookViewId="0">
      <selection activeCell="H1" sqref="H1:H1048576"/>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2828"/>
      <c r="B1" s="2828"/>
      <c r="C1" s="2832"/>
      <c r="D1" s="2831"/>
      <c r="E1" s="2832"/>
      <c r="F1" s="2832"/>
      <c r="G1" s="2832"/>
      <c r="H1" s="2832"/>
      <c r="I1" s="2832"/>
      <c r="J1" s="2832"/>
      <c r="K1" s="2832"/>
    </row>
    <row r="2" spans="1:11" ht="18" customHeight="1" x14ac:dyDescent="0.25">
      <c r="A2" s="2828"/>
      <c r="B2" s="2828"/>
      <c r="C2" s="2828"/>
      <c r="D2" s="3857" t="s">
        <v>686</v>
      </c>
      <c r="E2" s="3858"/>
      <c r="F2" s="3858"/>
      <c r="G2" s="3858"/>
      <c r="H2" s="3858"/>
      <c r="I2" s="2828"/>
      <c r="J2" s="2828"/>
      <c r="K2" s="2828"/>
    </row>
    <row r="3" spans="1:11" ht="18" customHeight="1" x14ac:dyDescent="0.2">
      <c r="A3" s="2828"/>
      <c r="B3" s="2830" t="s">
        <v>0</v>
      </c>
      <c r="C3" s="2828"/>
      <c r="D3" s="2828"/>
      <c r="E3" s="2828"/>
      <c r="F3" s="2828"/>
      <c r="G3" s="2828"/>
      <c r="H3" s="2828"/>
      <c r="I3" s="2828"/>
      <c r="J3" s="2828"/>
      <c r="K3" s="2828"/>
    </row>
    <row r="4" spans="1:11" ht="18" customHeight="1" x14ac:dyDescent="0.2">
      <c r="A4" s="1970"/>
      <c r="B4" s="1969"/>
      <c r="C4" s="1969"/>
      <c r="D4" s="1969"/>
      <c r="E4" s="1969"/>
      <c r="F4" s="1969"/>
      <c r="G4" s="1969"/>
      <c r="H4" s="1969"/>
      <c r="I4" s="1969"/>
      <c r="J4" s="1969"/>
      <c r="K4" s="1969"/>
    </row>
    <row r="5" spans="1:11" ht="18" customHeight="1" x14ac:dyDescent="0.2">
      <c r="A5" s="2828"/>
      <c r="B5" s="2833" t="s">
        <v>40</v>
      </c>
      <c r="C5" s="4121" t="s">
        <v>814</v>
      </c>
      <c r="D5" s="4070"/>
      <c r="E5" s="4070"/>
      <c r="F5" s="4070"/>
      <c r="G5" s="4071"/>
      <c r="H5" s="2828"/>
      <c r="I5" s="2828"/>
      <c r="J5" s="2828"/>
      <c r="K5" s="2828"/>
    </row>
    <row r="6" spans="1:11" ht="18" customHeight="1" x14ac:dyDescent="0.2">
      <c r="A6" s="2828"/>
      <c r="B6" s="2833" t="s">
        <v>3</v>
      </c>
      <c r="C6" s="4072">
        <v>210062</v>
      </c>
      <c r="D6" s="4073"/>
      <c r="E6" s="4073"/>
      <c r="F6" s="4073"/>
      <c r="G6" s="4074"/>
      <c r="H6" s="2828"/>
      <c r="I6" s="2828"/>
      <c r="J6" s="2828"/>
      <c r="K6" s="2828"/>
    </row>
    <row r="7" spans="1:11" ht="18" customHeight="1" x14ac:dyDescent="0.2">
      <c r="A7" s="2828"/>
      <c r="B7" s="2833" t="s">
        <v>4</v>
      </c>
      <c r="C7" s="4075">
        <v>1451</v>
      </c>
      <c r="D7" s="4076"/>
      <c r="E7" s="4076"/>
      <c r="F7" s="4076"/>
      <c r="G7" s="4077"/>
      <c r="H7" s="2828"/>
      <c r="I7" s="2828"/>
      <c r="J7" s="2828"/>
      <c r="K7" s="2828"/>
    </row>
    <row r="8" spans="1:11" ht="18" customHeight="1" x14ac:dyDescent="0.2">
      <c r="A8" s="1970"/>
      <c r="B8" s="1969"/>
      <c r="C8" s="1969"/>
      <c r="D8" s="1969"/>
      <c r="E8" s="1969"/>
      <c r="F8" s="1969"/>
      <c r="G8" s="1969"/>
      <c r="H8" s="1969"/>
      <c r="I8" s="1969"/>
      <c r="J8" s="1969"/>
      <c r="K8" s="1969"/>
    </row>
    <row r="9" spans="1:11" ht="18" customHeight="1" x14ac:dyDescent="0.2">
      <c r="A9" s="2828"/>
      <c r="B9" s="2833" t="s">
        <v>1</v>
      </c>
      <c r="C9" s="4068" t="s">
        <v>730</v>
      </c>
      <c r="D9" s="4070"/>
      <c r="E9" s="4070"/>
      <c r="F9" s="4070"/>
      <c r="G9" s="4071"/>
      <c r="H9" s="2828"/>
      <c r="I9" s="2828"/>
      <c r="J9" s="2828"/>
      <c r="K9" s="2828"/>
    </row>
    <row r="10" spans="1:11" ht="18" customHeight="1" x14ac:dyDescent="0.2">
      <c r="A10" s="2828"/>
      <c r="B10" s="2833" t="s">
        <v>2</v>
      </c>
      <c r="C10" s="4078" t="s">
        <v>731</v>
      </c>
      <c r="D10" s="4079"/>
      <c r="E10" s="4079"/>
      <c r="F10" s="4079"/>
      <c r="G10" s="4080"/>
      <c r="H10" s="2828"/>
      <c r="I10" s="2828"/>
      <c r="J10" s="2828"/>
      <c r="K10" s="2828"/>
    </row>
    <row r="11" spans="1:11" ht="18" customHeight="1" x14ac:dyDescent="0.2">
      <c r="A11" s="2828"/>
      <c r="B11" s="2833" t="s">
        <v>32</v>
      </c>
      <c r="C11" s="4068" t="s">
        <v>732</v>
      </c>
      <c r="D11" s="4069"/>
      <c r="E11" s="4069"/>
      <c r="F11" s="4069"/>
      <c r="G11" s="4069"/>
      <c r="H11" s="2828"/>
      <c r="I11" s="2828"/>
      <c r="J11" s="2828"/>
      <c r="K11" s="2828"/>
    </row>
    <row r="12" spans="1:11" ht="18" customHeight="1" x14ac:dyDescent="0.2">
      <c r="A12" s="2828"/>
      <c r="B12" s="2833"/>
      <c r="C12" s="2833"/>
      <c r="D12" s="2833"/>
      <c r="E12" s="2833"/>
      <c r="F12" s="2833"/>
      <c r="G12" s="2833"/>
      <c r="H12" s="2828"/>
      <c r="I12" s="2828"/>
      <c r="J12" s="2828"/>
      <c r="K12" s="2828"/>
    </row>
    <row r="13" spans="1:11" ht="24.6" customHeight="1" x14ac:dyDescent="0.2">
      <c r="A13" s="2828"/>
      <c r="B13" s="3863"/>
      <c r="C13" s="3864"/>
      <c r="D13" s="3864"/>
      <c r="E13" s="3864"/>
      <c r="F13" s="3864"/>
      <c r="G13" s="3864"/>
      <c r="H13" s="3865"/>
      <c r="I13" s="2832"/>
      <c r="J13" s="2828"/>
      <c r="K13" s="2828"/>
    </row>
    <row r="14" spans="1:11" ht="18" customHeight="1" x14ac:dyDescent="0.2">
      <c r="A14" s="2828"/>
      <c r="B14" s="2835"/>
      <c r="C14" s="2828"/>
      <c r="D14" s="2828"/>
      <c r="E14" s="2828"/>
      <c r="F14" s="2828"/>
      <c r="G14" s="2828"/>
      <c r="H14" s="2828"/>
      <c r="I14" s="2828"/>
      <c r="J14" s="2828"/>
      <c r="K14" s="2828"/>
    </row>
    <row r="15" spans="1:11" ht="18" customHeight="1" x14ac:dyDescent="0.2">
      <c r="A15" s="2828"/>
      <c r="B15" s="2835"/>
      <c r="C15" s="2828"/>
      <c r="D15" s="2828"/>
      <c r="E15" s="2828"/>
      <c r="F15" s="2828"/>
      <c r="G15" s="2828"/>
      <c r="H15" s="2828"/>
      <c r="I15" s="2828"/>
      <c r="J15" s="2828"/>
      <c r="K15" s="2828"/>
    </row>
    <row r="16" spans="1:11" ht="45" customHeight="1" x14ac:dyDescent="0.2">
      <c r="A16" s="2831" t="s">
        <v>181</v>
      </c>
      <c r="B16" s="2832"/>
      <c r="C16" s="2832"/>
      <c r="D16" s="2832"/>
      <c r="E16" s="2832"/>
      <c r="F16" s="2836" t="s">
        <v>9</v>
      </c>
      <c r="G16" s="2836" t="s">
        <v>37</v>
      </c>
      <c r="H16" s="2836" t="s">
        <v>29</v>
      </c>
      <c r="I16" s="2836" t="s">
        <v>30</v>
      </c>
      <c r="J16" s="2836" t="s">
        <v>33</v>
      </c>
      <c r="K16" s="2836" t="s">
        <v>34</v>
      </c>
    </row>
    <row r="17" spans="1:11" ht="18" customHeight="1" x14ac:dyDescent="0.2">
      <c r="A17" s="2834" t="s">
        <v>184</v>
      </c>
      <c r="B17" s="2830" t="s">
        <v>182</v>
      </c>
      <c r="C17" s="2828"/>
      <c r="D17" s="2828"/>
      <c r="E17" s="2828"/>
      <c r="F17" s="2828"/>
      <c r="G17" s="2828"/>
      <c r="H17" s="2828"/>
      <c r="I17" s="2828"/>
      <c r="J17" s="2828"/>
      <c r="K17" s="2828"/>
    </row>
    <row r="18" spans="1:11" ht="18" customHeight="1" x14ac:dyDescent="0.2">
      <c r="A18" s="2833" t="s">
        <v>185</v>
      </c>
      <c r="B18" s="2829" t="s">
        <v>183</v>
      </c>
      <c r="C18" s="2828"/>
      <c r="D18" s="2828"/>
      <c r="E18" s="2828"/>
      <c r="F18" s="2841" t="s">
        <v>73</v>
      </c>
      <c r="G18" s="2841" t="s">
        <v>73</v>
      </c>
      <c r="H18" s="2842">
        <v>6158780</v>
      </c>
      <c r="I18" s="2877">
        <v>0</v>
      </c>
      <c r="J18" s="2842">
        <v>5266527</v>
      </c>
      <c r="K18" s="2843">
        <v>892253</v>
      </c>
    </row>
    <row r="19" spans="1:11" ht="45" customHeight="1" x14ac:dyDescent="0.2">
      <c r="A19" s="2831" t="s">
        <v>8</v>
      </c>
      <c r="B19" s="2832"/>
      <c r="C19" s="2832"/>
      <c r="D19" s="2832"/>
      <c r="E19" s="2832"/>
      <c r="F19" s="2836" t="s">
        <v>9</v>
      </c>
      <c r="G19" s="2836" t="s">
        <v>37</v>
      </c>
      <c r="H19" s="2836" t="s">
        <v>29</v>
      </c>
      <c r="I19" s="2836" t="s">
        <v>30</v>
      </c>
      <c r="J19" s="2836" t="s">
        <v>33</v>
      </c>
      <c r="K19" s="2836" t="s">
        <v>34</v>
      </c>
    </row>
    <row r="20" spans="1:11" ht="18" customHeight="1" x14ac:dyDescent="0.2">
      <c r="A20" s="2834" t="s">
        <v>74</v>
      </c>
      <c r="B20" s="2830" t="s">
        <v>41</v>
      </c>
      <c r="C20" s="2828"/>
      <c r="D20" s="2828"/>
      <c r="E20" s="2828"/>
      <c r="F20" s="2828"/>
      <c r="G20" s="2828"/>
      <c r="H20" s="2828"/>
      <c r="I20" s="2828"/>
      <c r="J20" s="2828"/>
      <c r="K20" s="2828"/>
    </row>
    <row r="21" spans="1:11" ht="18" customHeight="1" x14ac:dyDescent="0.2">
      <c r="A21" s="2833" t="s">
        <v>75</v>
      </c>
      <c r="B21" s="2829" t="s">
        <v>42</v>
      </c>
      <c r="C21" s="2828"/>
      <c r="D21" s="2828"/>
      <c r="E21" s="2828"/>
      <c r="F21" s="2841">
        <v>341</v>
      </c>
      <c r="G21" s="2841">
        <v>570</v>
      </c>
      <c r="H21" s="2842">
        <v>25424</v>
      </c>
      <c r="I21" s="2877">
        <v>4994</v>
      </c>
      <c r="J21" s="2842"/>
      <c r="K21" s="2843">
        <v>30418</v>
      </c>
    </row>
    <row r="22" spans="1:11" ht="18" customHeight="1" x14ac:dyDescent="0.2">
      <c r="A22" s="2833" t="s">
        <v>76</v>
      </c>
      <c r="B22" s="2828" t="s">
        <v>6</v>
      </c>
      <c r="C22" s="2828"/>
      <c r="D22" s="2828"/>
      <c r="E22" s="2828"/>
      <c r="F22" s="2841"/>
      <c r="G22" s="2841"/>
      <c r="H22" s="2842"/>
      <c r="I22" s="2877">
        <v>0</v>
      </c>
      <c r="J22" s="2842"/>
      <c r="K22" s="2843">
        <v>0</v>
      </c>
    </row>
    <row r="23" spans="1:11" ht="18" customHeight="1" x14ac:dyDescent="0.2">
      <c r="A23" s="2833" t="s">
        <v>77</v>
      </c>
      <c r="B23" s="2828" t="s">
        <v>43</v>
      </c>
      <c r="C23" s="2828"/>
      <c r="D23" s="2828"/>
      <c r="E23" s="2828"/>
      <c r="F23" s="2841"/>
      <c r="G23" s="2841"/>
      <c r="H23" s="2842"/>
      <c r="I23" s="2877">
        <v>0</v>
      </c>
      <c r="J23" s="2842"/>
      <c r="K23" s="2843">
        <v>0</v>
      </c>
    </row>
    <row r="24" spans="1:11" ht="18" customHeight="1" x14ac:dyDescent="0.2">
      <c r="A24" s="2833" t="s">
        <v>78</v>
      </c>
      <c r="B24" s="2828" t="s">
        <v>44</v>
      </c>
      <c r="C24" s="2828"/>
      <c r="D24" s="2828"/>
      <c r="E24" s="2828"/>
      <c r="F24" s="2841">
        <v>301</v>
      </c>
      <c r="G24" s="2841">
        <v>3251</v>
      </c>
      <c r="H24" s="2842">
        <v>15051</v>
      </c>
      <c r="I24" s="2877">
        <v>2364</v>
      </c>
      <c r="J24" s="2842"/>
      <c r="K24" s="2843">
        <v>17415</v>
      </c>
    </row>
    <row r="25" spans="1:11" ht="18" customHeight="1" x14ac:dyDescent="0.2">
      <c r="A25" s="2833" t="s">
        <v>79</v>
      </c>
      <c r="B25" s="2828" t="s">
        <v>5</v>
      </c>
      <c r="C25" s="2828"/>
      <c r="D25" s="2828"/>
      <c r="E25" s="2828"/>
      <c r="F25" s="2841"/>
      <c r="G25" s="2841"/>
      <c r="H25" s="2842"/>
      <c r="I25" s="2877">
        <v>0</v>
      </c>
      <c r="J25" s="2842"/>
      <c r="K25" s="2843">
        <v>0</v>
      </c>
    </row>
    <row r="26" spans="1:11" ht="18" customHeight="1" x14ac:dyDescent="0.2">
      <c r="A26" s="2833" t="s">
        <v>80</v>
      </c>
      <c r="B26" s="2828" t="s">
        <v>45</v>
      </c>
      <c r="C26" s="2828"/>
      <c r="D26" s="2828"/>
      <c r="E26" s="2828"/>
      <c r="F26" s="2841"/>
      <c r="G26" s="2841"/>
      <c r="H26" s="2842"/>
      <c r="I26" s="2877">
        <v>0</v>
      </c>
      <c r="J26" s="2842"/>
      <c r="K26" s="2843">
        <v>0</v>
      </c>
    </row>
    <row r="27" spans="1:11" ht="18" customHeight="1" x14ac:dyDescent="0.2">
      <c r="A27" s="2833" t="s">
        <v>81</v>
      </c>
      <c r="B27" s="2828" t="s">
        <v>46</v>
      </c>
      <c r="C27" s="2828"/>
      <c r="D27" s="2828"/>
      <c r="E27" s="2828"/>
      <c r="F27" s="2841"/>
      <c r="G27" s="2841"/>
      <c r="H27" s="2842"/>
      <c r="I27" s="2877">
        <v>0</v>
      </c>
      <c r="J27" s="2842"/>
      <c r="K27" s="2843">
        <v>0</v>
      </c>
    </row>
    <row r="28" spans="1:11" ht="18" customHeight="1" x14ac:dyDescent="0.2">
      <c r="A28" s="2833" t="s">
        <v>82</v>
      </c>
      <c r="B28" s="2828" t="s">
        <v>47</v>
      </c>
      <c r="C28" s="2828"/>
      <c r="D28" s="2828"/>
      <c r="E28" s="2828"/>
      <c r="F28" s="2841"/>
      <c r="G28" s="2841"/>
      <c r="H28" s="2842"/>
      <c r="I28" s="2877">
        <v>0</v>
      </c>
      <c r="J28" s="2842"/>
      <c r="K28" s="2843">
        <v>0</v>
      </c>
    </row>
    <row r="29" spans="1:11" ht="18" customHeight="1" x14ac:dyDescent="0.2">
      <c r="A29" s="2833" t="s">
        <v>83</v>
      </c>
      <c r="B29" s="2828" t="s">
        <v>48</v>
      </c>
      <c r="C29" s="2828"/>
      <c r="D29" s="2828"/>
      <c r="E29" s="2828"/>
      <c r="F29" s="2841"/>
      <c r="G29" s="2841"/>
      <c r="H29" s="2842">
        <v>229682</v>
      </c>
      <c r="I29" s="2877">
        <v>0</v>
      </c>
      <c r="J29" s="2842"/>
      <c r="K29" s="2843">
        <v>229682</v>
      </c>
    </row>
    <row r="30" spans="1:11" ht="18" customHeight="1" x14ac:dyDescent="0.2">
      <c r="A30" s="2833" t="s">
        <v>84</v>
      </c>
      <c r="B30" s="4062" t="s">
        <v>815</v>
      </c>
      <c r="C30" s="4063"/>
      <c r="D30" s="4064"/>
      <c r="E30" s="2828"/>
      <c r="F30" s="2841">
        <v>5116</v>
      </c>
      <c r="G30" s="2841">
        <v>14295</v>
      </c>
      <c r="H30" s="2842">
        <v>270834</v>
      </c>
      <c r="I30" s="2877">
        <v>179437</v>
      </c>
      <c r="J30" s="2842"/>
      <c r="K30" s="2843">
        <v>450271</v>
      </c>
    </row>
    <row r="31" spans="1:11" ht="18" customHeight="1" x14ac:dyDescent="0.2">
      <c r="A31" s="2833" t="s">
        <v>133</v>
      </c>
      <c r="B31" s="4062"/>
      <c r="C31" s="4063"/>
      <c r="D31" s="4064"/>
      <c r="E31" s="2828"/>
      <c r="F31" s="2841"/>
      <c r="G31" s="2841"/>
      <c r="H31" s="2842"/>
      <c r="I31" s="2877">
        <v>0</v>
      </c>
      <c r="J31" s="2842"/>
      <c r="K31" s="2843">
        <v>0</v>
      </c>
    </row>
    <row r="32" spans="1:11" ht="18" customHeight="1" x14ac:dyDescent="0.2">
      <c r="A32" s="2833" t="s">
        <v>134</v>
      </c>
      <c r="B32" s="2856"/>
      <c r="C32" s="2857"/>
      <c r="D32" s="2858"/>
      <c r="E32" s="2828"/>
      <c r="F32" s="2841"/>
      <c r="G32" s="2879" t="s">
        <v>85</v>
      </c>
      <c r="H32" s="2842"/>
      <c r="I32" s="2877">
        <v>0</v>
      </c>
      <c r="J32" s="2842"/>
      <c r="K32" s="2843">
        <v>0</v>
      </c>
    </row>
    <row r="33" spans="1:11" ht="18" customHeight="1" x14ac:dyDescent="0.2">
      <c r="A33" s="2833" t="s">
        <v>135</v>
      </c>
      <c r="B33" s="2856"/>
      <c r="C33" s="2857"/>
      <c r="D33" s="2858"/>
      <c r="E33" s="2828"/>
      <c r="F33" s="2841"/>
      <c r="G33" s="2879" t="s">
        <v>85</v>
      </c>
      <c r="H33" s="2842"/>
      <c r="I33" s="2877">
        <v>0</v>
      </c>
      <c r="J33" s="2842"/>
      <c r="K33" s="2843">
        <v>0</v>
      </c>
    </row>
    <row r="34" spans="1:11" ht="18" customHeight="1" x14ac:dyDescent="0.2">
      <c r="A34" s="2833" t="s">
        <v>136</v>
      </c>
      <c r="B34" s="4062"/>
      <c r="C34" s="4063"/>
      <c r="D34" s="4064"/>
      <c r="E34" s="2828"/>
      <c r="F34" s="2841"/>
      <c r="G34" s="2879" t="s">
        <v>85</v>
      </c>
      <c r="H34" s="2842"/>
      <c r="I34" s="2877">
        <v>0</v>
      </c>
      <c r="J34" s="2842"/>
      <c r="K34" s="2843">
        <v>0</v>
      </c>
    </row>
    <row r="35" spans="1:11" ht="18" customHeight="1" x14ac:dyDescent="0.2">
      <c r="A35" s="2828"/>
      <c r="B35" s="2828"/>
      <c r="C35" s="2828"/>
      <c r="D35" s="2828"/>
      <c r="E35" s="2828"/>
      <c r="F35" s="2828"/>
      <c r="G35" s="2828"/>
      <c r="H35" s="2828"/>
      <c r="I35" s="2828"/>
      <c r="J35" s="2828"/>
      <c r="K35" s="2871"/>
    </row>
    <row r="36" spans="1:11" ht="18" customHeight="1" x14ac:dyDescent="0.2">
      <c r="A36" s="2834" t="s">
        <v>137</v>
      </c>
      <c r="B36" s="2830" t="s">
        <v>138</v>
      </c>
      <c r="C36" s="2828"/>
      <c r="D36" s="2828"/>
      <c r="E36" s="2830" t="s">
        <v>7</v>
      </c>
      <c r="F36" s="2845">
        <v>5758</v>
      </c>
      <c r="G36" s="2845">
        <v>18116</v>
      </c>
      <c r="H36" s="2845">
        <v>540991</v>
      </c>
      <c r="I36" s="2843">
        <v>186795</v>
      </c>
      <c r="J36" s="2843">
        <v>0</v>
      </c>
      <c r="K36" s="2843">
        <v>727786</v>
      </c>
    </row>
    <row r="37" spans="1:11" ht="18" customHeight="1" thickBot="1" x14ac:dyDescent="0.25">
      <c r="A37" s="2828"/>
      <c r="B37" s="2830"/>
      <c r="C37" s="2828"/>
      <c r="D37" s="2828"/>
      <c r="E37" s="2828"/>
      <c r="F37" s="2846"/>
      <c r="G37" s="2846"/>
      <c r="H37" s="2847"/>
      <c r="I37" s="2847"/>
      <c r="J37" s="2847"/>
      <c r="K37" s="2872"/>
    </row>
    <row r="38" spans="1:11" ht="42.75" customHeight="1" x14ac:dyDescent="0.2">
      <c r="A38" s="2828"/>
      <c r="B38" s="2828"/>
      <c r="C38" s="2828"/>
      <c r="D38" s="2828"/>
      <c r="E38" s="2828"/>
      <c r="F38" s="2836" t="s">
        <v>9</v>
      </c>
      <c r="G38" s="2836" t="s">
        <v>37</v>
      </c>
      <c r="H38" s="2836" t="s">
        <v>29</v>
      </c>
      <c r="I38" s="2836" t="s">
        <v>30</v>
      </c>
      <c r="J38" s="2836" t="s">
        <v>33</v>
      </c>
      <c r="K38" s="2836" t="s">
        <v>34</v>
      </c>
    </row>
    <row r="39" spans="1:11" ht="18.75" customHeight="1" x14ac:dyDescent="0.2">
      <c r="A39" s="2834" t="s">
        <v>86</v>
      </c>
      <c r="B39" s="2830" t="s">
        <v>49</v>
      </c>
      <c r="C39" s="2828"/>
      <c r="D39" s="2828"/>
      <c r="E39" s="2828"/>
      <c r="F39" s="2828"/>
      <c r="G39" s="2828"/>
      <c r="H39" s="2828"/>
      <c r="I39" s="2828"/>
      <c r="J39" s="2828"/>
      <c r="K39" s="2828"/>
    </row>
    <row r="40" spans="1:11" ht="18" customHeight="1" x14ac:dyDescent="0.2">
      <c r="A40" s="2833" t="s">
        <v>87</v>
      </c>
      <c r="B40" s="2828" t="s">
        <v>31</v>
      </c>
      <c r="C40" s="2828"/>
      <c r="D40" s="2828"/>
      <c r="E40" s="2828"/>
      <c r="F40" s="2841"/>
      <c r="G40" s="2841"/>
      <c r="H40" s="2842"/>
      <c r="I40" s="2877">
        <v>0</v>
      </c>
      <c r="J40" s="2842"/>
      <c r="K40" s="2843">
        <v>0</v>
      </c>
    </row>
    <row r="41" spans="1:11" ht="18" customHeight="1" x14ac:dyDescent="0.2">
      <c r="A41" s="2833" t="s">
        <v>88</v>
      </c>
      <c r="B41" s="3861" t="s">
        <v>50</v>
      </c>
      <c r="C41" s="3862"/>
      <c r="D41" s="2828"/>
      <c r="E41" s="2828"/>
      <c r="F41" s="2841">
        <v>65256</v>
      </c>
      <c r="G41" s="2841"/>
      <c r="H41" s="2842">
        <v>916965</v>
      </c>
      <c r="I41" s="2877">
        <v>675802</v>
      </c>
      <c r="J41" s="2842"/>
      <c r="K41" s="2843">
        <v>1592767</v>
      </c>
    </row>
    <row r="42" spans="1:11" ht="18" customHeight="1" x14ac:dyDescent="0.2">
      <c r="A42" s="2833" t="s">
        <v>89</v>
      </c>
      <c r="B42" s="2829" t="s">
        <v>11</v>
      </c>
      <c r="C42" s="2828"/>
      <c r="D42" s="2828"/>
      <c r="E42" s="2828"/>
      <c r="F42" s="2841">
        <v>2385</v>
      </c>
      <c r="G42" s="2841">
        <v>22</v>
      </c>
      <c r="H42" s="2842">
        <v>94929</v>
      </c>
      <c r="I42" s="2877">
        <v>69962</v>
      </c>
      <c r="J42" s="2842"/>
      <c r="K42" s="2843">
        <v>164891</v>
      </c>
    </row>
    <row r="43" spans="1:11" ht="18" customHeight="1" x14ac:dyDescent="0.2">
      <c r="A43" s="2833" t="s">
        <v>90</v>
      </c>
      <c r="B43" s="2874" t="s">
        <v>10</v>
      </c>
      <c r="C43" s="2837"/>
      <c r="D43" s="2837"/>
      <c r="E43" s="2828"/>
      <c r="F43" s="2841"/>
      <c r="G43" s="2841"/>
      <c r="H43" s="2842"/>
      <c r="I43" s="2877">
        <v>0</v>
      </c>
      <c r="J43" s="2842"/>
      <c r="K43" s="2843">
        <v>0</v>
      </c>
    </row>
    <row r="44" spans="1:11" ht="18" customHeight="1" x14ac:dyDescent="0.2">
      <c r="A44" s="2833" t="s">
        <v>91</v>
      </c>
      <c r="B44" s="4062" t="s">
        <v>816</v>
      </c>
      <c r="C44" s="4063"/>
      <c r="D44" s="4064"/>
      <c r="E44" s="2828"/>
      <c r="F44" s="2881">
        <v>3218</v>
      </c>
      <c r="G44" s="2881">
        <v>28</v>
      </c>
      <c r="H44" s="2881">
        <v>99831</v>
      </c>
      <c r="I44" s="2882">
        <v>73576</v>
      </c>
      <c r="J44" s="2881"/>
      <c r="K44" s="2883">
        <v>173407</v>
      </c>
    </row>
    <row r="45" spans="1:11" ht="18" customHeight="1" x14ac:dyDescent="0.2">
      <c r="A45" s="2833" t="s">
        <v>139</v>
      </c>
      <c r="B45" s="4062"/>
      <c r="C45" s="4063"/>
      <c r="D45" s="4064"/>
      <c r="E45" s="2828"/>
      <c r="F45" s="2841"/>
      <c r="G45" s="2841"/>
      <c r="H45" s="2842"/>
      <c r="I45" s="2877">
        <v>0</v>
      </c>
      <c r="J45" s="2842"/>
      <c r="K45" s="2843">
        <v>0</v>
      </c>
    </row>
    <row r="46" spans="1:11" ht="18" customHeight="1" x14ac:dyDescent="0.2">
      <c r="A46" s="2833" t="s">
        <v>140</v>
      </c>
      <c r="B46" s="4062"/>
      <c r="C46" s="4063"/>
      <c r="D46" s="4064"/>
      <c r="E46" s="2828"/>
      <c r="F46" s="2841"/>
      <c r="G46" s="2841"/>
      <c r="H46" s="2842"/>
      <c r="I46" s="2877">
        <v>0</v>
      </c>
      <c r="J46" s="2842"/>
      <c r="K46" s="2843">
        <v>0</v>
      </c>
    </row>
    <row r="47" spans="1:11" ht="18" customHeight="1" x14ac:dyDescent="0.2">
      <c r="A47" s="2833" t="s">
        <v>141</v>
      </c>
      <c r="B47" s="4062"/>
      <c r="C47" s="4063"/>
      <c r="D47" s="4064"/>
      <c r="E47" s="2828"/>
      <c r="F47" s="2841"/>
      <c r="G47" s="2841"/>
      <c r="H47" s="2842"/>
      <c r="I47" s="2877">
        <v>0</v>
      </c>
      <c r="J47" s="2842"/>
      <c r="K47" s="2843">
        <v>0</v>
      </c>
    </row>
    <row r="48" spans="1:11" ht="18" customHeight="1" x14ac:dyDescent="0.2">
      <c r="A48" s="1970"/>
      <c r="B48" s="1969"/>
      <c r="C48" s="1969"/>
      <c r="D48" s="1969"/>
      <c r="E48" s="1969"/>
      <c r="F48" s="1969"/>
      <c r="G48" s="1969"/>
      <c r="H48" s="1969"/>
      <c r="I48" s="1969"/>
      <c r="J48" s="1969"/>
      <c r="K48" s="1969"/>
    </row>
    <row r="49" spans="1:11" ht="18" customHeight="1" x14ac:dyDescent="0.2">
      <c r="A49" s="2834" t="s">
        <v>142</v>
      </c>
      <c r="B49" s="2830" t="s">
        <v>143</v>
      </c>
      <c r="C49" s="2828"/>
      <c r="D49" s="2828"/>
      <c r="E49" s="2830" t="s">
        <v>7</v>
      </c>
      <c r="F49" s="2850">
        <v>70859</v>
      </c>
      <c r="G49" s="2850">
        <v>50</v>
      </c>
      <c r="H49" s="2843">
        <v>1111725</v>
      </c>
      <c r="I49" s="2843">
        <v>819340</v>
      </c>
      <c r="J49" s="2843">
        <v>0</v>
      </c>
      <c r="K49" s="2843">
        <v>1931065</v>
      </c>
    </row>
    <row r="50" spans="1:11" ht="18" customHeight="1" thickBot="1" x14ac:dyDescent="0.25">
      <c r="A50" s="2828"/>
      <c r="B50" s="2828"/>
      <c r="C50" s="2828"/>
      <c r="D50" s="2828"/>
      <c r="E50" s="2828"/>
      <c r="F50" s="2828"/>
      <c r="G50" s="2851"/>
      <c r="H50" s="2851"/>
      <c r="I50" s="2851"/>
      <c r="J50" s="2851"/>
      <c r="K50" s="2851"/>
    </row>
    <row r="51" spans="1:11" ht="42.75" customHeight="1" x14ac:dyDescent="0.2">
      <c r="A51" s="2828"/>
      <c r="B51" s="2828"/>
      <c r="C51" s="2828"/>
      <c r="D51" s="2828"/>
      <c r="E51" s="2828"/>
      <c r="F51" s="2836" t="s">
        <v>9</v>
      </c>
      <c r="G51" s="2836" t="s">
        <v>37</v>
      </c>
      <c r="H51" s="2836" t="s">
        <v>29</v>
      </c>
      <c r="I51" s="2836" t="s">
        <v>30</v>
      </c>
      <c r="J51" s="2836" t="s">
        <v>33</v>
      </c>
      <c r="K51" s="2836" t="s">
        <v>34</v>
      </c>
    </row>
    <row r="52" spans="1:11" ht="18" customHeight="1" x14ac:dyDescent="0.2">
      <c r="A52" s="2834" t="s">
        <v>92</v>
      </c>
      <c r="B52" s="4060" t="s">
        <v>38</v>
      </c>
      <c r="C52" s="4061"/>
      <c r="D52" s="2828"/>
      <c r="E52" s="2828"/>
      <c r="F52" s="2828"/>
      <c r="G52" s="2828"/>
      <c r="H52" s="2828"/>
      <c r="I52" s="2828"/>
      <c r="J52" s="2828"/>
      <c r="K52" s="2828"/>
    </row>
    <row r="53" spans="1:11" ht="18" customHeight="1" x14ac:dyDescent="0.2">
      <c r="A53" s="2833" t="s">
        <v>51</v>
      </c>
      <c r="B53" s="4130" t="s">
        <v>428</v>
      </c>
      <c r="C53" s="4082"/>
      <c r="D53" s="4067"/>
      <c r="E53" s="2828"/>
      <c r="F53" s="2841">
        <v>43510</v>
      </c>
      <c r="G53" s="2841">
        <v>3313</v>
      </c>
      <c r="H53" s="2842">
        <v>3823302</v>
      </c>
      <c r="I53" s="2877">
        <v>0</v>
      </c>
      <c r="J53" s="2842">
        <v>1278856</v>
      </c>
      <c r="K53" s="2843">
        <v>2544446</v>
      </c>
    </row>
    <row r="54" spans="1:11" ht="18" customHeight="1" x14ac:dyDescent="0.2">
      <c r="A54" s="2833" t="s">
        <v>93</v>
      </c>
      <c r="B54" s="2853"/>
      <c r="C54" s="2854"/>
      <c r="D54" s="2855"/>
      <c r="E54" s="2828"/>
      <c r="F54" s="2841"/>
      <c r="G54" s="2841"/>
      <c r="H54" s="2842"/>
      <c r="I54" s="2877">
        <v>0</v>
      </c>
      <c r="J54" s="2842"/>
      <c r="K54" s="2843">
        <v>0</v>
      </c>
    </row>
    <row r="55" spans="1:11" ht="18" customHeight="1" x14ac:dyDescent="0.2">
      <c r="A55" s="2833" t="s">
        <v>94</v>
      </c>
      <c r="B55" s="4065"/>
      <c r="C55" s="4066"/>
      <c r="D55" s="4067"/>
      <c r="E55" s="2828"/>
      <c r="F55" s="2841"/>
      <c r="G55" s="2841"/>
      <c r="H55" s="2842"/>
      <c r="I55" s="2877">
        <v>0</v>
      </c>
      <c r="J55" s="2842"/>
      <c r="K55" s="2843">
        <v>0</v>
      </c>
    </row>
    <row r="56" spans="1:11" ht="18" customHeight="1" x14ac:dyDescent="0.2">
      <c r="A56" s="2833" t="s">
        <v>95</v>
      </c>
      <c r="B56" s="4065"/>
      <c r="C56" s="4066"/>
      <c r="D56" s="4067"/>
      <c r="E56" s="2828"/>
      <c r="F56" s="2841"/>
      <c r="G56" s="2841"/>
      <c r="H56" s="2842"/>
      <c r="I56" s="2877">
        <v>0</v>
      </c>
      <c r="J56" s="2842"/>
      <c r="K56" s="2843">
        <v>0</v>
      </c>
    </row>
    <row r="57" spans="1:11" ht="18" customHeight="1" x14ac:dyDescent="0.2">
      <c r="A57" s="2833" t="s">
        <v>96</v>
      </c>
      <c r="B57" s="4065"/>
      <c r="C57" s="4066"/>
      <c r="D57" s="4067"/>
      <c r="E57" s="2828"/>
      <c r="F57" s="2841"/>
      <c r="G57" s="2841"/>
      <c r="H57" s="2842"/>
      <c r="I57" s="2877">
        <v>0</v>
      </c>
      <c r="J57" s="2842"/>
      <c r="K57" s="2843">
        <v>0</v>
      </c>
    </row>
    <row r="58" spans="1:11" ht="18" customHeight="1" x14ac:dyDescent="0.2">
      <c r="A58" s="2833" t="s">
        <v>97</v>
      </c>
      <c r="B58" s="2853"/>
      <c r="C58" s="2854"/>
      <c r="D58" s="2855"/>
      <c r="E58" s="2828"/>
      <c r="F58" s="2841"/>
      <c r="G58" s="2841"/>
      <c r="H58" s="2842"/>
      <c r="I58" s="2877">
        <v>0</v>
      </c>
      <c r="J58" s="2842"/>
      <c r="K58" s="2843">
        <v>0</v>
      </c>
    </row>
    <row r="59" spans="1:11" ht="18" customHeight="1" x14ac:dyDescent="0.2">
      <c r="A59" s="2833" t="s">
        <v>98</v>
      </c>
      <c r="B59" s="4065"/>
      <c r="C59" s="4066"/>
      <c r="D59" s="4067"/>
      <c r="E59" s="2828"/>
      <c r="F59" s="2841"/>
      <c r="G59" s="2841"/>
      <c r="H59" s="2842"/>
      <c r="I59" s="2877">
        <v>0</v>
      </c>
      <c r="J59" s="2842"/>
      <c r="K59" s="2843">
        <v>0</v>
      </c>
    </row>
    <row r="60" spans="1:11" ht="18" customHeight="1" x14ac:dyDescent="0.2">
      <c r="A60" s="2833" t="s">
        <v>99</v>
      </c>
      <c r="B60" s="2853"/>
      <c r="C60" s="2854"/>
      <c r="D60" s="2855"/>
      <c r="E60" s="2828"/>
      <c r="F60" s="2841"/>
      <c r="G60" s="2841"/>
      <c r="H60" s="2842"/>
      <c r="I60" s="2877">
        <v>0</v>
      </c>
      <c r="J60" s="2842"/>
      <c r="K60" s="2843">
        <v>0</v>
      </c>
    </row>
    <row r="61" spans="1:11" ht="18" customHeight="1" x14ac:dyDescent="0.2">
      <c r="A61" s="2833" t="s">
        <v>100</v>
      </c>
      <c r="B61" s="2853"/>
      <c r="C61" s="2854"/>
      <c r="D61" s="2855"/>
      <c r="E61" s="2828"/>
      <c r="F61" s="2841"/>
      <c r="G61" s="2841"/>
      <c r="H61" s="2842"/>
      <c r="I61" s="2877">
        <v>0</v>
      </c>
      <c r="J61" s="2842"/>
      <c r="K61" s="2843">
        <v>0</v>
      </c>
    </row>
    <row r="62" spans="1:11" ht="18" customHeight="1" x14ac:dyDescent="0.2">
      <c r="A62" s="2833" t="s">
        <v>101</v>
      </c>
      <c r="B62" s="4065"/>
      <c r="C62" s="4066"/>
      <c r="D62" s="4067"/>
      <c r="E62" s="2828"/>
      <c r="F62" s="2841"/>
      <c r="G62" s="2841"/>
      <c r="H62" s="2842"/>
      <c r="I62" s="2877">
        <v>0</v>
      </c>
      <c r="J62" s="2842"/>
      <c r="K62" s="2843">
        <v>0</v>
      </c>
    </row>
    <row r="63" spans="1:11" ht="18" customHeight="1" x14ac:dyDescent="0.2">
      <c r="A63" s="2833"/>
      <c r="B63" s="2828"/>
      <c r="C63" s="2828"/>
      <c r="D63" s="2828"/>
      <c r="E63" s="2828"/>
      <c r="F63" s="2828"/>
      <c r="G63" s="2828"/>
      <c r="H63" s="2828"/>
      <c r="I63" s="2873"/>
      <c r="J63" s="2828"/>
      <c r="K63" s="2828"/>
    </row>
    <row r="64" spans="1:11" ht="18" customHeight="1" x14ac:dyDescent="0.2">
      <c r="A64" s="2833" t="s">
        <v>144</v>
      </c>
      <c r="B64" s="2830" t="s">
        <v>145</v>
      </c>
      <c r="C64" s="2828"/>
      <c r="D64" s="2828"/>
      <c r="E64" s="2830" t="s">
        <v>7</v>
      </c>
      <c r="F64" s="2845">
        <v>43510</v>
      </c>
      <c r="G64" s="2845">
        <v>3313</v>
      </c>
      <c r="H64" s="2843">
        <v>3823302</v>
      </c>
      <c r="I64" s="2843">
        <v>0</v>
      </c>
      <c r="J64" s="2843">
        <v>1278856</v>
      </c>
      <c r="K64" s="2843">
        <v>2544446</v>
      </c>
    </row>
    <row r="65" spans="1:11" ht="18" customHeight="1" x14ac:dyDescent="0.2">
      <c r="A65" s="2828"/>
      <c r="B65" s="2828"/>
      <c r="C65" s="2828"/>
      <c r="D65" s="2828"/>
      <c r="E65" s="2828"/>
      <c r="F65" s="2875"/>
      <c r="G65" s="2875"/>
      <c r="H65" s="2875"/>
      <c r="I65" s="2875"/>
      <c r="J65" s="2875"/>
      <c r="K65" s="2875"/>
    </row>
    <row r="66" spans="1:11" ht="42.75" customHeight="1" x14ac:dyDescent="0.2">
      <c r="A66" s="2828"/>
      <c r="B66" s="2828"/>
      <c r="C66" s="2828"/>
      <c r="D66" s="2828"/>
      <c r="E66" s="2828"/>
      <c r="F66" s="2884" t="s">
        <v>9</v>
      </c>
      <c r="G66" s="2884" t="s">
        <v>37</v>
      </c>
      <c r="H66" s="2884" t="s">
        <v>29</v>
      </c>
      <c r="I66" s="2884" t="s">
        <v>30</v>
      </c>
      <c r="J66" s="2884" t="s">
        <v>33</v>
      </c>
      <c r="K66" s="2884" t="s">
        <v>34</v>
      </c>
    </row>
    <row r="67" spans="1:11" ht="18" customHeight="1" x14ac:dyDescent="0.2">
      <c r="A67" s="2834" t="s">
        <v>102</v>
      </c>
      <c r="B67" s="2830" t="s">
        <v>12</v>
      </c>
      <c r="C67" s="2828"/>
      <c r="D67" s="2828"/>
      <c r="E67" s="2828"/>
      <c r="F67" s="2885"/>
      <c r="G67" s="2885"/>
      <c r="H67" s="2885"/>
      <c r="I67" s="2886"/>
      <c r="J67" s="2885"/>
      <c r="K67" s="2887"/>
    </row>
    <row r="68" spans="1:11" ht="18" customHeight="1" x14ac:dyDescent="0.2">
      <c r="A68" s="2833" t="s">
        <v>103</v>
      </c>
      <c r="B68" s="2828" t="s">
        <v>52</v>
      </c>
      <c r="C68" s="2828"/>
      <c r="D68" s="2828"/>
      <c r="E68" s="2828"/>
      <c r="F68" s="2878"/>
      <c r="G68" s="2878"/>
      <c r="H68" s="2878"/>
      <c r="I68" s="2877">
        <v>0</v>
      </c>
      <c r="J68" s="2878"/>
      <c r="K68" s="2843">
        <v>0</v>
      </c>
    </row>
    <row r="69" spans="1:11" ht="18" customHeight="1" x14ac:dyDescent="0.2">
      <c r="A69" s="2833" t="s">
        <v>104</v>
      </c>
      <c r="B69" s="2829" t="s">
        <v>53</v>
      </c>
      <c r="C69" s="2828"/>
      <c r="D69" s="2828"/>
      <c r="E69" s="2828"/>
      <c r="F69" s="2878"/>
      <c r="G69" s="2878"/>
      <c r="H69" s="2878"/>
      <c r="I69" s="2877">
        <v>0</v>
      </c>
      <c r="J69" s="2878"/>
      <c r="K69" s="2843">
        <v>0</v>
      </c>
    </row>
    <row r="70" spans="1:11" ht="18" customHeight="1" x14ac:dyDescent="0.2">
      <c r="A70" s="2833" t="s">
        <v>178</v>
      </c>
      <c r="B70" s="2853"/>
      <c r="C70" s="2854"/>
      <c r="D70" s="2855"/>
      <c r="E70" s="2830"/>
      <c r="F70" s="2862"/>
      <c r="G70" s="2862"/>
      <c r="H70" s="2863"/>
      <c r="I70" s="2877">
        <v>0</v>
      </c>
      <c r="J70" s="2863"/>
      <c r="K70" s="2843">
        <v>0</v>
      </c>
    </row>
    <row r="71" spans="1:11" ht="18" customHeight="1" x14ac:dyDescent="0.2">
      <c r="A71" s="2833" t="s">
        <v>179</v>
      </c>
      <c r="B71" s="2853"/>
      <c r="C71" s="2854"/>
      <c r="D71" s="2855"/>
      <c r="E71" s="2830"/>
      <c r="F71" s="2862"/>
      <c r="G71" s="2862"/>
      <c r="H71" s="2863"/>
      <c r="I71" s="2877">
        <v>0</v>
      </c>
      <c r="J71" s="2863"/>
      <c r="K71" s="2843">
        <v>0</v>
      </c>
    </row>
    <row r="72" spans="1:11" ht="18" customHeight="1" x14ac:dyDescent="0.2">
      <c r="A72" s="2833" t="s">
        <v>180</v>
      </c>
      <c r="B72" s="2859"/>
      <c r="C72" s="2860"/>
      <c r="D72" s="2861"/>
      <c r="E72" s="2830"/>
      <c r="F72" s="2841"/>
      <c r="G72" s="2841"/>
      <c r="H72" s="2842"/>
      <c r="I72" s="2877">
        <v>0</v>
      </c>
      <c r="J72" s="2842"/>
      <c r="K72" s="2843">
        <v>0</v>
      </c>
    </row>
    <row r="73" spans="1:11" ht="18" customHeight="1" x14ac:dyDescent="0.2">
      <c r="A73" s="2833"/>
      <c r="B73" s="2829"/>
      <c r="C73" s="2828"/>
      <c r="D73" s="2828"/>
      <c r="E73" s="2830"/>
      <c r="F73" s="2888"/>
      <c r="G73" s="2888"/>
      <c r="H73" s="2889"/>
      <c r="I73" s="2886"/>
      <c r="J73" s="2889"/>
      <c r="K73" s="2887"/>
    </row>
    <row r="74" spans="1:11" ht="18" customHeight="1" x14ac:dyDescent="0.2">
      <c r="A74" s="2834" t="s">
        <v>146</v>
      </c>
      <c r="B74" s="2830" t="s">
        <v>147</v>
      </c>
      <c r="C74" s="2828"/>
      <c r="D74" s="2828"/>
      <c r="E74" s="2830" t="s">
        <v>7</v>
      </c>
      <c r="F74" s="2848">
        <v>0</v>
      </c>
      <c r="G74" s="2848">
        <v>0</v>
      </c>
      <c r="H74" s="2848">
        <v>0</v>
      </c>
      <c r="I74" s="2880">
        <v>0</v>
      </c>
      <c r="J74" s="2848">
        <v>0</v>
      </c>
      <c r="K74" s="2844">
        <v>0</v>
      </c>
    </row>
    <row r="75" spans="1:11" ht="42.75" customHeight="1" x14ac:dyDescent="0.2">
      <c r="A75" s="2828"/>
      <c r="B75" s="2828"/>
      <c r="C75" s="2828"/>
      <c r="D75" s="2828"/>
      <c r="E75" s="2828"/>
      <c r="F75" s="2836" t="s">
        <v>9</v>
      </c>
      <c r="G75" s="2836" t="s">
        <v>37</v>
      </c>
      <c r="H75" s="2836" t="s">
        <v>29</v>
      </c>
      <c r="I75" s="2836" t="s">
        <v>30</v>
      </c>
      <c r="J75" s="2836" t="s">
        <v>33</v>
      </c>
      <c r="K75" s="2836" t="s">
        <v>34</v>
      </c>
    </row>
    <row r="76" spans="1:11" ht="18" customHeight="1" x14ac:dyDescent="0.2">
      <c r="A76" s="2834" t="s">
        <v>105</v>
      </c>
      <c r="B76" s="2830" t="s">
        <v>106</v>
      </c>
      <c r="C76" s="2828"/>
      <c r="D76" s="2828"/>
      <c r="E76" s="2828"/>
      <c r="F76" s="2828"/>
      <c r="G76" s="2828"/>
      <c r="H76" s="2828"/>
      <c r="I76" s="2828"/>
      <c r="J76" s="2828"/>
      <c r="K76" s="2828"/>
    </row>
    <row r="77" spans="1:11" ht="18" customHeight="1" x14ac:dyDescent="0.2">
      <c r="A77" s="2833" t="s">
        <v>107</v>
      </c>
      <c r="B77" s="2829" t="s">
        <v>54</v>
      </c>
      <c r="C77" s="2828"/>
      <c r="D77" s="2828"/>
      <c r="E77" s="2828"/>
      <c r="F77" s="2841"/>
      <c r="G77" s="2841"/>
      <c r="H77" s="2842">
        <v>20800</v>
      </c>
      <c r="I77" s="2877">
        <v>0</v>
      </c>
      <c r="J77" s="2842"/>
      <c r="K77" s="2843">
        <v>20800</v>
      </c>
    </row>
    <row r="78" spans="1:11" ht="18" customHeight="1" x14ac:dyDescent="0.2">
      <c r="A78" s="2833" t="s">
        <v>108</v>
      </c>
      <c r="B78" s="2829" t="s">
        <v>55</v>
      </c>
      <c r="C78" s="2828"/>
      <c r="D78" s="2828"/>
      <c r="E78" s="2828"/>
      <c r="F78" s="2841"/>
      <c r="G78" s="2841"/>
      <c r="H78" s="2842"/>
      <c r="I78" s="2877">
        <v>0</v>
      </c>
      <c r="J78" s="2842"/>
      <c r="K78" s="2843">
        <v>0</v>
      </c>
    </row>
    <row r="79" spans="1:11" ht="18" customHeight="1" x14ac:dyDescent="0.2">
      <c r="A79" s="2833" t="s">
        <v>109</v>
      </c>
      <c r="B79" s="2829" t="s">
        <v>13</v>
      </c>
      <c r="C79" s="2828"/>
      <c r="D79" s="2828"/>
      <c r="E79" s="2828"/>
      <c r="F79" s="2841"/>
      <c r="G79" s="2841"/>
      <c r="H79" s="2842"/>
      <c r="I79" s="2877">
        <v>0</v>
      </c>
      <c r="J79" s="2842"/>
      <c r="K79" s="2843">
        <v>0</v>
      </c>
    </row>
    <row r="80" spans="1:11" ht="18" customHeight="1" x14ac:dyDescent="0.2">
      <c r="A80" s="2833" t="s">
        <v>110</v>
      </c>
      <c r="B80" s="2829" t="s">
        <v>56</v>
      </c>
      <c r="C80" s="2828"/>
      <c r="D80" s="2828"/>
      <c r="E80" s="2828"/>
      <c r="F80" s="2841"/>
      <c r="G80" s="2841"/>
      <c r="H80" s="2842"/>
      <c r="I80" s="2877">
        <v>0</v>
      </c>
      <c r="J80" s="2842"/>
      <c r="K80" s="2843">
        <v>0</v>
      </c>
    </row>
    <row r="81" spans="1:11" ht="18" customHeight="1" x14ac:dyDescent="0.2">
      <c r="A81" s="2833"/>
      <c r="B81" s="2828"/>
      <c r="C81" s="2828"/>
      <c r="D81" s="2828"/>
      <c r="E81" s="2828"/>
      <c r="F81" s="2828"/>
      <c r="G81" s="2828"/>
      <c r="H81" s="2828"/>
      <c r="I81" s="2828"/>
      <c r="J81" s="2828"/>
      <c r="K81" s="2867"/>
    </row>
    <row r="82" spans="1:11" ht="18" customHeight="1" x14ac:dyDescent="0.2">
      <c r="A82" s="2833" t="s">
        <v>148</v>
      </c>
      <c r="B82" s="2830" t="s">
        <v>149</v>
      </c>
      <c r="C82" s="2828"/>
      <c r="D82" s="2828"/>
      <c r="E82" s="2830" t="s">
        <v>7</v>
      </c>
      <c r="F82" s="2848">
        <v>0</v>
      </c>
      <c r="G82" s="2848">
        <v>0</v>
      </c>
      <c r="H82" s="2844">
        <v>20800</v>
      </c>
      <c r="I82" s="2844">
        <v>0</v>
      </c>
      <c r="J82" s="2844">
        <v>0</v>
      </c>
      <c r="K82" s="2844">
        <v>20800</v>
      </c>
    </row>
    <row r="83" spans="1:11" ht="18" customHeight="1" thickBot="1" x14ac:dyDescent="0.25">
      <c r="A83" s="2833"/>
      <c r="B83" s="2828"/>
      <c r="C83" s="2828"/>
      <c r="D83" s="2828"/>
      <c r="E83" s="2828"/>
      <c r="F83" s="2851"/>
      <c r="G83" s="2851"/>
      <c r="H83" s="2851"/>
      <c r="I83" s="2851"/>
      <c r="J83" s="2851"/>
      <c r="K83" s="2851"/>
    </row>
    <row r="84" spans="1:11" ht="42.75" customHeight="1" x14ac:dyDescent="0.2">
      <c r="A84" s="2828"/>
      <c r="B84" s="2828"/>
      <c r="C84" s="2828"/>
      <c r="D84" s="2828"/>
      <c r="E84" s="2828"/>
      <c r="F84" s="2836" t="s">
        <v>9</v>
      </c>
      <c r="G84" s="2836" t="s">
        <v>37</v>
      </c>
      <c r="H84" s="2836" t="s">
        <v>29</v>
      </c>
      <c r="I84" s="2836" t="s">
        <v>30</v>
      </c>
      <c r="J84" s="2836" t="s">
        <v>33</v>
      </c>
      <c r="K84" s="2836" t="s">
        <v>34</v>
      </c>
    </row>
    <row r="85" spans="1:11" ht="18" customHeight="1" x14ac:dyDescent="0.2">
      <c r="A85" s="2834" t="s">
        <v>111</v>
      </c>
      <c r="B85" s="2830" t="s">
        <v>57</v>
      </c>
      <c r="C85" s="2828"/>
      <c r="D85" s="2828"/>
      <c r="E85" s="2828"/>
      <c r="F85" s="2828"/>
      <c r="G85" s="2828"/>
      <c r="H85" s="2828"/>
      <c r="I85" s="2828"/>
      <c r="J85" s="2828"/>
      <c r="K85" s="2828"/>
    </row>
    <row r="86" spans="1:11" ht="18" customHeight="1" x14ac:dyDescent="0.2">
      <c r="A86" s="2833" t="s">
        <v>112</v>
      </c>
      <c r="B86" s="2829" t="s">
        <v>113</v>
      </c>
      <c r="C86" s="2828"/>
      <c r="D86" s="2828"/>
      <c r="E86" s="2828"/>
      <c r="F86" s="2841"/>
      <c r="G86" s="2841"/>
      <c r="H86" s="2842"/>
      <c r="I86" s="2877">
        <v>0</v>
      </c>
      <c r="J86" s="2842"/>
      <c r="K86" s="2843">
        <v>0</v>
      </c>
    </row>
    <row r="87" spans="1:11" ht="18" customHeight="1" x14ac:dyDescent="0.2">
      <c r="A87" s="2833" t="s">
        <v>114</v>
      </c>
      <c r="B87" s="2829" t="s">
        <v>14</v>
      </c>
      <c r="C87" s="2828"/>
      <c r="D87" s="2828"/>
      <c r="E87" s="2828"/>
      <c r="F87" s="2841"/>
      <c r="G87" s="2841"/>
      <c r="H87" s="2842"/>
      <c r="I87" s="2877">
        <v>0</v>
      </c>
      <c r="J87" s="2842"/>
      <c r="K87" s="2843">
        <v>0</v>
      </c>
    </row>
    <row r="88" spans="1:11" ht="18" customHeight="1" x14ac:dyDescent="0.2">
      <c r="A88" s="2833" t="s">
        <v>115</v>
      </c>
      <c r="B88" s="2829" t="s">
        <v>116</v>
      </c>
      <c r="C88" s="2828"/>
      <c r="D88" s="2828"/>
      <c r="E88" s="2828"/>
      <c r="F88" s="2841"/>
      <c r="G88" s="2841"/>
      <c r="H88" s="2842"/>
      <c r="I88" s="2877">
        <v>0</v>
      </c>
      <c r="J88" s="2842"/>
      <c r="K88" s="2843">
        <v>0</v>
      </c>
    </row>
    <row r="89" spans="1:11" ht="18" customHeight="1" x14ac:dyDescent="0.2">
      <c r="A89" s="2833" t="s">
        <v>117</v>
      </c>
      <c r="B89" s="2829" t="s">
        <v>58</v>
      </c>
      <c r="C89" s="2828"/>
      <c r="D89" s="2828"/>
      <c r="E89" s="2828"/>
      <c r="F89" s="2841"/>
      <c r="G89" s="2841"/>
      <c r="H89" s="2842"/>
      <c r="I89" s="2877">
        <v>0</v>
      </c>
      <c r="J89" s="2842"/>
      <c r="K89" s="2843">
        <v>0</v>
      </c>
    </row>
    <row r="90" spans="1:11" ht="18" customHeight="1" x14ac:dyDescent="0.2">
      <c r="A90" s="2833" t="s">
        <v>118</v>
      </c>
      <c r="B90" s="3861" t="s">
        <v>59</v>
      </c>
      <c r="C90" s="3862"/>
      <c r="D90" s="2828"/>
      <c r="E90" s="2828"/>
      <c r="F90" s="2841"/>
      <c r="G90" s="2841"/>
      <c r="H90" s="2842"/>
      <c r="I90" s="2877">
        <v>0</v>
      </c>
      <c r="J90" s="2842"/>
      <c r="K90" s="2843">
        <v>0</v>
      </c>
    </row>
    <row r="91" spans="1:11" ht="18" customHeight="1" x14ac:dyDescent="0.2">
      <c r="A91" s="2833" t="s">
        <v>119</v>
      </c>
      <c r="B91" s="2829" t="s">
        <v>60</v>
      </c>
      <c r="C91" s="2828"/>
      <c r="D91" s="2828"/>
      <c r="E91" s="2828"/>
      <c r="F91" s="2841"/>
      <c r="G91" s="2841"/>
      <c r="H91" s="2842"/>
      <c r="I91" s="2877">
        <v>0</v>
      </c>
      <c r="J91" s="2842"/>
      <c r="K91" s="2843">
        <v>0</v>
      </c>
    </row>
    <row r="92" spans="1:11" ht="18" customHeight="1" x14ac:dyDescent="0.2">
      <c r="A92" s="2833" t="s">
        <v>120</v>
      </c>
      <c r="B92" s="2829" t="s">
        <v>121</v>
      </c>
      <c r="C92" s="2828"/>
      <c r="D92" s="2828"/>
      <c r="E92" s="2828"/>
      <c r="F92" s="2865">
        <v>19</v>
      </c>
      <c r="G92" s="2865">
        <v>207</v>
      </c>
      <c r="H92" s="2866">
        <v>58477</v>
      </c>
      <c r="I92" s="2877">
        <v>27</v>
      </c>
      <c r="J92" s="2866"/>
      <c r="K92" s="2843">
        <v>58504</v>
      </c>
    </row>
    <row r="93" spans="1:11" ht="18" customHeight="1" x14ac:dyDescent="0.2">
      <c r="A93" s="2833" t="s">
        <v>122</v>
      </c>
      <c r="B93" s="2829" t="s">
        <v>123</v>
      </c>
      <c r="C93" s="2828"/>
      <c r="D93" s="2828"/>
      <c r="E93" s="2828"/>
      <c r="F93" s="2841">
        <v>16634</v>
      </c>
      <c r="G93" s="2841">
        <v>5143</v>
      </c>
      <c r="H93" s="2842">
        <v>848988</v>
      </c>
      <c r="I93" s="2877">
        <v>623775</v>
      </c>
      <c r="J93" s="2842"/>
      <c r="K93" s="2843">
        <v>1472763</v>
      </c>
    </row>
    <row r="94" spans="1:11" ht="18" customHeight="1" x14ac:dyDescent="0.2">
      <c r="A94" s="2833" t="s">
        <v>124</v>
      </c>
      <c r="B94" s="4065"/>
      <c r="C94" s="4066"/>
      <c r="D94" s="4067"/>
      <c r="E94" s="2828"/>
      <c r="F94" s="2841"/>
      <c r="G94" s="2841"/>
      <c r="H94" s="2842"/>
      <c r="I94" s="2877">
        <v>0</v>
      </c>
      <c r="J94" s="2842"/>
      <c r="K94" s="2843">
        <v>0</v>
      </c>
    </row>
    <row r="95" spans="1:11" ht="18" customHeight="1" x14ac:dyDescent="0.2">
      <c r="A95" s="2833" t="s">
        <v>125</v>
      </c>
      <c r="B95" s="4065"/>
      <c r="C95" s="4066"/>
      <c r="D95" s="4067"/>
      <c r="E95" s="2828"/>
      <c r="F95" s="2841"/>
      <c r="G95" s="2841"/>
      <c r="H95" s="2842"/>
      <c r="I95" s="2877">
        <v>0</v>
      </c>
      <c r="J95" s="2842"/>
      <c r="K95" s="2843">
        <v>0</v>
      </c>
    </row>
    <row r="96" spans="1:11" ht="18" customHeight="1" x14ac:dyDescent="0.2">
      <c r="A96" s="2833" t="s">
        <v>126</v>
      </c>
      <c r="B96" s="4065"/>
      <c r="C96" s="4066"/>
      <c r="D96" s="4067"/>
      <c r="E96" s="2828"/>
      <c r="F96" s="2841"/>
      <c r="G96" s="2841"/>
      <c r="H96" s="2842"/>
      <c r="I96" s="2877">
        <v>0</v>
      </c>
      <c r="J96" s="2842"/>
      <c r="K96" s="2843">
        <v>0</v>
      </c>
    </row>
    <row r="97" spans="1:11" ht="18" customHeight="1" x14ac:dyDescent="0.2">
      <c r="A97" s="2833"/>
      <c r="B97" s="2829"/>
      <c r="C97" s="2828"/>
      <c r="D97" s="2828"/>
      <c r="E97" s="2828"/>
      <c r="F97" s="2828"/>
      <c r="G97" s="2828"/>
      <c r="H97" s="2828"/>
      <c r="I97" s="2828"/>
      <c r="J97" s="2828"/>
      <c r="K97" s="2828"/>
    </row>
    <row r="98" spans="1:11" ht="18" customHeight="1" x14ac:dyDescent="0.2">
      <c r="A98" s="2834" t="s">
        <v>150</v>
      </c>
      <c r="B98" s="2830" t="s">
        <v>151</v>
      </c>
      <c r="C98" s="2828"/>
      <c r="D98" s="2828"/>
      <c r="E98" s="2830" t="s">
        <v>7</v>
      </c>
      <c r="F98" s="2845">
        <v>16653</v>
      </c>
      <c r="G98" s="2845">
        <v>5350</v>
      </c>
      <c r="H98" s="2845">
        <v>907465</v>
      </c>
      <c r="I98" s="2845">
        <v>623802</v>
      </c>
      <c r="J98" s="2845">
        <v>0</v>
      </c>
      <c r="K98" s="2845">
        <v>1531267</v>
      </c>
    </row>
    <row r="99" spans="1:11" ht="18" customHeight="1" thickBot="1" x14ac:dyDescent="0.25">
      <c r="A99" s="2828"/>
      <c r="B99" s="2830"/>
      <c r="C99" s="2828"/>
      <c r="D99" s="2828"/>
      <c r="E99" s="2828"/>
      <c r="F99" s="2851"/>
      <c r="G99" s="2851"/>
      <c r="H99" s="2851"/>
      <c r="I99" s="2851"/>
      <c r="J99" s="2851"/>
      <c r="K99" s="2851"/>
    </row>
    <row r="100" spans="1:11" ht="42.75" customHeight="1" x14ac:dyDescent="0.2">
      <c r="A100" s="2828"/>
      <c r="B100" s="2828"/>
      <c r="C100" s="2828"/>
      <c r="D100" s="2828"/>
      <c r="E100" s="2828"/>
      <c r="F100" s="2836" t="s">
        <v>9</v>
      </c>
      <c r="G100" s="2836" t="s">
        <v>37</v>
      </c>
      <c r="H100" s="2836" t="s">
        <v>29</v>
      </c>
      <c r="I100" s="2836" t="s">
        <v>30</v>
      </c>
      <c r="J100" s="2836" t="s">
        <v>33</v>
      </c>
      <c r="K100" s="2836" t="s">
        <v>34</v>
      </c>
    </row>
    <row r="101" spans="1:11" ht="18" customHeight="1" x14ac:dyDescent="0.2">
      <c r="A101" s="2834" t="s">
        <v>130</v>
      </c>
      <c r="B101" s="2830" t="s">
        <v>63</v>
      </c>
      <c r="C101" s="2828"/>
      <c r="D101" s="2828"/>
      <c r="E101" s="2828"/>
      <c r="F101" s="2828"/>
      <c r="G101" s="2828"/>
      <c r="H101" s="2828"/>
      <c r="I101" s="2828"/>
      <c r="J101" s="2828"/>
      <c r="K101" s="2828"/>
    </row>
    <row r="102" spans="1:11" ht="18" customHeight="1" x14ac:dyDescent="0.2">
      <c r="A102" s="2833" t="s">
        <v>131</v>
      </c>
      <c r="B102" s="2829" t="s">
        <v>152</v>
      </c>
      <c r="C102" s="2828"/>
      <c r="D102" s="2828"/>
      <c r="E102" s="2828"/>
      <c r="F102" s="2841">
        <v>14012</v>
      </c>
      <c r="G102" s="2841"/>
      <c r="H102" s="2842">
        <v>600658</v>
      </c>
      <c r="I102" s="2877">
        <v>442685</v>
      </c>
      <c r="J102" s="2842"/>
      <c r="K102" s="2843">
        <v>1043343</v>
      </c>
    </row>
    <row r="103" spans="1:11" ht="18" customHeight="1" x14ac:dyDescent="0.2">
      <c r="A103" s="2833" t="s">
        <v>132</v>
      </c>
      <c r="B103" s="3861" t="s">
        <v>62</v>
      </c>
      <c r="C103" s="3861"/>
      <c r="D103" s="2828"/>
      <c r="E103" s="2828"/>
      <c r="F103" s="2841"/>
      <c r="G103" s="2841"/>
      <c r="H103" s="2842"/>
      <c r="I103" s="2877">
        <v>0</v>
      </c>
      <c r="J103" s="2842"/>
      <c r="K103" s="2843">
        <v>0</v>
      </c>
    </row>
    <row r="104" spans="1:11" ht="18" customHeight="1" x14ac:dyDescent="0.2">
      <c r="A104" s="2833" t="s">
        <v>128</v>
      </c>
      <c r="B104" s="4110" t="s">
        <v>417</v>
      </c>
      <c r="C104" s="4066"/>
      <c r="D104" s="4067"/>
      <c r="E104" s="2828"/>
      <c r="F104" s="2841">
        <v>8</v>
      </c>
      <c r="G104" s="2841"/>
      <c r="H104" s="2842">
        <v>213</v>
      </c>
      <c r="I104" s="2877">
        <v>157</v>
      </c>
      <c r="J104" s="2842"/>
      <c r="K104" s="2843">
        <v>370</v>
      </c>
    </row>
    <row r="105" spans="1:11" ht="18" customHeight="1" x14ac:dyDescent="0.2">
      <c r="A105" s="2833" t="s">
        <v>127</v>
      </c>
      <c r="B105" s="4065"/>
      <c r="C105" s="4066"/>
      <c r="D105" s="4067"/>
      <c r="E105" s="2828"/>
      <c r="F105" s="2841"/>
      <c r="G105" s="2841"/>
      <c r="H105" s="2842"/>
      <c r="I105" s="2877">
        <v>0</v>
      </c>
      <c r="J105" s="2842"/>
      <c r="K105" s="2843">
        <v>0</v>
      </c>
    </row>
    <row r="106" spans="1:11" ht="18" customHeight="1" x14ac:dyDescent="0.2">
      <c r="A106" s="2833" t="s">
        <v>129</v>
      </c>
      <c r="B106" s="4065"/>
      <c r="C106" s="4066"/>
      <c r="D106" s="4067"/>
      <c r="E106" s="2828"/>
      <c r="F106" s="2841"/>
      <c r="G106" s="2841"/>
      <c r="H106" s="2842"/>
      <c r="I106" s="2877">
        <v>0</v>
      </c>
      <c r="J106" s="2842"/>
      <c r="K106" s="2843">
        <v>0</v>
      </c>
    </row>
    <row r="107" spans="1:11" ht="18" customHeight="1" x14ac:dyDescent="0.2">
      <c r="A107" s="2828"/>
      <c r="B107" s="2830"/>
      <c r="C107" s="2828"/>
      <c r="D107" s="2828"/>
      <c r="E107" s="2828"/>
      <c r="F107" s="2828"/>
      <c r="G107" s="2828"/>
      <c r="H107" s="2828"/>
      <c r="I107" s="2828"/>
      <c r="J107" s="2828"/>
      <c r="K107" s="2828"/>
    </row>
    <row r="108" spans="1:11" s="38" customFormat="1" ht="18" customHeight="1" x14ac:dyDescent="0.2">
      <c r="A108" s="2834" t="s">
        <v>153</v>
      </c>
      <c r="B108" s="2890" t="s">
        <v>154</v>
      </c>
      <c r="C108" s="2828"/>
      <c r="D108" s="2828"/>
      <c r="E108" s="2830" t="s">
        <v>7</v>
      </c>
      <c r="F108" s="2845">
        <v>14020</v>
      </c>
      <c r="G108" s="2845">
        <v>0</v>
      </c>
      <c r="H108" s="2843">
        <v>600871</v>
      </c>
      <c r="I108" s="2843">
        <v>442842</v>
      </c>
      <c r="J108" s="2843">
        <v>0</v>
      </c>
      <c r="K108" s="2843">
        <v>1043713</v>
      </c>
    </row>
    <row r="109" spans="1:11" s="38" customFormat="1" ht="18" customHeight="1" thickBot="1" x14ac:dyDescent="0.25">
      <c r="A109" s="2838"/>
      <c r="B109" s="2839"/>
      <c r="C109" s="2840"/>
      <c r="D109" s="2840"/>
      <c r="E109" s="2840"/>
      <c r="F109" s="2851"/>
      <c r="G109" s="2851"/>
      <c r="H109" s="2851"/>
      <c r="I109" s="2851"/>
      <c r="J109" s="2851"/>
      <c r="K109" s="2851"/>
    </row>
    <row r="110" spans="1:11" s="38" customFormat="1" ht="18" customHeight="1" x14ac:dyDescent="0.2">
      <c r="A110" s="2834" t="s">
        <v>156</v>
      </c>
      <c r="B110" s="2830" t="s">
        <v>39</v>
      </c>
      <c r="C110" s="2828"/>
      <c r="D110" s="2828"/>
      <c r="E110" s="2828"/>
      <c r="F110" s="2828"/>
      <c r="G110" s="2828"/>
      <c r="H110" s="2828"/>
      <c r="I110" s="2828"/>
      <c r="J110" s="2828"/>
      <c r="K110" s="2828"/>
    </row>
    <row r="111" spans="1:11" ht="18" customHeight="1" x14ac:dyDescent="0.2">
      <c r="A111" s="2834" t="s">
        <v>155</v>
      </c>
      <c r="B111" s="2830" t="s">
        <v>164</v>
      </c>
      <c r="C111" s="2828"/>
      <c r="D111" s="2828"/>
      <c r="E111" s="2830" t="s">
        <v>7</v>
      </c>
      <c r="F111" s="2842">
        <v>2691522.79</v>
      </c>
      <c r="G111" s="2828"/>
      <c r="H111" s="2828"/>
      <c r="I111" s="2828"/>
      <c r="J111" s="2828"/>
      <c r="K111" s="2828"/>
    </row>
    <row r="112" spans="1:11" ht="18" customHeight="1" x14ac:dyDescent="0.2">
      <c r="A112" s="2828"/>
      <c r="B112" s="2830"/>
      <c r="C112" s="2828"/>
      <c r="D112" s="2828"/>
      <c r="E112" s="2830"/>
      <c r="F112" s="2849"/>
      <c r="G112" s="2828"/>
      <c r="H112" s="2828"/>
      <c r="I112" s="2828"/>
      <c r="J112" s="2828"/>
      <c r="K112" s="2828"/>
    </row>
    <row r="113" spans="1:11" ht="18" customHeight="1" x14ac:dyDescent="0.2">
      <c r="A113" s="2834"/>
      <c r="B113" s="2830" t="s">
        <v>15</v>
      </c>
      <c r="C113" s="2828"/>
      <c r="D113" s="2828"/>
      <c r="E113" s="2828"/>
      <c r="F113" s="2828"/>
      <c r="G113" s="1969"/>
      <c r="H113" s="1969"/>
      <c r="I113" s="1969"/>
      <c r="J113" s="1969"/>
      <c r="K113" s="1969"/>
    </row>
    <row r="114" spans="1:11" ht="18" customHeight="1" x14ac:dyDescent="0.2">
      <c r="A114" s="2833" t="s">
        <v>171</v>
      </c>
      <c r="B114" s="2829" t="s">
        <v>35</v>
      </c>
      <c r="C114" s="2828"/>
      <c r="D114" s="2828"/>
      <c r="E114" s="2828"/>
      <c r="F114" s="2852">
        <v>0.73673046606428805</v>
      </c>
      <c r="G114" s="1969"/>
      <c r="H114" s="1969"/>
      <c r="I114" s="1969"/>
      <c r="J114" s="1969"/>
      <c r="K114" s="1969"/>
    </row>
    <row r="115" spans="1:11" ht="18" customHeight="1" x14ac:dyDescent="0.2">
      <c r="A115" s="2833"/>
      <c r="B115" s="2830"/>
      <c r="C115" s="2828"/>
      <c r="D115" s="2828"/>
      <c r="E115" s="2828"/>
      <c r="F115" s="2828"/>
      <c r="G115" s="1969"/>
      <c r="H115" s="1969"/>
      <c r="I115" s="1969"/>
      <c r="J115" s="1969"/>
      <c r="K115" s="1969"/>
    </row>
    <row r="116" spans="1:11" ht="18" customHeight="1" x14ac:dyDescent="0.2">
      <c r="A116" s="2833" t="s">
        <v>170</v>
      </c>
      <c r="B116" s="2830" t="s">
        <v>16</v>
      </c>
      <c r="C116" s="2828"/>
      <c r="D116" s="2828"/>
      <c r="E116" s="2828"/>
      <c r="F116" s="2828"/>
      <c r="G116" s="1969"/>
      <c r="H116" s="1969"/>
      <c r="I116" s="1969"/>
      <c r="J116" s="1969"/>
      <c r="K116" s="1969"/>
    </row>
    <row r="117" spans="1:11" ht="18" customHeight="1" x14ac:dyDescent="0.2">
      <c r="A117" s="2833" t="s">
        <v>172</v>
      </c>
      <c r="B117" s="2829" t="s">
        <v>17</v>
      </c>
      <c r="C117" s="2828"/>
      <c r="D117" s="2828"/>
      <c r="E117" s="2828"/>
      <c r="F117" s="2842">
        <v>232243667</v>
      </c>
      <c r="G117" s="1969"/>
      <c r="H117" s="1969"/>
      <c r="I117" s="1969"/>
      <c r="J117" s="1969"/>
      <c r="K117" s="1969"/>
    </row>
    <row r="118" spans="1:11" ht="18" customHeight="1" x14ac:dyDescent="0.2">
      <c r="A118" s="2833" t="s">
        <v>173</v>
      </c>
      <c r="B118" s="2828" t="s">
        <v>18</v>
      </c>
      <c r="C118" s="2828"/>
      <c r="D118" s="2828"/>
      <c r="E118" s="2828"/>
      <c r="F118" s="2842">
        <v>3825532</v>
      </c>
      <c r="G118" s="1969"/>
      <c r="H118" s="1969"/>
      <c r="I118" s="1969"/>
      <c r="J118" s="1969"/>
      <c r="K118" s="1969"/>
    </row>
    <row r="119" spans="1:11" ht="18" customHeight="1" x14ac:dyDescent="0.2">
      <c r="A119" s="2833" t="s">
        <v>174</v>
      </c>
      <c r="B119" s="2830" t="s">
        <v>19</v>
      </c>
      <c r="C119" s="2828"/>
      <c r="D119" s="2828"/>
      <c r="E119" s="2828"/>
      <c r="F119" s="2844">
        <v>236069199</v>
      </c>
      <c r="G119" s="1969"/>
      <c r="H119" s="1969"/>
      <c r="I119" s="1969"/>
      <c r="J119" s="1969"/>
      <c r="K119" s="1969"/>
    </row>
    <row r="120" spans="1:11" ht="18" customHeight="1" x14ac:dyDescent="0.2">
      <c r="A120" s="2833"/>
      <c r="B120" s="2830"/>
      <c r="C120" s="2828"/>
      <c r="D120" s="2828"/>
      <c r="E120" s="2828"/>
      <c r="F120" s="2828"/>
      <c r="G120" s="1969"/>
      <c r="H120" s="1969"/>
      <c r="I120" s="1969"/>
      <c r="J120" s="1969"/>
      <c r="K120" s="1969"/>
    </row>
    <row r="121" spans="1:11" ht="18" customHeight="1" x14ac:dyDescent="0.2">
      <c r="A121" s="2833" t="s">
        <v>167</v>
      </c>
      <c r="B121" s="2830" t="s">
        <v>36</v>
      </c>
      <c r="C121" s="2828"/>
      <c r="D121" s="2828"/>
      <c r="E121" s="2828"/>
      <c r="F121" s="2842">
        <v>242526804</v>
      </c>
      <c r="G121" s="1969"/>
      <c r="H121" s="1969"/>
      <c r="I121" s="1969"/>
      <c r="J121" s="1969"/>
      <c r="K121" s="1969"/>
    </row>
    <row r="122" spans="1:11" ht="18" customHeight="1" x14ac:dyDescent="0.2">
      <c r="A122" s="2833"/>
      <c r="B122" s="2828"/>
      <c r="C122" s="2828"/>
      <c r="D122" s="2828"/>
      <c r="E122" s="2828"/>
      <c r="F122" s="2828"/>
      <c r="G122" s="1969"/>
      <c r="H122" s="1969"/>
      <c r="I122" s="1969"/>
      <c r="J122" s="1969"/>
      <c r="K122" s="1969"/>
    </row>
    <row r="123" spans="1:11" ht="18" customHeight="1" x14ac:dyDescent="0.2">
      <c r="A123" s="2833" t="s">
        <v>175</v>
      </c>
      <c r="B123" s="2830" t="s">
        <v>20</v>
      </c>
      <c r="C123" s="2828"/>
      <c r="D123" s="2828"/>
      <c r="E123" s="2828"/>
      <c r="F123" s="2842">
        <v>-6457605</v>
      </c>
      <c r="G123" s="1969"/>
      <c r="H123" s="1969"/>
      <c r="I123" s="1969"/>
      <c r="J123" s="1969"/>
      <c r="K123" s="1969"/>
    </row>
    <row r="124" spans="1:11" ht="18" customHeight="1" x14ac:dyDescent="0.2">
      <c r="A124" s="2833"/>
      <c r="B124" s="2828"/>
      <c r="C124" s="2828"/>
      <c r="D124" s="2828"/>
      <c r="E124" s="2828"/>
      <c r="F124" s="2828"/>
      <c r="G124" s="1969"/>
      <c r="H124" s="1969"/>
      <c r="I124" s="1969"/>
      <c r="J124" s="1969"/>
      <c r="K124" s="1969"/>
    </row>
    <row r="125" spans="1:11" ht="18" customHeight="1" x14ac:dyDescent="0.2">
      <c r="A125" s="2833" t="s">
        <v>176</v>
      </c>
      <c r="B125" s="2830" t="s">
        <v>21</v>
      </c>
      <c r="C125" s="2828"/>
      <c r="D125" s="2828"/>
      <c r="E125" s="2828"/>
      <c r="F125" s="2842">
        <v>670</v>
      </c>
      <c r="G125" s="1969"/>
      <c r="H125" s="1969"/>
      <c r="I125" s="1969"/>
      <c r="J125" s="1969"/>
      <c r="K125" s="1969"/>
    </row>
    <row r="126" spans="1:11" ht="18" customHeight="1" x14ac:dyDescent="0.2">
      <c r="A126" s="2833"/>
      <c r="B126" s="2828"/>
      <c r="C126" s="2828"/>
      <c r="D126" s="2828"/>
      <c r="E126" s="2828"/>
      <c r="F126" s="2828"/>
      <c r="G126" s="1969"/>
      <c r="H126" s="1969"/>
      <c r="I126" s="1969"/>
      <c r="J126" s="1969"/>
      <c r="K126" s="1969"/>
    </row>
    <row r="127" spans="1:11" ht="18" customHeight="1" x14ac:dyDescent="0.2">
      <c r="A127" s="2833" t="s">
        <v>177</v>
      </c>
      <c r="B127" s="2830" t="s">
        <v>22</v>
      </c>
      <c r="C127" s="2828"/>
      <c r="D127" s="2828"/>
      <c r="E127" s="2828"/>
      <c r="F127" s="2842">
        <v>-6456935</v>
      </c>
      <c r="G127" s="1969"/>
      <c r="H127" s="1969"/>
      <c r="I127" s="1969"/>
      <c r="J127" s="1969"/>
      <c r="K127" s="1969"/>
    </row>
    <row r="128" spans="1:11" ht="18" customHeight="1" x14ac:dyDescent="0.2">
      <c r="A128" s="2833"/>
      <c r="B128" s="2828"/>
      <c r="C128" s="2828"/>
      <c r="D128" s="2828"/>
      <c r="E128" s="2828"/>
      <c r="F128" s="2828"/>
      <c r="G128" s="1969"/>
      <c r="H128" s="1969"/>
      <c r="I128" s="1969"/>
      <c r="J128" s="1969"/>
      <c r="K128" s="1969"/>
    </row>
    <row r="129" spans="1:11" ht="42.75" customHeight="1" x14ac:dyDescent="0.2">
      <c r="A129" s="2828"/>
      <c r="B129" s="2828"/>
      <c r="C129" s="2828"/>
      <c r="D129" s="2828"/>
      <c r="E129" s="2828"/>
      <c r="F129" s="2836" t="s">
        <v>9</v>
      </c>
      <c r="G129" s="2836" t="s">
        <v>37</v>
      </c>
      <c r="H129" s="2836" t="s">
        <v>29</v>
      </c>
      <c r="I129" s="2836" t="s">
        <v>30</v>
      </c>
      <c r="J129" s="2836" t="s">
        <v>33</v>
      </c>
      <c r="K129" s="2836" t="s">
        <v>34</v>
      </c>
    </row>
    <row r="130" spans="1:11" ht="18" customHeight="1" x14ac:dyDescent="0.2">
      <c r="A130" s="2834" t="s">
        <v>157</v>
      </c>
      <c r="B130" s="2830" t="s">
        <v>23</v>
      </c>
      <c r="C130" s="2828"/>
      <c r="D130" s="2828"/>
      <c r="E130" s="2828"/>
      <c r="F130" s="2828"/>
      <c r="G130" s="2828"/>
      <c r="H130" s="2828"/>
      <c r="I130" s="2828"/>
      <c r="J130" s="2828"/>
      <c r="K130" s="2828"/>
    </row>
    <row r="131" spans="1:11" ht="18" customHeight="1" x14ac:dyDescent="0.2">
      <c r="A131" s="2833" t="s">
        <v>158</v>
      </c>
      <c r="B131" s="2828" t="s">
        <v>24</v>
      </c>
      <c r="C131" s="2828"/>
      <c r="D131" s="2828"/>
      <c r="E131" s="2828"/>
      <c r="F131" s="2841"/>
      <c r="G131" s="2841"/>
      <c r="H131" s="2842"/>
      <c r="I131" s="2877">
        <v>0</v>
      </c>
      <c r="J131" s="2842"/>
      <c r="K131" s="2843">
        <v>0</v>
      </c>
    </row>
    <row r="132" spans="1:11" ht="18" customHeight="1" x14ac:dyDescent="0.2">
      <c r="A132" s="2833" t="s">
        <v>159</v>
      </c>
      <c r="B132" s="2828" t="s">
        <v>25</v>
      </c>
      <c r="C132" s="2828"/>
      <c r="D132" s="2828"/>
      <c r="E132" s="2828"/>
      <c r="F132" s="2841"/>
      <c r="G132" s="2841"/>
      <c r="H132" s="2842"/>
      <c r="I132" s="2877">
        <v>0</v>
      </c>
      <c r="J132" s="2842"/>
      <c r="K132" s="2843">
        <v>0</v>
      </c>
    </row>
    <row r="133" spans="1:11" ht="18" customHeight="1" x14ac:dyDescent="0.2">
      <c r="A133" s="2833" t="s">
        <v>160</v>
      </c>
      <c r="B133" s="4062"/>
      <c r="C133" s="4063"/>
      <c r="D133" s="4064"/>
      <c r="E133" s="2828"/>
      <c r="F133" s="2841"/>
      <c r="G133" s="2841"/>
      <c r="H133" s="2842"/>
      <c r="I133" s="2877">
        <v>0</v>
      </c>
      <c r="J133" s="2842"/>
      <c r="K133" s="2843">
        <v>0</v>
      </c>
    </row>
    <row r="134" spans="1:11" ht="18" customHeight="1" x14ac:dyDescent="0.2">
      <c r="A134" s="2833" t="s">
        <v>161</v>
      </c>
      <c r="B134" s="4062"/>
      <c r="C134" s="4063"/>
      <c r="D134" s="4064"/>
      <c r="E134" s="2828"/>
      <c r="F134" s="2841"/>
      <c r="G134" s="2841"/>
      <c r="H134" s="2842"/>
      <c r="I134" s="2877">
        <v>0</v>
      </c>
      <c r="J134" s="2842"/>
      <c r="K134" s="2843">
        <v>0</v>
      </c>
    </row>
    <row r="135" spans="1:11" ht="18" customHeight="1" x14ac:dyDescent="0.2">
      <c r="A135" s="2833" t="s">
        <v>162</v>
      </c>
      <c r="B135" s="4062"/>
      <c r="C135" s="4063"/>
      <c r="D135" s="4064"/>
      <c r="E135" s="2828"/>
      <c r="F135" s="2841"/>
      <c r="G135" s="2841"/>
      <c r="H135" s="2842"/>
      <c r="I135" s="2877">
        <v>0</v>
      </c>
      <c r="J135" s="2842"/>
      <c r="K135" s="2843">
        <v>0</v>
      </c>
    </row>
    <row r="136" spans="1:11" ht="18" customHeight="1" x14ac:dyDescent="0.2">
      <c r="A136" s="2834"/>
      <c r="B136" s="2828"/>
      <c r="C136" s="2828"/>
      <c r="D136" s="2828"/>
      <c r="E136" s="2828"/>
      <c r="F136" s="2828"/>
      <c r="G136" s="2828"/>
      <c r="H136" s="2828"/>
      <c r="I136" s="2828"/>
      <c r="J136" s="2828"/>
      <c r="K136" s="2828"/>
    </row>
    <row r="137" spans="1:11" ht="18" customHeight="1" x14ac:dyDescent="0.2">
      <c r="A137" s="2834" t="s">
        <v>163</v>
      </c>
      <c r="B137" s="2830" t="s">
        <v>27</v>
      </c>
      <c r="C137" s="2828"/>
      <c r="D137" s="2828"/>
      <c r="E137" s="2828"/>
      <c r="F137" s="2845">
        <v>0</v>
      </c>
      <c r="G137" s="2845">
        <v>0</v>
      </c>
      <c r="H137" s="2843">
        <v>0</v>
      </c>
      <c r="I137" s="2843">
        <v>0</v>
      </c>
      <c r="J137" s="2843">
        <v>0</v>
      </c>
      <c r="K137" s="2843">
        <v>0</v>
      </c>
    </row>
    <row r="138" spans="1:11" ht="18" customHeight="1" x14ac:dyDescent="0.2">
      <c r="A138" s="2828"/>
      <c r="B138" s="2828"/>
      <c r="C138" s="2828"/>
      <c r="D138" s="2828"/>
      <c r="E138" s="2828"/>
      <c r="F138" s="2828"/>
      <c r="G138" s="2828"/>
      <c r="H138" s="2828"/>
      <c r="I138" s="2828"/>
      <c r="J138" s="2828"/>
      <c r="K138" s="2828"/>
    </row>
    <row r="139" spans="1:11" ht="42.75" customHeight="1" x14ac:dyDescent="0.2">
      <c r="A139" s="2828"/>
      <c r="B139" s="2828"/>
      <c r="C139" s="2828"/>
      <c r="D139" s="2828"/>
      <c r="E139" s="2828"/>
      <c r="F139" s="2836" t="s">
        <v>9</v>
      </c>
      <c r="G139" s="2836" t="s">
        <v>37</v>
      </c>
      <c r="H139" s="2836" t="s">
        <v>29</v>
      </c>
      <c r="I139" s="2836" t="s">
        <v>30</v>
      </c>
      <c r="J139" s="2836" t="s">
        <v>33</v>
      </c>
      <c r="K139" s="2836" t="s">
        <v>34</v>
      </c>
    </row>
    <row r="140" spans="1:11" ht="18" customHeight="1" x14ac:dyDescent="0.2">
      <c r="A140" s="2834" t="s">
        <v>166</v>
      </c>
      <c r="B140" s="2830" t="s">
        <v>26</v>
      </c>
      <c r="C140" s="2828"/>
      <c r="D140" s="2828"/>
      <c r="E140" s="2828"/>
      <c r="F140" s="2828"/>
      <c r="G140" s="2828"/>
      <c r="H140" s="2828"/>
      <c r="I140" s="2828"/>
      <c r="J140" s="2828"/>
      <c r="K140" s="2828"/>
    </row>
    <row r="141" spans="1:11" ht="18" customHeight="1" x14ac:dyDescent="0.2">
      <c r="A141" s="2833" t="s">
        <v>137</v>
      </c>
      <c r="B141" s="2830" t="s">
        <v>64</v>
      </c>
      <c r="C141" s="2828"/>
      <c r="D141" s="2828"/>
      <c r="E141" s="2828"/>
      <c r="F141" s="2868">
        <v>5758</v>
      </c>
      <c r="G141" s="2868">
        <v>18116</v>
      </c>
      <c r="H141" s="2868">
        <v>540991</v>
      </c>
      <c r="I141" s="2868">
        <v>186795</v>
      </c>
      <c r="J141" s="2868">
        <v>0</v>
      </c>
      <c r="K141" s="2868">
        <v>727786</v>
      </c>
    </row>
    <row r="142" spans="1:11" ht="18" customHeight="1" x14ac:dyDescent="0.2">
      <c r="A142" s="2833" t="s">
        <v>142</v>
      </c>
      <c r="B142" s="2830" t="s">
        <v>65</v>
      </c>
      <c r="C142" s="2828"/>
      <c r="D142" s="2828"/>
      <c r="E142" s="2828"/>
      <c r="F142" s="2868">
        <v>70859</v>
      </c>
      <c r="G142" s="2868">
        <v>50</v>
      </c>
      <c r="H142" s="2868">
        <v>1111725</v>
      </c>
      <c r="I142" s="2868">
        <v>819340</v>
      </c>
      <c r="J142" s="2868">
        <v>0</v>
      </c>
      <c r="K142" s="2868">
        <v>1931065</v>
      </c>
    </row>
    <row r="143" spans="1:11" ht="18" customHeight="1" x14ac:dyDescent="0.2">
      <c r="A143" s="2833" t="s">
        <v>144</v>
      </c>
      <c r="B143" s="2830" t="s">
        <v>66</v>
      </c>
      <c r="C143" s="2828"/>
      <c r="D143" s="2828"/>
      <c r="E143" s="2828"/>
      <c r="F143" s="2868">
        <v>43510</v>
      </c>
      <c r="G143" s="2868">
        <v>3313</v>
      </c>
      <c r="H143" s="2868">
        <v>3823302</v>
      </c>
      <c r="I143" s="2868">
        <v>0</v>
      </c>
      <c r="J143" s="2868">
        <v>1278856</v>
      </c>
      <c r="K143" s="2868">
        <v>2544446</v>
      </c>
    </row>
    <row r="144" spans="1:11" ht="18" customHeight="1" x14ac:dyDescent="0.2">
      <c r="A144" s="2833" t="s">
        <v>146</v>
      </c>
      <c r="B144" s="2830" t="s">
        <v>67</v>
      </c>
      <c r="C144" s="2828"/>
      <c r="D144" s="2828"/>
      <c r="E144" s="2828"/>
      <c r="F144" s="2868">
        <v>0</v>
      </c>
      <c r="G144" s="2868">
        <v>0</v>
      </c>
      <c r="H144" s="2868">
        <v>0</v>
      </c>
      <c r="I144" s="2868">
        <v>0</v>
      </c>
      <c r="J144" s="2868">
        <v>0</v>
      </c>
      <c r="K144" s="2868">
        <v>0</v>
      </c>
    </row>
    <row r="145" spans="1:11" ht="18" customHeight="1" x14ac:dyDescent="0.2">
      <c r="A145" s="2833" t="s">
        <v>148</v>
      </c>
      <c r="B145" s="2830" t="s">
        <v>68</v>
      </c>
      <c r="C145" s="2828"/>
      <c r="D145" s="2828"/>
      <c r="E145" s="2828"/>
      <c r="F145" s="2868">
        <v>0</v>
      </c>
      <c r="G145" s="2868">
        <v>0</v>
      </c>
      <c r="H145" s="2868">
        <v>20800</v>
      </c>
      <c r="I145" s="2868">
        <v>0</v>
      </c>
      <c r="J145" s="2868">
        <v>0</v>
      </c>
      <c r="K145" s="2868">
        <v>20800</v>
      </c>
    </row>
    <row r="146" spans="1:11" ht="18" customHeight="1" x14ac:dyDescent="0.2">
      <c r="A146" s="2833" t="s">
        <v>150</v>
      </c>
      <c r="B146" s="2830" t="s">
        <v>69</v>
      </c>
      <c r="C146" s="2828"/>
      <c r="D146" s="2828"/>
      <c r="E146" s="2828"/>
      <c r="F146" s="2868">
        <v>16653</v>
      </c>
      <c r="G146" s="2868">
        <v>5350</v>
      </c>
      <c r="H146" s="2868">
        <v>907465</v>
      </c>
      <c r="I146" s="2868">
        <v>623802</v>
      </c>
      <c r="J146" s="2868">
        <v>0</v>
      </c>
      <c r="K146" s="2868">
        <v>1531267</v>
      </c>
    </row>
    <row r="147" spans="1:11" ht="18" customHeight="1" x14ac:dyDescent="0.2">
      <c r="A147" s="2833" t="s">
        <v>153</v>
      </c>
      <c r="B147" s="2830" t="s">
        <v>61</v>
      </c>
      <c r="C147" s="2828"/>
      <c r="D147" s="2828"/>
      <c r="E147" s="2828"/>
      <c r="F147" s="2845">
        <v>14020</v>
      </c>
      <c r="G147" s="2845">
        <v>0</v>
      </c>
      <c r="H147" s="2845">
        <v>600871</v>
      </c>
      <c r="I147" s="2845">
        <v>442842</v>
      </c>
      <c r="J147" s="2845">
        <v>0</v>
      </c>
      <c r="K147" s="2845">
        <v>1043713</v>
      </c>
    </row>
    <row r="148" spans="1:11" ht="18" customHeight="1" x14ac:dyDescent="0.2">
      <c r="A148" s="2833" t="s">
        <v>155</v>
      </c>
      <c r="B148" s="2830" t="s">
        <v>70</v>
      </c>
      <c r="C148" s="2828"/>
      <c r="D148" s="2828"/>
      <c r="E148" s="2828"/>
      <c r="F148" s="2869" t="s">
        <v>73</v>
      </c>
      <c r="G148" s="2869" t="s">
        <v>73</v>
      </c>
      <c r="H148" s="2870" t="s">
        <v>73</v>
      </c>
      <c r="I148" s="2870" t="s">
        <v>73</v>
      </c>
      <c r="J148" s="2870" t="s">
        <v>73</v>
      </c>
      <c r="K148" s="2864">
        <v>2691522.79</v>
      </c>
    </row>
    <row r="149" spans="1:11" ht="18" customHeight="1" x14ac:dyDescent="0.2">
      <c r="A149" s="2833" t="s">
        <v>163</v>
      </c>
      <c r="B149" s="2830" t="s">
        <v>71</v>
      </c>
      <c r="C149" s="2828"/>
      <c r="D149" s="2828"/>
      <c r="E149" s="2828"/>
      <c r="F149" s="2845">
        <v>0</v>
      </c>
      <c r="G149" s="2845">
        <v>0</v>
      </c>
      <c r="H149" s="2845">
        <v>0</v>
      </c>
      <c r="I149" s="2845">
        <v>0</v>
      </c>
      <c r="J149" s="2845">
        <v>0</v>
      </c>
      <c r="K149" s="2845">
        <v>0</v>
      </c>
    </row>
    <row r="150" spans="1:11" ht="18" customHeight="1" x14ac:dyDescent="0.2">
      <c r="A150" s="2833" t="s">
        <v>185</v>
      </c>
      <c r="B150" s="2830" t="s">
        <v>186</v>
      </c>
      <c r="C150" s="2828"/>
      <c r="D150" s="2828"/>
      <c r="E150" s="2828"/>
      <c r="F150" s="2869" t="s">
        <v>73</v>
      </c>
      <c r="G150" s="2869" t="s">
        <v>73</v>
      </c>
      <c r="H150" s="2845">
        <v>6158780</v>
      </c>
      <c r="I150" s="2845">
        <v>0</v>
      </c>
      <c r="J150" s="2845">
        <v>5266527</v>
      </c>
      <c r="K150" s="2845">
        <v>892253</v>
      </c>
    </row>
    <row r="151" spans="1:11" ht="18" customHeight="1" x14ac:dyDescent="0.2">
      <c r="A151" s="2828"/>
      <c r="B151" s="2830"/>
      <c r="C151" s="2828"/>
      <c r="D151" s="2828"/>
      <c r="E151" s="2828"/>
      <c r="F151" s="2875"/>
      <c r="G151" s="2875"/>
      <c r="H151" s="2875"/>
      <c r="I151" s="2875"/>
      <c r="J151" s="2875"/>
      <c r="K151" s="2875"/>
    </row>
    <row r="152" spans="1:11" ht="18" customHeight="1" x14ac:dyDescent="0.2">
      <c r="A152" s="2834" t="s">
        <v>165</v>
      </c>
      <c r="B152" s="2830" t="s">
        <v>26</v>
      </c>
      <c r="C152" s="2828"/>
      <c r="D152" s="2828"/>
      <c r="E152" s="2828"/>
      <c r="F152" s="2876">
        <v>150800</v>
      </c>
      <c r="G152" s="2876">
        <v>26829</v>
      </c>
      <c r="H152" s="2876">
        <v>13163934</v>
      </c>
      <c r="I152" s="2876">
        <v>2072779</v>
      </c>
      <c r="J152" s="2876">
        <v>6545383</v>
      </c>
      <c r="K152" s="2876">
        <v>11382852.789999999</v>
      </c>
    </row>
    <row r="153" spans="1:11" ht="18" customHeight="1" x14ac:dyDescent="0.2">
      <c r="A153" s="1970"/>
      <c r="B153" s="1969"/>
      <c r="C153" s="1969"/>
      <c r="D153" s="1969"/>
      <c r="E153" s="1969"/>
      <c r="F153" s="1969"/>
      <c r="G153" s="1969"/>
      <c r="H153" s="1969"/>
      <c r="I153" s="1969"/>
      <c r="J153" s="1969"/>
      <c r="K153" s="1969"/>
    </row>
    <row r="154" spans="1:11" ht="18" customHeight="1" x14ac:dyDescent="0.2">
      <c r="A154" s="2834" t="s">
        <v>168</v>
      </c>
      <c r="B154" s="2830" t="s">
        <v>28</v>
      </c>
      <c r="C154" s="2828"/>
      <c r="D154" s="2828"/>
      <c r="E154" s="2828"/>
      <c r="F154" s="2891">
        <v>4.6934411381597221E-2</v>
      </c>
      <c r="G154" s="2828"/>
      <c r="H154" s="2828"/>
      <c r="I154" s="2828"/>
      <c r="J154" s="2828"/>
      <c r="K154" s="2828"/>
    </row>
    <row r="155" spans="1:11" ht="18" customHeight="1" x14ac:dyDescent="0.2">
      <c r="A155" s="2834" t="s">
        <v>169</v>
      </c>
      <c r="B155" s="2830" t="s">
        <v>72</v>
      </c>
      <c r="C155" s="2828"/>
      <c r="D155" s="2828"/>
      <c r="E155" s="2828"/>
      <c r="F155" s="2891">
        <v>-1.7628879321225936</v>
      </c>
      <c r="G155" s="2830"/>
      <c r="H155" s="2828"/>
      <c r="I155" s="2828"/>
      <c r="J155" s="2828"/>
      <c r="K155" s="2828"/>
    </row>
    <row r="156" spans="1:11" ht="18" customHeight="1" x14ac:dyDescent="0.2">
      <c r="A156" s="2828"/>
      <c r="B156" s="2828"/>
      <c r="C156" s="2828"/>
      <c r="D156" s="2828"/>
      <c r="E156" s="2828"/>
      <c r="F156" s="2828"/>
      <c r="G156" s="2830"/>
      <c r="H156" s="2828"/>
      <c r="I156" s="2828"/>
      <c r="J156" s="2828"/>
      <c r="K156" s="2828"/>
    </row>
  </sheetData>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pageSetUpPr fitToPage="1"/>
  </sheetPr>
  <dimension ref="A1:F61"/>
  <sheetViews>
    <sheetView zoomScale="85" zoomScaleNormal="85" workbookViewId="0">
      <selection activeCell="E5" sqref="E5"/>
    </sheetView>
  </sheetViews>
  <sheetFormatPr defaultColWidth="9.28515625" defaultRowHeight="12.75" x14ac:dyDescent="0.2"/>
  <cols>
    <col min="1" max="1" width="11.5703125" customWidth="1"/>
    <col min="2" max="2" width="40.28515625" bestFit="1" customWidth="1"/>
    <col min="3" max="3" width="19.28515625" bestFit="1" customWidth="1"/>
    <col min="4" max="4" width="20.5703125" customWidth="1"/>
    <col min="5" max="5" width="23.28515625" customWidth="1"/>
    <col min="6" max="6" width="25" customWidth="1"/>
  </cols>
  <sheetData>
    <row r="1" spans="1:6" ht="23.25" x14ac:dyDescent="0.35">
      <c r="A1" s="3712"/>
      <c r="B1" s="3713" t="s">
        <v>572</v>
      </c>
      <c r="C1" s="3713"/>
      <c r="D1" s="3714"/>
      <c r="E1" s="3715"/>
      <c r="F1" s="3712"/>
    </row>
    <row r="2" spans="1:6" ht="15" x14ac:dyDescent="0.25">
      <c r="A2" s="3712"/>
      <c r="B2" s="3716" t="s">
        <v>836</v>
      </c>
      <c r="C2" s="3715"/>
      <c r="D2" s="3714"/>
      <c r="E2" s="3715"/>
      <c r="F2" s="3712"/>
    </row>
    <row r="3" spans="1:6" ht="15" x14ac:dyDescent="0.25">
      <c r="A3" s="3712"/>
      <c r="B3" s="3716"/>
      <c r="C3" s="3715"/>
      <c r="D3" s="3714"/>
      <c r="E3" s="3715"/>
      <c r="F3" s="3712"/>
    </row>
    <row r="4" spans="1:6" ht="15.75" x14ac:dyDescent="0.25">
      <c r="A4" s="3717"/>
      <c r="B4" s="3718" t="s">
        <v>837</v>
      </c>
      <c r="C4" s="3719" t="s">
        <v>217</v>
      </c>
      <c r="D4" s="3720" t="s">
        <v>675</v>
      </c>
      <c r="E4" s="3719" t="s">
        <v>838</v>
      </c>
      <c r="F4" s="3721" t="s">
        <v>218</v>
      </c>
    </row>
    <row r="5" spans="1:6" ht="15" x14ac:dyDescent="0.25">
      <c r="A5" s="3722">
        <v>1</v>
      </c>
      <c r="B5" s="3712" t="s">
        <v>197</v>
      </c>
      <c r="C5" s="3723">
        <f>'DME_NSPI-all'!C2</f>
        <v>0</v>
      </c>
      <c r="D5" s="3723">
        <f>'DME_NSPI-all'!D2</f>
        <v>305141.60000000003</v>
      </c>
      <c r="E5" s="3723">
        <f>'Charity in Rates'!C2</f>
        <v>4323873.3080764739</v>
      </c>
      <c r="F5" s="3723">
        <f t="shared" ref="F5:F56" si="0">C5+D5+E5</f>
        <v>4629014.9080764735</v>
      </c>
    </row>
    <row r="6" spans="1:6" ht="15" x14ac:dyDescent="0.25">
      <c r="A6" s="3724" t="s">
        <v>839</v>
      </c>
      <c r="B6" s="3712" t="s">
        <v>840</v>
      </c>
      <c r="C6" s="3723">
        <f>'DME_NSPI-all'!C3</f>
        <v>115827995.15591702</v>
      </c>
      <c r="D6" s="3723">
        <f>'DME_NSPI-all'!D3</f>
        <v>1498575.5</v>
      </c>
      <c r="E6" s="3725">
        <f>'Charity in Rates'!C3+'Charity in Rates'!C49</f>
        <v>45307783.419709004</v>
      </c>
      <c r="F6" s="3725">
        <f t="shared" si="0"/>
        <v>162634354.07562602</v>
      </c>
    </row>
    <row r="7" spans="1:6" ht="15" x14ac:dyDescent="0.25">
      <c r="A7" s="3722">
        <v>3</v>
      </c>
      <c r="B7" s="3712" t="s">
        <v>249</v>
      </c>
      <c r="C7" s="3723">
        <f>'DME_NSPI-all'!C4</f>
        <v>5117266.7267500004</v>
      </c>
      <c r="D7" s="3723">
        <f>'DME_NSPI-all'!D4</f>
        <v>267282.40000000002</v>
      </c>
      <c r="E7" s="3725">
        <f>'Charity in Rates'!C4</f>
        <v>15451353.858528115</v>
      </c>
      <c r="F7" s="3725">
        <f t="shared" si="0"/>
        <v>20835902.985278115</v>
      </c>
    </row>
    <row r="8" spans="1:6" ht="15" x14ac:dyDescent="0.25">
      <c r="A8" s="3722">
        <v>4</v>
      </c>
      <c r="B8" s="3712" t="s">
        <v>250</v>
      </c>
      <c r="C8" s="3723">
        <f>'DME_NSPI-all'!C5</f>
        <v>2708038.5180660002</v>
      </c>
      <c r="D8" s="3723">
        <f>'DME_NSPI-all'!D5</f>
        <v>468876.7</v>
      </c>
      <c r="E8" s="3725">
        <f>'Charity in Rates'!C5</f>
        <v>22196553.208877847</v>
      </c>
      <c r="F8" s="3725">
        <f t="shared" si="0"/>
        <v>25373468.426943846</v>
      </c>
    </row>
    <row r="9" spans="1:6" ht="15" x14ac:dyDescent="0.25">
      <c r="A9" s="3722">
        <v>5</v>
      </c>
      <c r="B9" s="3712" t="s">
        <v>198</v>
      </c>
      <c r="C9" s="3723">
        <f>'DME_NSPI-all'!C6</f>
        <v>0</v>
      </c>
      <c r="D9" s="3723">
        <f>'DME_NSPI-all'!D6</f>
        <v>339660.80000000005</v>
      </c>
      <c r="E9" s="3725">
        <f>'Charity in Rates'!C6</f>
        <v>10487591.763521742</v>
      </c>
      <c r="F9" s="3725">
        <f t="shared" si="0"/>
        <v>10827252.563521743</v>
      </c>
    </row>
    <row r="10" spans="1:6" ht="15" x14ac:dyDescent="0.25">
      <c r="A10" s="3722">
        <v>6</v>
      </c>
      <c r="B10" s="3726" t="s">
        <v>251</v>
      </c>
      <c r="C10" s="3723">
        <f>'DME_NSPI-all'!C7</f>
        <v>0</v>
      </c>
      <c r="D10" s="3723">
        <f>'DME_NSPI-all'!D7</f>
        <v>53719.1</v>
      </c>
      <c r="E10" s="3725">
        <f>'Charity in Rates'!C7</f>
        <v>2714640.2709694989</v>
      </c>
      <c r="F10" s="3727">
        <f t="shared" si="0"/>
        <v>2768359.370969499</v>
      </c>
    </row>
    <row r="11" spans="1:6" ht="15" x14ac:dyDescent="0.25">
      <c r="A11" s="3722">
        <v>8</v>
      </c>
      <c r="B11" s="3712" t="s">
        <v>252</v>
      </c>
      <c r="C11" s="3723">
        <f>'DME_NSPI-all'!C8</f>
        <v>9414845.6326799989</v>
      </c>
      <c r="D11" s="3723">
        <f>'DME_NSPI-all'!D8</f>
        <v>489187.3</v>
      </c>
      <c r="E11" s="3725">
        <f>'Charity in Rates'!C8</f>
        <v>21043592.370509218</v>
      </c>
      <c r="F11" s="3725">
        <f t="shared" si="0"/>
        <v>30947625.303189218</v>
      </c>
    </row>
    <row r="12" spans="1:6" ht="15" x14ac:dyDescent="0.25">
      <c r="A12" s="3722">
        <v>9</v>
      </c>
      <c r="B12" s="3712" t="s">
        <v>253</v>
      </c>
      <c r="C12" s="3723">
        <f>'DME_NSPI-all'!C9</f>
        <v>108442934.000001</v>
      </c>
      <c r="D12" s="3723">
        <f>'DME_NSPI-all'!D9</f>
        <v>2172517.9</v>
      </c>
      <c r="E12" s="3725">
        <f>'Charity in Rates'!C9</f>
        <v>32624031.05613333</v>
      </c>
      <c r="F12" s="3725">
        <f t="shared" si="0"/>
        <v>143239482.95613432</v>
      </c>
    </row>
    <row r="13" spans="1:6" ht="15" x14ac:dyDescent="0.25">
      <c r="A13" s="3722">
        <v>10</v>
      </c>
      <c r="B13" s="3712" t="s">
        <v>254</v>
      </c>
      <c r="C13" s="3723">
        <f>'DME_NSPI-all'!C10</f>
        <v>0</v>
      </c>
      <c r="D13" s="3723">
        <f>'DME_NSPI-all'!D10</f>
        <v>58994.3</v>
      </c>
      <c r="E13" s="3725">
        <f>'Charity in Rates'!C10</f>
        <v>406422.60324565211</v>
      </c>
      <c r="F13" s="3725">
        <f t="shared" si="0"/>
        <v>465416.90324565209</v>
      </c>
    </row>
    <row r="14" spans="1:6" ht="15" x14ac:dyDescent="0.25">
      <c r="A14" s="3722">
        <v>11</v>
      </c>
      <c r="B14" s="3712" t="s">
        <v>199</v>
      </c>
      <c r="C14" s="3723">
        <f>'DME_NSPI-all'!C11</f>
        <v>7229389.7382220011</v>
      </c>
      <c r="D14" s="3723">
        <f>'DME_NSPI-all'!D11</f>
        <v>410191.10000000003</v>
      </c>
      <c r="E14" s="3725">
        <f>'Charity in Rates'!C11</f>
        <v>17766211.589308724</v>
      </c>
      <c r="F14" s="3725">
        <f t="shared" si="0"/>
        <v>25405792.427530725</v>
      </c>
    </row>
    <row r="15" spans="1:6" ht="15" x14ac:dyDescent="0.25">
      <c r="A15" s="3722">
        <v>12</v>
      </c>
      <c r="B15" s="3712" t="s">
        <v>255</v>
      </c>
      <c r="C15" s="3723">
        <f>'DME_NSPI-all'!C12</f>
        <v>14784199.999999996</v>
      </c>
      <c r="D15" s="3723">
        <f>'DME_NSPI-all'!D12</f>
        <v>699429.99999999988</v>
      </c>
      <c r="E15" s="3725">
        <f>'Charity in Rates'!C12</f>
        <v>6287934.5332045471</v>
      </c>
      <c r="F15" s="3725">
        <f t="shared" si="0"/>
        <v>21771564.533204544</v>
      </c>
    </row>
    <row r="16" spans="1:6" ht="15" x14ac:dyDescent="0.25">
      <c r="A16" s="3722">
        <v>13</v>
      </c>
      <c r="B16" s="3712" t="s">
        <v>200</v>
      </c>
      <c r="C16" s="3723">
        <f>'DME_NSPI-all'!C13</f>
        <v>0</v>
      </c>
      <c r="D16" s="3723">
        <f>'DME_NSPI-all'!D13</f>
        <v>129714.3</v>
      </c>
      <c r="E16" s="3725">
        <f>'Charity in Rates'!C13</f>
        <v>782650.7064419908</v>
      </c>
      <c r="F16" s="3725">
        <f t="shared" si="0"/>
        <v>912365.00644199084</v>
      </c>
    </row>
    <row r="17" spans="1:6" ht="15" x14ac:dyDescent="0.25">
      <c r="A17" s="3722">
        <v>15</v>
      </c>
      <c r="B17" s="3712" t="s">
        <v>256</v>
      </c>
      <c r="C17" s="3723">
        <f>'DME_NSPI-all'!C14</f>
        <v>9890754.1533000004</v>
      </c>
      <c r="D17" s="3723">
        <f>'DME_NSPI-all'!D14</f>
        <v>486467</v>
      </c>
      <c r="E17" s="3725">
        <f>'Charity in Rates'!C14</f>
        <v>5710666.65191969</v>
      </c>
      <c r="F17" s="3725">
        <f t="shared" si="0"/>
        <v>16087887.805219691</v>
      </c>
    </row>
    <row r="18" spans="1:6" ht="15" x14ac:dyDescent="0.25">
      <c r="A18" s="3722">
        <v>16</v>
      </c>
      <c r="B18" s="3712" t="s">
        <v>257</v>
      </c>
      <c r="C18" s="3723">
        <f>'DME_NSPI-all'!C15</f>
        <v>0</v>
      </c>
      <c r="D18" s="3723">
        <f>'DME_NSPI-all'!D15</f>
        <v>260306.1</v>
      </c>
      <c r="E18" s="3725">
        <f>'Charity in Rates'!C15</f>
        <v>18531752.581749819</v>
      </c>
      <c r="F18" s="3725">
        <f t="shared" si="0"/>
        <v>18792058.681749821</v>
      </c>
    </row>
    <row r="19" spans="1:6" ht="15" x14ac:dyDescent="0.25">
      <c r="A19" s="3722">
        <v>17</v>
      </c>
      <c r="B19" s="3726" t="s">
        <v>258</v>
      </c>
      <c r="C19" s="3723">
        <f>'DME_NSPI-all'!C16</f>
        <v>0</v>
      </c>
      <c r="D19" s="3723">
        <f>'DME_NSPI-all'!D16</f>
        <v>45202.6</v>
      </c>
      <c r="E19" s="3725">
        <f>'Charity in Rates'!C16</f>
        <v>2308691.6939208889</v>
      </c>
      <c r="F19" s="3727">
        <f t="shared" si="0"/>
        <v>2353894.293920889</v>
      </c>
    </row>
    <row r="20" spans="1:6" ht="15" x14ac:dyDescent="0.25">
      <c r="A20" s="3722">
        <v>18</v>
      </c>
      <c r="B20" s="3712" t="s">
        <v>259</v>
      </c>
      <c r="C20" s="3723">
        <f>'DME_NSPI-all'!C17</f>
        <v>0</v>
      </c>
      <c r="D20" s="3723">
        <f>'DME_NSPI-all'!D17</f>
        <v>167893.1</v>
      </c>
      <c r="E20" s="3725">
        <f>'Charity in Rates'!C17</f>
        <v>2466640.9486167268</v>
      </c>
      <c r="F20" s="3725">
        <f t="shared" si="0"/>
        <v>2634534.0486167269</v>
      </c>
    </row>
    <row r="21" spans="1:6" ht="15" x14ac:dyDescent="0.25">
      <c r="A21" s="3722">
        <v>19</v>
      </c>
      <c r="B21" s="3712" t="s">
        <v>260</v>
      </c>
      <c r="C21" s="3723">
        <f>'DME_NSPI-all'!C18</f>
        <v>0</v>
      </c>
      <c r="D21" s="3723">
        <f>'DME_NSPI-all'!D18</f>
        <v>416388.9</v>
      </c>
      <c r="E21" s="3725">
        <f>'Charity in Rates'!C18</f>
        <v>8413535.2326800767</v>
      </c>
      <c r="F21" s="3725">
        <f t="shared" si="0"/>
        <v>8829924.1326800771</v>
      </c>
    </row>
    <row r="22" spans="1:6" ht="15" x14ac:dyDescent="0.25">
      <c r="A22" s="3722">
        <v>22</v>
      </c>
      <c r="B22" s="3712" t="s">
        <v>261</v>
      </c>
      <c r="C22" s="3723">
        <f>'DME_NSPI-all'!C19</f>
        <v>331244.73975400004</v>
      </c>
      <c r="D22" s="3723">
        <f>'DME_NSPI-all'!D19</f>
        <v>289286.60000000003</v>
      </c>
      <c r="E22" s="3725">
        <f>'Charity in Rates'!C19</f>
        <v>6501311.9374724748</v>
      </c>
      <c r="F22" s="3725">
        <f t="shared" si="0"/>
        <v>7121843.2772264751</v>
      </c>
    </row>
    <row r="23" spans="1:6" ht="15" x14ac:dyDescent="0.25">
      <c r="A23" s="3722">
        <v>23</v>
      </c>
      <c r="B23" s="3712" t="s">
        <v>262</v>
      </c>
      <c r="C23" s="3723">
        <f>'DME_NSPI-all'!C20</f>
        <v>0</v>
      </c>
      <c r="D23" s="3723">
        <f>'DME_NSPI-all'!D20</f>
        <v>554132.39999999991</v>
      </c>
      <c r="E23" s="3725">
        <f>'Charity in Rates'!C20</f>
        <v>4636380.802798762</v>
      </c>
      <c r="F23" s="3725">
        <f t="shared" si="0"/>
        <v>5190513.2027987614</v>
      </c>
    </row>
    <row r="24" spans="1:6" ht="15" x14ac:dyDescent="0.25">
      <c r="A24" s="3722">
        <v>24</v>
      </c>
      <c r="B24" s="3712" t="s">
        <v>263</v>
      </c>
      <c r="C24" s="3723">
        <f>'DME_NSPI-all'!C21</f>
        <v>14052896.984451998</v>
      </c>
      <c r="D24" s="3723">
        <f>'DME_NSPI-all'!D21</f>
        <v>415164.3</v>
      </c>
      <c r="E24" s="3725">
        <f>'Charity in Rates'!C21</f>
        <v>4803501.3979225066</v>
      </c>
      <c r="F24" s="3725">
        <f t="shared" si="0"/>
        <v>19271562.682374507</v>
      </c>
    </row>
    <row r="25" spans="1:6" ht="15" x14ac:dyDescent="0.25">
      <c r="A25" s="3722">
        <v>27</v>
      </c>
      <c r="B25" s="3712" t="s">
        <v>264</v>
      </c>
      <c r="C25" s="3723">
        <f>'DME_NSPI-all'!C22</f>
        <v>0</v>
      </c>
      <c r="D25" s="3723">
        <f>'DME_NSPI-all'!D22</f>
        <v>317898.80000000005</v>
      </c>
      <c r="E25" s="3725">
        <f>'Charity in Rates'!C22</f>
        <v>6790923.7474481296</v>
      </c>
      <c r="F25" s="3725">
        <f t="shared" si="0"/>
        <v>7108822.5474481294</v>
      </c>
    </row>
    <row r="26" spans="1:6" ht="15" x14ac:dyDescent="0.25">
      <c r="A26" s="3722">
        <v>28</v>
      </c>
      <c r="B26" s="3712" t="s">
        <v>265</v>
      </c>
      <c r="C26" s="3723">
        <f>'DME_NSPI-all'!C23</f>
        <v>0</v>
      </c>
      <c r="D26" s="3723">
        <f>'DME_NSPI-all'!D23</f>
        <v>157936</v>
      </c>
      <c r="E26" s="3725">
        <f>'Charity in Rates'!C23</f>
        <v>1403612.4905134495</v>
      </c>
      <c r="F26" s="3725">
        <f t="shared" si="0"/>
        <v>1561548.4905134495</v>
      </c>
    </row>
    <row r="27" spans="1:6" ht="15" x14ac:dyDescent="0.25">
      <c r="A27" s="3722">
        <v>29</v>
      </c>
      <c r="B27" s="3712" t="s">
        <v>266</v>
      </c>
      <c r="C27" s="3723">
        <f>'DME_NSPI-all'!C24</f>
        <v>23140999.999997005</v>
      </c>
      <c r="D27" s="3723">
        <f>'DME_NSPI-all'!D24</f>
        <v>605106.30000000005</v>
      </c>
      <c r="E27" s="3725">
        <f>'Charity in Rates'!C24</f>
        <v>13491671.227682894</v>
      </c>
      <c r="F27" s="3725">
        <f t="shared" si="0"/>
        <v>37237777.527679898</v>
      </c>
    </row>
    <row r="28" spans="1:6" ht="15" x14ac:dyDescent="0.25">
      <c r="A28" s="3722">
        <v>30</v>
      </c>
      <c r="B28" s="3712" t="s">
        <v>267</v>
      </c>
      <c r="C28" s="3723">
        <f>'DME_NSPI-all'!C25</f>
        <v>0</v>
      </c>
      <c r="D28" s="3723">
        <f>'DME_NSPI-all'!D25</f>
        <v>64508.97684000001</v>
      </c>
      <c r="E28" s="3725">
        <f>'Charity in Rates'!C25</f>
        <v>526810.33075605694</v>
      </c>
      <c r="F28" s="3725">
        <f t="shared" si="0"/>
        <v>591319.30759605695</v>
      </c>
    </row>
    <row r="29" spans="1:6" ht="15" x14ac:dyDescent="0.25">
      <c r="A29" s="3722">
        <v>32</v>
      </c>
      <c r="B29" s="3712" t="s">
        <v>268</v>
      </c>
      <c r="C29" s="3723">
        <f>'DME_NSPI-all'!C26</f>
        <v>0</v>
      </c>
      <c r="D29" s="3723">
        <f>'DME_NSPI-all'!D26</f>
        <v>157913.80000000002</v>
      </c>
      <c r="E29" s="3725">
        <f>'Charity in Rates'!C26</f>
        <v>1053372.9816015463</v>
      </c>
      <c r="F29" s="3725">
        <f t="shared" si="0"/>
        <v>1211286.7816015463</v>
      </c>
    </row>
    <row r="30" spans="1:6" ht="15" x14ac:dyDescent="0.25">
      <c r="A30" s="3722">
        <v>33</v>
      </c>
      <c r="B30" s="3712" t="s">
        <v>269</v>
      </c>
      <c r="C30" s="3723">
        <f>'DME_NSPI-all'!C27</f>
        <v>0</v>
      </c>
      <c r="D30" s="3723">
        <f>'DME_NSPI-all'!D27</f>
        <v>251985.4</v>
      </c>
      <c r="E30" s="3725">
        <f>'Charity in Rates'!C27</f>
        <v>1596916.8888913943</v>
      </c>
      <c r="F30" s="3725">
        <f t="shared" si="0"/>
        <v>1848902.2888913942</v>
      </c>
    </row>
    <row r="31" spans="1:6" ht="15" x14ac:dyDescent="0.25">
      <c r="A31" s="3722">
        <v>34</v>
      </c>
      <c r="B31" s="3712" t="s">
        <v>270</v>
      </c>
      <c r="C31" s="3723">
        <f>'DME_NSPI-all'!C28</f>
        <v>4696418.0995739996</v>
      </c>
      <c r="D31" s="3723">
        <f>'DME_NSPI-all'!D28</f>
        <v>205146.30000000002</v>
      </c>
      <c r="E31" s="3725">
        <f>'Charity in Rates'!C28</f>
        <v>3416540.236949394</v>
      </c>
      <c r="F31" s="3725">
        <f t="shared" si="0"/>
        <v>8318104.6365233939</v>
      </c>
    </row>
    <row r="32" spans="1:6" ht="15" x14ac:dyDescent="0.25">
      <c r="A32" s="3722">
        <v>35</v>
      </c>
      <c r="B32" s="3712" t="s">
        <v>271</v>
      </c>
      <c r="C32" s="3723">
        <f>'DME_NSPI-all'!C29</f>
        <v>0</v>
      </c>
      <c r="D32" s="3723">
        <f>'DME_NSPI-all'!D29</f>
        <v>144785.72396000003</v>
      </c>
      <c r="E32" s="3725">
        <f>'Charity in Rates'!C29</f>
        <v>3769104.2189935911</v>
      </c>
      <c r="F32" s="3725">
        <f t="shared" si="0"/>
        <v>3913889.9429535912</v>
      </c>
    </row>
    <row r="33" spans="1:6" ht="15" x14ac:dyDescent="0.25">
      <c r="A33" s="3722">
        <v>37</v>
      </c>
      <c r="B33" s="3712" t="s">
        <v>272</v>
      </c>
      <c r="C33" s="3723">
        <f>'DME_NSPI-all'!C30</f>
        <v>0</v>
      </c>
      <c r="D33" s="3723">
        <f>'DME_NSPI-all'!D30</f>
        <v>187483.4</v>
      </c>
      <c r="E33" s="3725">
        <f>'Charity in Rates'!C30</f>
        <v>1799429.1386348624</v>
      </c>
      <c r="F33" s="3725">
        <f t="shared" si="0"/>
        <v>1986912.5386348623</v>
      </c>
    </row>
    <row r="34" spans="1:6" ht="15" x14ac:dyDescent="0.25">
      <c r="A34" s="3722">
        <v>38</v>
      </c>
      <c r="B34" s="3712" t="s">
        <v>273</v>
      </c>
      <c r="C34" s="3723">
        <f>'DME_NSPI-all'!C31</f>
        <v>3073957.125</v>
      </c>
      <c r="D34" s="3723">
        <f>'DME_NSPI-all'!D31</f>
        <v>178843</v>
      </c>
      <c r="E34" s="3725">
        <f>'Charity in Rates'!C31</f>
        <v>10196092.093029369</v>
      </c>
      <c r="F34" s="3725">
        <f t="shared" si="0"/>
        <v>13448892.218029369</v>
      </c>
    </row>
    <row r="35" spans="1:6" ht="15" x14ac:dyDescent="0.25">
      <c r="A35" s="3722">
        <v>39</v>
      </c>
      <c r="B35" s="3712" t="s">
        <v>274</v>
      </c>
      <c r="C35" s="3723">
        <f>'DME_NSPI-all'!C32</f>
        <v>0</v>
      </c>
      <c r="D35" s="3723">
        <f>'DME_NSPI-all'!D32</f>
        <v>120604</v>
      </c>
      <c r="E35" s="3725">
        <f>'Charity in Rates'!C32</f>
        <v>5351799.467194288</v>
      </c>
      <c r="F35" s="3725">
        <f t="shared" si="0"/>
        <v>5472403.467194288</v>
      </c>
    </row>
    <row r="36" spans="1:6" ht="15" x14ac:dyDescent="0.25">
      <c r="A36" s="3722">
        <v>40</v>
      </c>
      <c r="B36" s="3712" t="s">
        <v>275</v>
      </c>
      <c r="C36" s="3723">
        <f>'DME_NSPI-all'!C33</f>
        <v>0</v>
      </c>
      <c r="D36" s="3723">
        <f>'DME_NSPI-all'!D33</f>
        <v>249134.5</v>
      </c>
      <c r="E36" s="3725">
        <f>'Charity in Rates'!C33</f>
        <v>3573556.5400834382</v>
      </c>
      <c r="F36" s="3725">
        <f t="shared" si="0"/>
        <v>3822691.0400834382</v>
      </c>
    </row>
    <row r="37" spans="1:6" ht="15" x14ac:dyDescent="0.25">
      <c r="A37" s="3722">
        <v>43</v>
      </c>
      <c r="B37" s="3712" t="s">
        <v>276</v>
      </c>
      <c r="C37" s="3723">
        <f>'DME_NSPI-all'!C34</f>
        <v>628160.65042399999</v>
      </c>
      <c r="D37" s="3723">
        <f>'DME_NSPI-all'!D34</f>
        <v>393181.9</v>
      </c>
      <c r="E37" s="3725">
        <f>'Charity in Rates'!C34</f>
        <v>6845110.2779799541</v>
      </c>
      <c r="F37" s="3725">
        <f t="shared" si="0"/>
        <v>7866452.8284039544</v>
      </c>
    </row>
    <row r="38" spans="1:6" ht="15" x14ac:dyDescent="0.25">
      <c r="A38" s="3722">
        <v>44</v>
      </c>
      <c r="B38" s="3712" t="s">
        <v>202</v>
      </c>
      <c r="C38" s="3723">
        <f>'DME_NSPI-all'!C35</f>
        <v>5237160.0000000009</v>
      </c>
      <c r="D38" s="3723">
        <f>'DME_NSPI-all'!D35</f>
        <v>426965</v>
      </c>
      <c r="E38" s="3725">
        <f>'Charity in Rates'!C35</f>
        <v>2603763.2281269161</v>
      </c>
      <c r="F38" s="3725">
        <f t="shared" si="0"/>
        <v>8267888.228126917</v>
      </c>
    </row>
    <row r="39" spans="1:6" ht="15" x14ac:dyDescent="0.25">
      <c r="A39" s="3722">
        <v>45</v>
      </c>
      <c r="B39" s="3712" t="s">
        <v>203</v>
      </c>
      <c r="C39" s="3723">
        <f>'DME_NSPI-all'!C36</f>
        <v>0</v>
      </c>
      <c r="D39" s="3723">
        <f>'DME_NSPI-all'!D36</f>
        <v>16638</v>
      </c>
      <c r="E39" s="3725">
        <f>'Charity in Rates'!C36</f>
        <v>392686.12840706477</v>
      </c>
      <c r="F39" s="3725">
        <f t="shared" si="0"/>
        <v>409324.12840706477</v>
      </c>
    </row>
    <row r="40" spans="1:6" ht="15" x14ac:dyDescent="0.25">
      <c r="A40" s="3722">
        <v>48</v>
      </c>
      <c r="B40" s="3712" t="s">
        <v>277</v>
      </c>
      <c r="C40" s="3723">
        <f>'DME_NSPI-all'!C37</f>
        <v>0</v>
      </c>
      <c r="D40" s="3723">
        <f>'DME_NSPI-all'!D37</f>
        <v>281805.60000000003</v>
      </c>
      <c r="E40" s="3725">
        <f>'Charity in Rates'!C37</f>
        <v>4487569.74085024</v>
      </c>
      <c r="F40" s="3725">
        <f t="shared" si="0"/>
        <v>4769375.3408502396</v>
      </c>
    </row>
    <row r="41" spans="1:6" ht="15" x14ac:dyDescent="0.25">
      <c r="A41" s="3722">
        <v>49</v>
      </c>
      <c r="B41" s="3712" t="s">
        <v>278</v>
      </c>
      <c r="C41" s="3723">
        <f>'DME_NSPI-all'!C38</f>
        <v>0</v>
      </c>
      <c r="D41" s="3723">
        <f>'DME_NSPI-all'!D38</f>
        <v>157472.09999999998</v>
      </c>
      <c r="E41" s="3725">
        <f>'Charity in Rates'!C38</f>
        <v>5415565.7400000002</v>
      </c>
      <c r="F41" s="3725">
        <f t="shared" si="0"/>
        <v>5573037.8399999999</v>
      </c>
    </row>
    <row r="42" spans="1:6" ht="15" x14ac:dyDescent="0.25">
      <c r="A42" s="3722">
        <v>51</v>
      </c>
      <c r="B42" s="3726" t="s">
        <v>279</v>
      </c>
      <c r="C42" s="3723">
        <f>'DME_NSPI-all'!C39</f>
        <v>0</v>
      </c>
      <c r="D42" s="3723">
        <f>'DME_NSPI-all'!D39</f>
        <v>222145.4</v>
      </c>
      <c r="E42" s="3725">
        <f>'Charity in Rates'!C39</f>
        <v>11635982.553352905</v>
      </c>
      <c r="F42" s="3727">
        <f t="shared" si="0"/>
        <v>11858127.953352906</v>
      </c>
    </row>
    <row r="43" spans="1:6" ht="15" x14ac:dyDescent="0.25">
      <c r="A43" s="3722">
        <v>55</v>
      </c>
      <c r="B43" s="3712" t="s">
        <v>280</v>
      </c>
      <c r="C43" s="3723">
        <f>'DME_NSPI-all'!C40</f>
        <v>0</v>
      </c>
      <c r="D43" s="3723">
        <f>'DME_NSPI-all'!D40</f>
        <v>118865</v>
      </c>
      <c r="E43" s="3725">
        <f>'Charity in Rates'!C40</f>
        <v>2846495.8989225873</v>
      </c>
      <c r="F43" s="3725">
        <f t="shared" si="0"/>
        <v>2965360.8989225873</v>
      </c>
    </row>
    <row r="44" spans="1:6" ht="15" x14ac:dyDescent="0.25">
      <c r="A44" s="3722">
        <v>60</v>
      </c>
      <c r="B44" s="3712" t="s">
        <v>281</v>
      </c>
      <c r="C44" s="3723">
        <f>'DME_NSPI-all'!C41</f>
        <v>0</v>
      </c>
      <c r="D44" s="3723">
        <f>'DME_NSPI-all'!D41</f>
        <v>48565.97</v>
      </c>
      <c r="E44" s="3725">
        <f>'Charity in Rates'!C41</f>
        <v>1281923.7827894478</v>
      </c>
      <c r="F44" s="3725">
        <f t="shared" si="0"/>
        <v>1330489.7527894478</v>
      </c>
    </row>
    <row r="45" spans="1:6" ht="15" x14ac:dyDescent="0.25">
      <c r="A45" s="3722">
        <v>61</v>
      </c>
      <c r="B45" s="3726" t="s">
        <v>204</v>
      </c>
      <c r="C45" s="3723">
        <f>'DME_NSPI-all'!C42</f>
        <v>0</v>
      </c>
      <c r="D45" s="3723">
        <f>'DME_NSPI-all'!D42</f>
        <v>102693.2</v>
      </c>
      <c r="E45" s="3725">
        <f>'Charity in Rates'!C42</f>
        <v>3759190.2672655815</v>
      </c>
      <c r="F45" s="3727">
        <f t="shared" si="0"/>
        <v>3861883.4672655817</v>
      </c>
    </row>
    <row r="46" spans="1:6" ht="15" x14ac:dyDescent="0.25">
      <c r="A46" s="3722">
        <v>62</v>
      </c>
      <c r="B46" s="3726" t="s">
        <v>282</v>
      </c>
      <c r="C46" s="3723">
        <f>'DME_NSPI-all'!C43</f>
        <v>0</v>
      </c>
      <c r="D46" s="3723">
        <f>'DME_NSPI-all'!D43</f>
        <v>261812.30000000002</v>
      </c>
      <c r="E46" s="3725">
        <f>'Charity in Rates'!C43</f>
        <v>2196073.1583282775</v>
      </c>
      <c r="F46" s="3727">
        <f t="shared" si="0"/>
        <v>2457885.4583282773</v>
      </c>
    </row>
    <row r="47" spans="1:6" ht="15" x14ac:dyDescent="0.25">
      <c r="A47" s="3722">
        <v>63</v>
      </c>
      <c r="B47" s="3712" t="s">
        <v>283</v>
      </c>
      <c r="C47" s="3723">
        <f>'DME_NSPI-all'!C44</f>
        <v>0</v>
      </c>
      <c r="D47" s="3723">
        <f>'DME_NSPI-all'!D44</f>
        <v>362415.7</v>
      </c>
      <c r="E47" s="3725">
        <f>'Charity in Rates'!C44</f>
        <v>3339349.1743669109</v>
      </c>
      <c r="F47" s="3725">
        <f t="shared" si="0"/>
        <v>3701764.8743669111</v>
      </c>
    </row>
    <row r="48" spans="1:6" ht="15" x14ac:dyDescent="0.25">
      <c r="A48" s="3722">
        <v>64</v>
      </c>
      <c r="B48" s="3712" t="s">
        <v>284</v>
      </c>
      <c r="C48" s="3723">
        <f>'DME_NSPI-all'!C45</f>
        <v>4088268.7078560004</v>
      </c>
      <c r="D48" s="3723">
        <f>'DME_NSPI-all'!D45</f>
        <v>54541.8</v>
      </c>
      <c r="E48" s="3725">
        <f>'Charity in Rates'!C45</f>
        <v>383646.36399275932</v>
      </c>
      <c r="F48" s="3727">
        <f t="shared" si="0"/>
        <v>4526456.8718487592</v>
      </c>
    </row>
    <row r="49" spans="1:6" s="3551" customFormat="1" ht="15" x14ac:dyDescent="0.25">
      <c r="A49" s="3826">
        <v>65</v>
      </c>
      <c r="B49" s="3726" t="s">
        <v>656</v>
      </c>
      <c r="C49" s="3827">
        <f>'DME_NSPI-all'!C46</f>
        <v>5371417.401323</v>
      </c>
      <c r="D49" s="3827">
        <f>'DME_NSPI-all'!D46</f>
        <v>0</v>
      </c>
      <c r="F49" s="3727">
        <f>C49+D49+E49</f>
        <v>5371417.401323</v>
      </c>
    </row>
    <row r="50" spans="1:6" s="3551" customFormat="1" ht="15" x14ac:dyDescent="0.25">
      <c r="A50" s="3826">
        <v>2001</v>
      </c>
      <c r="B50" s="3726" t="s">
        <v>285</v>
      </c>
      <c r="C50" s="3827">
        <f>'DME_NSPI-all'!C47</f>
        <v>0</v>
      </c>
      <c r="D50" s="3827">
        <f>'DME_NSPI-all'!D47</f>
        <v>118262.2</v>
      </c>
      <c r="E50" s="3727">
        <f>'Charity in Rates'!C46</f>
        <v>1507076.0546200636</v>
      </c>
      <c r="F50" s="3727">
        <f>C50+D50+E50</f>
        <v>1625338.2546200636</v>
      </c>
    </row>
    <row r="51" spans="1:6" ht="15" x14ac:dyDescent="0.25">
      <c r="A51" s="3722">
        <v>2004</v>
      </c>
      <c r="B51" s="3726" t="s">
        <v>286</v>
      </c>
      <c r="C51" s="3723">
        <f>'DME_NSPI-all'!C48</f>
        <v>0</v>
      </c>
      <c r="D51" s="3723">
        <f>'DME_NSPI-all'!D48</f>
        <v>299250</v>
      </c>
      <c r="E51" s="3725">
        <v>3426984.1300953217</v>
      </c>
      <c r="F51" s="3725">
        <f t="shared" si="0"/>
        <v>3726234.1300953217</v>
      </c>
    </row>
    <row r="52" spans="1:6" ht="15" x14ac:dyDescent="0.25">
      <c r="A52" s="3722">
        <v>3029</v>
      </c>
      <c r="B52" s="3726" t="s">
        <v>287</v>
      </c>
      <c r="C52" s="3723">
        <f>'DME_NSPI-all'!C49</f>
        <v>0</v>
      </c>
      <c r="D52" s="3723">
        <f>'DME_NSPI-all'!D49</f>
        <v>61978.097000000002</v>
      </c>
      <c r="E52" s="3725">
        <v>0</v>
      </c>
      <c r="F52" s="3725">
        <f t="shared" si="0"/>
        <v>61978.097000000002</v>
      </c>
    </row>
    <row r="53" spans="1:6" ht="15" x14ac:dyDescent="0.25">
      <c r="A53" s="3722">
        <v>4000</v>
      </c>
      <c r="B53" s="3712" t="s">
        <v>216</v>
      </c>
      <c r="C53" s="3723">
        <f>'DME_NSPI-all'!C51</f>
        <v>0</v>
      </c>
      <c r="D53" s="3723">
        <f>'DME_NSPI-all'!D51</f>
        <v>139935.30000000005</v>
      </c>
      <c r="E53" s="3725">
        <v>0</v>
      </c>
      <c r="F53" s="3725">
        <f t="shared" si="0"/>
        <v>139935.30000000005</v>
      </c>
    </row>
    <row r="54" spans="1:6" ht="15" x14ac:dyDescent="0.25">
      <c r="A54" s="3722">
        <v>4013</v>
      </c>
      <c r="B54" s="3712" t="s">
        <v>247</v>
      </c>
      <c r="C54" s="3723">
        <f>'DME_NSPI-all'!C52</f>
        <v>2415213.6956519997</v>
      </c>
      <c r="D54" s="3723">
        <f>'DME_NSPI-all'!D52</f>
        <v>0</v>
      </c>
      <c r="E54" s="3725">
        <v>0</v>
      </c>
      <c r="F54" s="3725">
        <f t="shared" si="0"/>
        <v>2415213.6956519997</v>
      </c>
    </row>
    <row r="55" spans="1:6" ht="13.5" customHeight="1" x14ac:dyDescent="0.25">
      <c r="A55" s="3712">
        <v>5034</v>
      </c>
      <c r="B55" s="3712" t="s">
        <v>289</v>
      </c>
      <c r="C55" s="3723">
        <f>'DME_NSPI-all'!C53</f>
        <v>0</v>
      </c>
      <c r="D55" s="3723">
        <f>'DME_NSPI-all'!D53</f>
        <v>55464</v>
      </c>
      <c r="E55" s="3728">
        <v>0</v>
      </c>
      <c r="F55" s="3725">
        <f t="shared" si="0"/>
        <v>55464</v>
      </c>
    </row>
    <row r="56" spans="1:6" ht="15" x14ac:dyDescent="0.25">
      <c r="A56" s="3712">
        <v>5050</v>
      </c>
      <c r="B56" s="3712" t="s">
        <v>290</v>
      </c>
      <c r="C56" s="3723">
        <f>'DME_NSPI-all'!C54</f>
        <v>0</v>
      </c>
      <c r="D56" s="3723">
        <f>'DME_NSPI-all'!D54</f>
        <v>383323.30000000005</v>
      </c>
      <c r="E56" s="3725">
        <f>'Charity in Rates'!C48</f>
        <v>8023393.5563029321</v>
      </c>
      <c r="F56" s="3725">
        <f t="shared" si="0"/>
        <v>8406716.8563029319</v>
      </c>
    </row>
    <row r="57" spans="1:6" ht="15" x14ac:dyDescent="0.25">
      <c r="A57" s="3712" t="s">
        <v>205</v>
      </c>
      <c r="B57" s="3712"/>
      <c r="C57" s="3729">
        <f>SUM(C5:C56)</f>
        <v>336451161.32896805</v>
      </c>
      <c r="D57" s="3730">
        <f>SUM(D5:D56)</f>
        <v>15674793.067800004</v>
      </c>
      <c r="E57" s="3729">
        <f>SUM(E5:E56)</f>
        <v>343879759.35278636</v>
      </c>
      <c r="F57" s="3730">
        <f>SUM(F5:F56)</f>
        <v>696005713.74955451</v>
      </c>
    </row>
    <row r="58" spans="1:6" ht="15" x14ac:dyDescent="0.25">
      <c r="A58" s="3712"/>
      <c r="B58" s="3712"/>
      <c r="C58" s="3715"/>
      <c r="D58" s="3714"/>
      <c r="E58" s="3715"/>
      <c r="F58" s="3712"/>
    </row>
    <row r="59" spans="1:6" ht="15" x14ac:dyDescent="0.25">
      <c r="A59" s="3712"/>
      <c r="B59" s="3712" t="s">
        <v>568</v>
      </c>
      <c r="D59" s="1695"/>
      <c r="E59" s="3715"/>
      <c r="F59" s="3712"/>
    </row>
    <row r="61" spans="1:6" x14ac:dyDescent="0.2">
      <c r="E61" s="1695"/>
    </row>
  </sheetData>
  <sortState ref="A5:F57">
    <sortCondition ref="A5:A57"/>
  </sortState>
  <pageMargins left="0.7" right="0.7" top="0.75" bottom="0.75" header="0.3" footer="0.3"/>
  <pageSetup scale="66"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0"/>
    <pageSetUpPr fitToPage="1"/>
  </sheetPr>
  <dimension ref="A1:L156"/>
  <sheetViews>
    <sheetView zoomScaleNormal="100" workbookViewId="0">
      <selection activeCell="H1" sqref="H1:H1048576"/>
    </sheetView>
  </sheetViews>
  <sheetFormatPr defaultColWidth="9.28515625" defaultRowHeight="15" x14ac:dyDescent="0.25"/>
  <cols>
    <col min="1" max="1" width="17.5703125" style="115" customWidth="1"/>
    <col min="2" max="2" width="19.5703125" style="115" customWidth="1"/>
    <col min="3" max="3" width="15.5703125" style="115" customWidth="1"/>
    <col min="4" max="4" width="16.42578125" style="115" customWidth="1"/>
    <col min="5" max="5" width="15" style="115" customWidth="1"/>
    <col min="6" max="6" width="20.28515625" style="115" customWidth="1"/>
    <col min="7" max="7" width="16" style="115" customWidth="1"/>
    <col min="8" max="8" width="16.5703125" style="115" customWidth="1"/>
    <col min="9" max="9" width="19.42578125" style="115" customWidth="1"/>
    <col min="10" max="10" width="14.7109375" style="115" customWidth="1"/>
    <col min="11" max="11" width="15.28515625" style="115" customWidth="1"/>
    <col min="12" max="16384" width="9.28515625" style="115"/>
  </cols>
  <sheetData>
    <row r="1" spans="1:11" x14ac:dyDescent="0.25">
      <c r="A1" s="2893"/>
      <c r="B1" s="2892"/>
      <c r="C1" s="2894"/>
      <c r="D1" s="2895"/>
      <c r="E1" s="2894"/>
      <c r="F1" s="2894"/>
      <c r="G1" s="2894"/>
      <c r="H1" s="2894"/>
      <c r="I1" s="2894"/>
      <c r="J1" s="2894"/>
      <c r="K1" s="2894"/>
    </row>
    <row r="2" spans="1:11" ht="15.75" x14ac:dyDescent="0.25">
      <c r="A2" s="2893"/>
      <c r="B2" s="2892"/>
      <c r="C2" s="2892"/>
      <c r="D2" s="4153" t="s">
        <v>686</v>
      </c>
      <c r="E2" s="4154"/>
      <c r="F2" s="4154"/>
      <c r="G2" s="4154"/>
      <c r="H2" s="4154"/>
      <c r="I2" s="2892"/>
      <c r="J2" s="2892"/>
      <c r="K2" s="2892"/>
    </row>
    <row r="3" spans="1:11" x14ac:dyDescent="0.25">
      <c r="A3" s="2893"/>
      <c r="B3" s="2896" t="s">
        <v>0</v>
      </c>
      <c r="C3" s="2892"/>
      <c r="D3" s="2892"/>
      <c r="E3" s="2892"/>
      <c r="F3" s="2892"/>
      <c r="G3" s="2892"/>
      <c r="H3" s="2892"/>
      <c r="I3" s="2892"/>
      <c r="J3" s="2892"/>
      <c r="K3" s="2892"/>
    </row>
    <row r="4" spans="1:11" x14ac:dyDescent="0.25">
      <c r="A4" s="2893"/>
      <c r="B4" s="2892"/>
      <c r="C4" s="2892"/>
      <c r="D4" s="2892"/>
      <c r="E4" s="2892"/>
      <c r="F4" s="2892"/>
      <c r="G4" s="2892"/>
      <c r="H4" s="2892"/>
      <c r="I4" s="2892"/>
      <c r="J4" s="2892"/>
      <c r="K4" s="2892"/>
    </row>
    <row r="5" spans="1:11" x14ac:dyDescent="0.25">
      <c r="A5" s="2893"/>
      <c r="B5" s="2897" t="s">
        <v>40</v>
      </c>
      <c r="C5" s="4155" t="s">
        <v>506</v>
      </c>
      <c r="D5" s="4156"/>
      <c r="E5" s="4156"/>
      <c r="F5" s="4156"/>
      <c r="G5" s="4157"/>
      <c r="H5" s="2892"/>
      <c r="I5" s="2892"/>
      <c r="J5" s="2892"/>
      <c r="K5" s="2892"/>
    </row>
    <row r="6" spans="1:11" x14ac:dyDescent="0.25">
      <c r="A6" s="2893"/>
      <c r="B6" s="2897" t="s">
        <v>3</v>
      </c>
      <c r="C6" s="4158" t="s">
        <v>507</v>
      </c>
      <c r="D6" s="4159"/>
      <c r="E6" s="4159"/>
      <c r="F6" s="4159"/>
      <c r="G6" s="4160"/>
      <c r="H6" s="2892"/>
      <c r="I6" s="2892"/>
      <c r="J6" s="2892"/>
      <c r="K6" s="2892"/>
    </row>
    <row r="7" spans="1:11" x14ac:dyDescent="0.25">
      <c r="A7" s="2893"/>
      <c r="B7" s="2897" t="s">
        <v>4</v>
      </c>
      <c r="C7" s="4162">
        <v>2434</v>
      </c>
      <c r="D7" s="4163"/>
      <c r="E7" s="4163"/>
      <c r="F7" s="4163"/>
      <c r="G7" s="4164"/>
      <c r="H7" s="2892"/>
      <c r="I7" s="2892"/>
      <c r="J7" s="2892"/>
      <c r="K7" s="2892"/>
    </row>
    <row r="8" spans="1:11" x14ac:dyDescent="0.25">
      <c r="A8" s="2893"/>
      <c r="B8" s="2892"/>
      <c r="C8" s="2892"/>
      <c r="D8" s="2892"/>
      <c r="E8" s="2892"/>
      <c r="F8" s="2892"/>
      <c r="G8" s="2892"/>
      <c r="H8" s="2892"/>
      <c r="I8" s="2892"/>
      <c r="J8" s="2892"/>
      <c r="K8" s="2892"/>
    </row>
    <row r="9" spans="1:11" x14ac:dyDescent="0.25">
      <c r="A9" s="2893"/>
      <c r="B9" s="2897" t="s">
        <v>1</v>
      </c>
      <c r="C9" s="4155" t="s">
        <v>589</v>
      </c>
      <c r="D9" s="4156"/>
      <c r="E9" s="4156"/>
      <c r="F9" s="4156"/>
      <c r="G9" s="4157"/>
      <c r="H9" s="2892"/>
      <c r="I9" s="2892"/>
      <c r="J9" s="2892"/>
      <c r="K9" s="2892"/>
    </row>
    <row r="10" spans="1:11" x14ac:dyDescent="0.25">
      <c r="A10" s="2893"/>
      <c r="B10" s="2897" t="s">
        <v>2</v>
      </c>
      <c r="C10" s="4165" t="s">
        <v>588</v>
      </c>
      <c r="D10" s="4166"/>
      <c r="E10" s="4166"/>
      <c r="F10" s="4166"/>
      <c r="G10" s="4167"/>
      <c r="H10" s="2892"/>
      <c r="I10" s="2892"/>
      <c r="J10" s="2892"/>
      <c r="K10" s="2892"/>
    </row>
    <row r="11" spans="1:11" x14ac:dyDescent="0.25">
      <c r="A11" s="2893"/>
      <c r="B11" s="2897" t="s">
        <v>32</v>
      </c>
      <c r="C11" s="4168" t="s">
        <v>587</v>
      </c>
      <c r="D11" s="4169"/>
      <c r="E11" s="4169"/>
      <c r="F11" s="4169"/>
      <c r="G11" s="4169"/>
      <c r="H11" s="2892"/>
      <c r="I11" s="2892"/>
      <c r="J11" s="2892"/>
      <c r="K11" s="2892"/>
    </row>
    <row r="12" spans="1:11" s="120" customFormat="1" x14ac:dyDescent="0.25">
      <c r="A12" s="2893"/>
      <c r="B12" s="2897"/>
      <c r="C12" s="2897"/>
      <c r="D12" s="2897"/>
      <c r="E12" s="2897"/>
      <c r="F12" s="2897"/>
      <c r="G12" s="2897"/>
      <c r="H12" s="2892"/>
      <c r="I12" s="2892"/>
      <c r="J12" s="2892"/>
      <c r="K12" s="2892"/>
    </row>
    <row r="13" spans="1:11" s="120" customFormat="1" x14ac:dyDescent="0.25">
      <c r="A13" s="2893"/>
      <c r="B13" s="4170"/>
      <c r="C13" s="4171"/>
      <c r="D13" s="4171"/>
      <c r="E13" s="4171"/>
      <c r="F13" s="4171"/>
      <c r="G13" s="4171"/>
      <c r="H13" s="4172"/>
      <c r="I13" s="2894"/>
      <c r="J13" s="2892"/>
      <c r="K13" s="2892"/>
    </row>
    <row r="14" spans="1:11" x14ac:dyDescent="0.25">
      <c r="A14" s="2893"/>
      <c r="B14" s="2898"/>
      <c r="C14" s="2892"/>
      <c r="D14" s="2892"/>
      <c r="E14" s="2892"/>
      <c r="F14" s="2892"/>
      <c r="G14" s="2892"/>
      <c r="H14" s="2892"/>
      <c r="I14" s="2892"/>
      <c r="J14" s="2892"/>
      <c r="K14" s="2892"/>
    </row>
    <row r="15" spans="1:11" x14ac:dyDescent="0.25">
      <c r="A15" s="2893"/>
      <c r="B15" s="2898"/>
      <c r="C15" s="2892"/>
      <c r="D15" s="2892"/>
      <c r="E15" s="2892"/>
      <c r="F15" s="2892"/>
      <c r="G15" s="2892"/>
      <c r="H15" s="2892"/>
      <c r="I15" s="2892"/>
      <c r="J15" s="2892"/>
      <c r="K15" s="2892"/>
    </row>
    <row r="16" spans="1:11" ht="39" x14ac:dyDescent="0.25">
      <c r="A16" s="2895" t="s">
        <v>181</v>
      </c>
      <c r="B16" s="2894"/>
      <c r="C16" s="2894"/>
      <c r="D16" s="2894"/>
      <c r="E16" s="2894"/>
      <c r="F16" s="2899" t="s">
        <v>9</v>
      </c>
      <c r="G16" s="2899" t="s">
        <v>37</v>
      </c>
      <c r="H16" s="2899" t="s">
        <v>29</v>
      </c>
      <c r="I16" s="2899" t="s">
        <v>30</v>
      </c>
      <c r="J16" s="2899" t="s">
        <v>33</v>
      </c>
      <c r="K16" s="2899" t="s">
        <v>34</v>
      </c>
    </row>
    <row r="17" spans="1:11" x14ac:dyDescent="0.25">
      <c r="A17" s="2900" t="s">
        <v>184</v>
      </c>
      <c r="B17" s="2896" t="s">
        <v>182</v>
      </c>
      <c r="C17" s="2892"/>
      <c r="D17" s="2892"/>
      <c r="E17" s="2892"/>
      <c r="F17" s="2892"/>
      <c r="G17" s="2892"/>
      <c r="H17" s="2892"/>
      <c r="I17" s="2892"/>
      <c r="J17" s="2892"/>
      <c r="K17" s="2892"/>
    </row>
    <row r="18" spans="1:11" x14ac:dyDescent="0.25">
      <c r="A18" s="2897" t="s">
        <v>185</v>
      </c>
      <c r="B18" s="2901" t="s">
        <v>183</v>
      </c>
      <c r="C18" s="2892"/>
      <c r="D18" s="2892"/>
      <c r="E18" s="2892"/>
      <c r="F18" s="2902" t="s">
        <v>73</v>
      </c>
      <c r="G18" s="2902" t="s">
        <v>73</v>
      </c>
      <c r="H18" s="2903">
        <v>9562184.3528097663</v>
      </c>
      <c r="I18" s="2903">
        <v>0</v>
      </c>
      <c r="J18" s="2903">
        <v>8176863.2105128402</v>
      </c>
      <c r="K18" s="2904">
        <v>1385321.1422969261</v>
      </c>
    </row>
    <row r="19" spans="1:11" ht="39" x14ac:dyDescent="0.25">
      <c r="A19" s="2895" t="s">
        <v>8</v>
      </c>
      <c r="B19" s="2894"/>
      <c r="C19" s="2894"/>
      <c r="D19" s="2894"/>
      <c r="E19" s="2894"/>
      <c r="F19" s="2899" t="s">
        <v>9</v>
      </c>
      <c r="G19" s="2899" t="s">
        <v>37</v>
      </c>
      <c r="H19" s="2899" t="s">
        <v>29</v>
      </c>
      <c r="I19" s="2899" t="s">
        <v>30</v>
      </c>
      <c r="J19" s="2899" t="s">
        <v>33</v>
      </c>
      <c r="K19" s="2899" t="s">
        <v>34</v>
      </c>
    </row>
    <row r="20" spans="1:11" x14ac:dyDescent="0.25">
      <c r="A20" s="2900" t="s">
        <v>74</v>
      </c>
      <c r="B20" s="2896" t="s">
        <v>41</v>
      </c>
      <c r="C20" s="2892"/>
      <c r="D20" s="2892"/>
      <c r="E20" s="2892"/>
      <c r="F20" s="2892"/>
      <c r="G20" s="2892"/>
      <c r="H20" s="2892"/>
      <c r="I20" s="2892"/>
      <c r="J20" s="2892"/>
      <c r="K20" s="2892"/>
    </row>
    <row r="21" spans="1:11" x14ac:dyDescent="0.25">
      <c r="A21" s="2897" t="s">
        <v>75</v>
      </c>
      <c r="B21" s="2901" t="s">
        <v>42</v>
      </c>
      <c r="C21" s="2892"/>
      <c r="D21" s="2892"/>
      <c r="E21" s="2892"/>
      <c r="F21" s="2902">
        <v>2629.4513554624832</v>
      </c>
      <c r="G21" s="2902">
        <v>5172</v>
      </c>
      <c r="H21" s="2902">
        <v>126190</v>
      </c>
      <c r="I21" s="2905">
        <v>69515.019906570204</v>
      </c>
      <c r="J21" s="2902">
        <v>1826</v>
      </c>
      <c r="K21" s="2904">
        <v>193879.0199065702</v>
      </c>
    </row>
    <row r="22" spans="1:11" x14ac:dyDescent="0.25">
      <c r="A22" s="2897" t="s">
        <v>76</v>
      </c>
      <c r="B22" s="2892" t="s">
        <v>6</v>
      </c>
      <c r="C22" s="2892"/>
      <c r="D22" s="2892"/>
      <c r="E22" s="2892"/>
      <c r="F22" s="2902">
        <v>0</v>
      </c>
      <c r="G22" s="2902">
        <v>840</v>
      </c>
      <c r="H22" s="2902">
        <v>0</v>
      </c>
      <c r="I22" s="2905">
        <v>0</v>
      </c>
      <c r="J22" s="2902">
        <v>0</v>
      </c>
      <c r="K22" s="2904">
        <v>0</v>
      </c>
    </row>
    <row r="23" spans="1:11" x14ac:dyDescent="0.25">
      <c r="A23" s="2897" t="s">
        <v>77</v>
      </c>
      <c r="B23" s="2892" t="s">
        <v>43</v>
      </c>
      <c r="C23" s="2892"/>
      <c r="D23" s="2892"/>
      <c r="E23" s="2892"/>
      <c r="F23" s="2902">
        <v>0</v>
      </c>
      <c r="G23" s="2902">
        <v>0</v>
      </c>
      <c r="H23" s="2902">
        <v>0</v>
      </c>
      <c r="I23" s="2905">
        <v>0</v>
      </c>
      <c r="J23" s="2902">
        <v>0</v>
      </c>
      <c r="K23" s="2904">
        <v>0</v>
      </c>
    </row>
    <row r="24" spans="1:11" x14ac:dyDescent="0.25">
      <c r="A24" s="2897" t="s">
        <v>78</v>
      </c>
      <c r="B24" s="2892" t="s">
        <v>44</v>
      </c>
      <c r="C24" s="2892"/>
      <c r="D24" s="2892"/>
      <c r="E24" s="2892"/>
      <c r="F24" s="2902">
        <v>32.297722489633472</v>
      </c>
      <c r="G24" s="2902">
        <v>532</v>
      </c>
      <c r="H24" s="2902">
        <v>1550</v>
      </c>
      <c r="I24" s="2905">
        <v>853.85752322041219</v>
      </c>
      <c r="J24" s="2902">
        <v>0</v>
      </c>
      <c r="K24" s="2904">
        <v>2403.8575232204121</v>
      </c>
    </row>
    <row r="25" spans="1:11" x14ac:dyDescent="0.25">
      <c r="A25" s="2897" t="s">
        <v>79</v>
      </c>
      <c r="B25" s="2892" t="s">
        <v>5</v>
      </c>
      <c r="C25" s="2892"/>
      <c r="D25" s="2892"/>
      <c r="E25" s="2892"/>
      <c r="F25" s="2902">
        <v>155.67502240003333</v>
      </c>
      <c r="G25" s="2902">
        <v>1286</v>
      </c>
      <c r="H25" s="2902">
        <v>7471</v>
      </c>
      <c r="I25" s="2905">
        <v>4115.5932619223868</v>
      </c>
      <c r="J25" s="2902">
        <v>0</v>
      </c>
      <c r="K25" s="2904">
        <v>11586.593261922386</v>
      </c>
    </row>
    <row r="26" spans="1:11" x14ac:dyDescent="0.25">
      <c r="A26" s="2897" t="s">
        <v>80</v>
      </c>
      <c r="B26" s="2892" t="s">
        <v>45</v>
      </c>
      <c r="C26" s="2892"/>
      <c r="D26" s="2892"/>
      <c r="E26" s="2892"/>
      <c r="F26" s="2902">
        <v>850.05521868683707</v>
      </c>
      <c r="G26" s="2902">
        <v>4798</v>
      </c>
      <c r="H26" s="2902">
        <v>40795</v>
      </c>
      <c r="I26" s="2905">
        <v>22472.979135339818</v>
      </c>
      <c r="J26" s="2902">
        <v>0</v>
      </c>
      <c r="K26" s="2904">
        <v>63267.979135339818</v>
      </c>
    </row>
    <row r="27" spans="1:11" x14ac:dyDescent="0.25">
      <c r="A27" s="2897" t="s">
        <v>81</v>
      </c>
      <c r="B27" s="2892" t="s">
        <v>46</v>
      </c>
      <c r="C27" s="2892"/>
      <c r="D27" s="2892"/>
      <c r="E27" s="2892"/>
      <c r="F27" s="2902">
        <v>0</v>
      </c>
      <c r="G27" s="2902">
        <v>0</v>
      </c>
      <c r="H27" s="2902">
        <v>811511.90415299998</v>
      </c>
      <c r="I27" s="2905">
        <v>447042.28680255555</v>
      </c>
      <c r="J27" s="2902">
        <v>75982.876910000006</v>
      </c>
      <c r="K27" s="2904">
        <v>1182571.3140455554</v>
      </c>
    </row>
    <row r="28" spans="1:11" x14ac:dyDescent="0.25">
      <c r="A28" s="2897" t="s">
        <v>82</v>
      </c>
      <c r="B28" s="2892" t="s">
        <v>47</v>
      </c>
      <c r="C28" s="2892"/>
      <c r="D28" s="2892"/>
      <c r="E28" s="2892"/>
      <c r="F28" s="2902">
        <v>0</v>
      </c>
      <c r="G28" s="2902">
        <v>0</v>
      </c>
      <c r="H28" s="2902">
        <v>0</v>
      </c>
      <c r="I28" s="2905">
        <v>0</v>
      </c>
      <c r="J28" s="2902">
        <v>0</v>
      </c>
      <c r="K28" s="2904">
        <v>0</v>
      </c>
    </row>
    <row r="29" spans="1:11" x14ac:dyDescent="0.25">
      <c r="A29" s="2897" t="s">
        <v>83</v>
      </c>
      <c r="B29" s="2892" t="s">
        <v>48</v>
      </c>
      <c r="C29" s="2892"/>
      <c r="D29" s="2892"/>
      <c r="E29" s="2892"/>
      <c r="F29" s="2902">
        <v>61.782417536621452</v>
      </c>
      <c r="G29" s="2902">
        <v>355</v>
      </c>
      <c r="H29" s="2902">
        <v>2965</v>
      </c>
      <c r="I29" s="2905">
        <v>1633.3468105474337</v>
      </c>
      <c r="J29" s="2902">
        <v>0</v>
      </c>
      <c r="K29" s="2904">
        <v>4598.346810547434</v>
      </c>
    </row>
    <row r="30" spans="1:11" x14ac:dyDescent="0.25">
      <c r="A30" s="2897" t="s">
        <v>84</v>
      </c>
      <c r="B30" s="4173"/>
      <c r="C30" s="4174"/>
      <c r="D30" s="4175"/>
      <c r="E30" s="2892"/>
      <c r="F30" s="2902"/>
      <c r="G30" s="2902"/>
      <c r="H30" s="2902"/>
      <c r="I30" s="2905">
        <v>0</v>
      </c>
      <c r="J30" s="2903"/>
      <c r="K30" s="2904">
        <v>0</v>
      </c>
    </row>
    <row r="31" spans="1:11" x14ac:dyDescent="0.25">
      <c r="A31" s="2897" t="s">
        <v>133</v>
      </c>
      <c r="B31" s="4173"/>
      <c r="C31" s="4174"/>
      <c r="D31" s="4175"/>
      <c r="E31" s="2892"/>
      <c r="F31" s="2902"/>
      <c r="G31" s="2902"/>
      <c r="H31" s="2902"/>
      <c r="I31" s="2905">
        <v>0</v>
      </c>
      <c r="J31" s="2903"/>
      <c r="K31" s="2904">
        <v>0</v>
      </c>
    </row>
    <row r="32" spans="1:11" x14ac:dyDescent="0.25">
      <c r="A32" s="2897" t="s">
        <v>134</v>
      </c>
      <c r="B32" s="2906"/>
      <c r="C32" s="2907"/>
      <c r="D32" s="2908"/>
      <c r="E32" s="2892"/>
      <c r="F32" s="2902"/>
      <c r="G32" s="2902"/>
      <c r="H32" s="2902"/>
      <c r="I32" s="2905">
        <v>0</v>
      </c>
      <c r="J32" s="2903"/>
      <c r="K32" s="2904">
        <v>0</v>
      </c>
    </row>
    <row r="33" spans="1:11" x14ac:dyDescent="0.25">
      <c r="A33" s="2897" t="s">
        <v>135</v>
      </c>
      <c r="B33" s="2906"/>
      <c r="C33" s="2907"/>
      <c r="D33" s="2908"/>
      <c r="E33" s="2892"/>
      <c r="F33" s="2902"/>
      <c r="G33" s="2902"/>
      <c r="H33" s="2902"/>
      <c r="I33" s="2905">
        <v>0</v>
      </c>
      <c r="J33" s="2903"/>
      <c r="K33" s="2904">
        <v>0</v>
      </c>
    </row>
    <row r="34" spans="1:11" x14ac:dyDescent="0.25">
      <c r="A34" s="2897" t="s">
        <v>136</v>
      </c>
      <c r="B34" s="4173"/>
      <c r="C34" s="4174"/>
      <c r="D34" s="4175"/>
      <c r="E34" s="2892"/>
      <c r="F34" s="2902"/>
      <c r="G34" s="2902"/>
      <c r="H34" s="2902"/>
      <c r="I34" s="2905">
        <v>0</v>
      </c>
      <c r="J34" s="2903"/>
      <c r="K34" s="2904">
        <v>0</v>
      </c>
    </row>
    <row r="35" spans="1:11" x14ac:dyDescent="0.25">
      <c r="A35" s="2893"/>
      <c r="B35" s="2892"/>
      <c r="C35" s="2892"/>
      <c r="D35" s="2892"/>
      <c r="E35" s="2892"/>
      <c r="F35" s="2892"/>
      <c r="G35" s="2892"/>
      <c r="H35" s="2892"/>
      <c r="I35" s="2892"/>
      <c r="J35" s="2892"/>
      <c r="K35" s="2909"/>
    </row>
    <row r="36" spans="1:11" x14ac:dyDescent="0.25">
      <c r="A36" s="2900" t="s">
        <v>137</v>
      </c>
      <c r="B36" s="2896" t="s">
        <v>138</v>
      </c>
      <c r="C36" s="2892"/>
      <c r="D36" s="2892"/>
      <c r="E36" s="2896" t="s">
        <v>7</v>
      </c>
      <c r="F36" s="2910">
        <v>3729.2617365756087</v>
      </c>
      <c r="G36" s="2910">
        <v>12983</v>
      </c>
      <c r="H36" s="2910">
        <v>990482.90415299998</v>
      </c>
      <c r="I36" s="2904">
        <v>545633.08344015572</v>
      </c>
      <c r="J36" s="2904">
        <v>77808.876910000006</v>
      </c>
      <c r="K36" s="2904">
        <v>1458307.1106831557</v>
      </c>
    </row>
    <row r="37" spans="1:11" ht="15.75" thickBot="1" x14ac:dyDescent="0.3">
      <c r="A37" s="2893"/>
      <c r="B37" s="2896"/>
      <c r="C37" s="2892"/>
      <c r="D37" s="2892"/>
      <c r="E37" s="2892"/>
      <c r="F37" s="2911"/>
      <c r="G37" s="2911"/>
      <c r="H37" s="2912"/>
      <c r="I37" s="2912"/>
      <c r="J37" s="2912"/>
      <c r="K37" s="2913"/>
    </row>
    <row r="38" spans="1:11" ht="39" x14ac:dyDescent="0.25">
      <c r="A38" s="2893"/>
      <c r="B38" s="2892"/>
      <c r="C38" s="2892"/>
      <c r="D38" s="2892"/>
      <c r="E38" s="2892"/>
      <c r="F38" s="2899" t="s">
        <v>9</v>
      </c>
      <c r="G38" s="2899" t="s">
        <v>37</v>
      </c>
      <c r="H38" s="2899" t="s">
        <v>29</v>
      </c>
      <c r="I38" s="2899" t="s">
        <v>30</v>
      </c>
      <c r="J38" s="2899" t="s">
        <v>33</v>
      </c>
      <c r="K38" s="2899" t="s">
        <v>34</v>
      </c>
    </row>
    <row r="39" spans="1:11" x14ac:dyDescent="0.25">
      <c r="A39" s="2900" t="s">
        <v>86</v>
      </c>
      <c r="B39" s="2896" t="s">
        <v>49</v>
      </c>
      <c r="C39" s="2892"/>
      <c r="D39" s="2892"/>
      <c r="E39" s="2892"/>
      <c r="F39" s="2892"/>
      <c r="G39" s="2892"/>
      <c r="H39" s="2892"/>
      <c r="I39" s="2892"/>
      <c r="J39" s="2892"/>
      <c r="K39" s="2892"/>
    </row>
    <row r="40" spans="1:11" x14ac:dyDescent="0.25">
      <c r="A40" s="2897" t="s">
        <v>87</v>
      </c>
      <c r="B40" s="2892" t="s">
        <v>31</v>
      </c>
      <c r="C40" s="2892"/>
      <c r="D40" s="2892"/>
      <c r="E40" s="2892"/>
      <c r="F40" s="2902">
        <v>0</v>
      </c>
      <c r="G40" s="2902">
        <v>0</v>
      </c>
      <c r="H40" s="2902">
        <v>0</v>
      </c>
      <c r="I40" s="2902">
        <v>0</v>
      </c>
      <c r="J40" s="2902">
        <v>0</v>
      </c>
      <c r="K40" s="2904">
        <v>0</v>
      </c>
    </row>
    <row r="41" spans="1:11" x14ac:dyDescent="0.25">
      <c r="A41" s="2897" t="s">
        <v>88</v>
      </c>
      <c r="B41" s="4151" t="s">
        <v>50</v>
      </c>
      <c r="C41" s="4152"/>
      <c r="D41" s="2892"/>
      <c r="E41" s="2892"/>
      <c r="F41" s="2902">
        <v>0</v>
      </c>
      <c r="G41" s="2902">
        <v>0</v>
      </c>
      <c r="H41" s="2902">
        <v>362415.7</v>
      </c>
      <c r="I41" s="2902">
        <v>199646.04643754321</v>
      </c>
      <c r="J41" s="2902">
        <v>0</v>
      </c>
      <c r="K41" s="2904">
        <v>562061.74643754319</v>
      </c>
    </row>
    <row r="42" spans="1:11" x14ac:dyDescent="0.25">
      <c r="A42" s="2897" t="s">
        <v>89</v>
      </c>
      <c r="B42" s="2901" t="s">
        <v>11</v>
      </c>
      <c r="C42" s="2892"/>
      <c r="D42" s="2892"/>
      <c r="E42" s="2892"/>
      <c r="F42" s="2902">
        <v>27723</v>
      </c>
      <c r="G42" s="2902">
        <v>1126</v>
      </c>
      <c r="H42" s="2902">
        <v>1330454.493</v>
      </c>
      <c r="I42" s="2902">
        <v>732915.21170996723</v>
      </c>
      <c r="J42" s="2902">
        <v>0</v>
      </c>
      <c r="K42" s="2904">
        <v>2063369.7047099671</v>
      </c>
    </row>
    <row r="43" spans="1:11" x14ac:dyDescent="0.25">
      <c r="A43" s="2897" t="s">
        <v>90</v>
      </c>
      <c r="B43" s="2914" t="s">
        <v>10</v>
      </c>
      <c r="C43" s="2915"/>
      <c r="D43" s="2915"/>
      <c r="E43" s="2892"/>
      <c r="F43" s="2902">
        <v>0</v>
      </c>
      <c r="G43" s="2902">
        <v>0</v>
      </c>
      <c r="H43" s="2902">
        <v>0</v>
      </c>
      <c r="I43" s="2902">
        <v>0</v>
      </c>
      <c r="J43" s="2902">
        <v>0</v>
      </c>
      <c r="K43" s="2904">
        <v>0</v>
      </c>
    </row>
    <row r="44" spans="1:11" x14ac:dyDescent="0.25">
      <c r="A44" s="2897" t="s">
        <v>91</v>
      </c>
      <c r="B44" s="4173"/>
      <c r="C44" s="4174"/>
      <c r="D44" s="4175"/>
      <c r="E44" s="2892"/>
      <c r="F44" s="2902"/>
      <c r="G44" s="2902"/>
      <c r="H44" s="2902"/>
      <c r="I44" s="2916">
        <v>0</v>
      </c>
      <c r="J44" s="2917"/>
      <c r="K44" s="2918">
        <v>0</v>
      </c>
    </row>
    <row r="45" spans="1:11" x14ac:dyDescent="0.25">
      <c r="A45" s="2897" t="s">
        <v>139</v>
      </c>
      <c r="B45" s="4173"/>
      <c r="C45" s="4174"/>
      <c r="D45" s="4175"/>
      <c r="E45" s="2892"/>
      <c r="F45" s="2902"/>
      <c r="G45" s="2902"/>
      <c r="H45" s="2902"/>
      <c r="I45" s="2905">
        <v>0</v>
      </c>
      <c r="J45" s="2903"/>
      <c r="K45" s="2904">
        <v>0</v>
      </c>
    </row>
    <row r="46" spans="1:11" x14ac:dyDescent="0.25">
      <c r="A46" s="2897" t="s">
        <v>140</v>
      </c>
      <c r="B46" s="4173"/>
      <c r="C46" s="4174"/>
      <c r="D46" s="4175"/>
      <c r="E46" s="2892"/>
      <c r="F46" s="2902"/>
      <c r="G46" s="2902"/>
      <c r="H46" s="2902"/>
      <c r="I46" s="2905">
        <v>0</v>
      </c>
      <c r="J46" s="2903"/>
      <c r="K46" s="2904">
        <v>0</v>
      </c>
    </row>
    <row r="47" spans="1:11" x14ac:dyDescent="0.25">
      <c r="A47" s="2897" t="s">
        <v>141</v>
      </c>
      <c r="B47" s="4173"/>
      <c r="C47" s="4174"/>
      <c r="D47" s="4175"/>
      <c r="E47" s="2892"/>
      <c r="F47" s="2902"/>
      <c r="G47" s="2902"/>
      <c r="H47" s="2902"/>
      <c r="I47" s="2905">
        <v>0</v>
      </c>
      <c r="J47" s="2903"/>
      <c r="K47" s="2904">
        <v>0</v>
      </c>
    </row>
    <row r="48" spans="1:11" x14ac:dyDescent="0.25">
      <c r="A48" s="2893"/>
      <c r="B48" s="2892"/>
      <c r="C48" s="2892"/>
      <c r="D48" s="2892"/>
      <c r="E48" s="2892"/>
      <c r="F48" s="2892"/>
      <c r="G48" s="2892"/>
      <c r="H48" s="2892"/>
      <c r="I48" s="2892"/>
      <c r="J48" s="2892"/>
      <c r="K48" s="2892"/>
    </row>
    <row r="49" spans="1:11" x14ac:dyDescent="0.25">
      <c r="A49" s="2900" t="s">
        <v>142</v>
      </c>
      <c r="B49" s="2896" t="s">
        <v>143</v>
      </c>
      <c r="C49" s="2892"/>
      <c r="D49" s="2892"/>
      <c r="E49" s="2896" t="s">
        <v>7</v>
      </c>
      <c r="F49" s="2919">
        <v>27723</v>
      </c>
      <c r="G49" s="2919">
        <v>1126</v>
      </c>
      <c r="H49" s="2904">
        <v>1692870.193</v>
      </c>
      <c r="I49" s="2904">
        <v>932561.25814751047</v>
      </c>
      <c r="J49" s="2904">
        <v>0</v>
      </c>
      <c r="K49" s="2904">
        <v>2625431.4511475102</v>
      </c>
    </row>
    <row r="50" spans="1:11" ht="15.75" thickBot="1" x14ac:dyDescent="0.3">
      <c r="A50" s="2893"/>
      <c r="B50" s="2892"/>
      <c r="C50" s="2892"/>
      <c r="D50" s="2892"/>
      <c r="E50" s="2892"/>
      <c r="F50" s="2892"/>
      <c r="G50" s="2920"/>
      <c r="H50" s="2920"/>
      <c r="I50" s="2920"/>
      <c r="J50" s="2920"/>
      <c r="K50" s="2920"/>
    </row>
    <row r="51" spans="1:11" ht="39" x14ac:dyDescent="0.25">
      <c r="A51" s="2893"/>
      <c r="B51" s="2892"/>
      <c r="C51" s="2892"/>
      <c r="D51" s="2892"/>
      <c r="E51" s="2892"/>
      <c r="F51" s="2899" t="s">
        <v>9</v>
      </c>
      <c r="G51" s="2899" t="s">
        <v>37</v>
      </c>
      <c r="H51" s="2899" t="s">
        <v>29</v>
      </c>
      <c r="I51" s="2899" t="s">
        <v>30</v>
      </c>
      <c r="J51" s="2899" t="s">
        <v>33</v>
      </c>
      <c r="K51" s="2899" t="s">
        <v>34</v>
      </c>
    </row>
    <row r="52" spans="1:11" ht="14.45" customHeight="1" x14ac:dyDescent="0.25">
      <c r="A52" s="2900" t="s">
        <v>92</v>
      </c>
      <c r="B52" s="4179" t="s">
        <v>38</v>
      </c>
      <c r="C52" s="4180"/>
      <c r="D52" s="2892"/>
      <c r="E52" s="2892"/>
      <c r="F52" s="2892"/>
      <c r="G52" s="2892"/>
      <c r="H52" s="2892"/>
      <c r="I52" s="2892"/>
      <c r="J52" s="2892"/>
      <c r="K52" s="2892"/>
    </row>
    <row r="53" spans="1:11" x14ac:dyDescent="0.25">
      <c r="A53" s="2897" t="s">
        <v>51</v>
      </c>
      <c r="B53" s="4181" t="s">
        <v>445</v>
      </c>
      <c r="C53" s="4182"/>
      <c r="D53" s="4178"/>
      <c r="E53" s="2892"/>
      <c r="F53" s="2902">
        <v>16614.031963907481</v>
      </c>
      <c r="G53" s="2902">
        <v>0</v>
      </c>
      <c r="H53" s="2902">
        <v>2557065.6595649999</v>
      </c>
      <c r="I53" s="2902">
        <v>1408625.6456697681</v>
      </c>
      <c r="J53" s="2902">
        <v>0</v>
      </c>
      <c r="K53" s="2904">
        <v>3965691.305234768</v>
      </c>
    </row>
    <row r="54" spans="1:11" x14ac:dyDescent="0.25">
      <c r="A54" s="2897" t="s">
        <v>93</v>
      </c>
      <c r="B54" s="2921" t="s">
        <v>508</v>
      </c>
      <c r="C54" s="2922"/>
      <c r="D54" s="2923"/>
      <c r="E54" s="2892"/>
      <c r="F54" s="2902">
        <v>30255.603618393867</v>
      </c>
      <c r="G54" s="2902">
        <v>0</v>
      </c>
      <c r="H54" s="2902">
        <v>4656639.9529069997</v>
      </c>
      <c r="I54" s="2902">
        <v>2565230.3591731535</v>
      </c>
      <c r="J54" s="2902">
        <v>0</v>
      </c>
      <c r="K54" s="2904">
        <v>7221870.3120801533</v>
      </c>
    </row>
    <row r="55" spans="1:11" x14ac:dyDescent="0.25">
      <c r="A55" s="2897" t="s">
        <v>94</v>
      </c>
      <c r="B55" s="4176" t="s">
        <v>509</v>
      </c>
      <c r="C55" s="4177"/>
      <c r="D55" s="4178"/>
      <c r="E55" s="2892"/>
      <c r="F55" s="2902">
        <v>9232.3873302579432</v>
      </c>
      <c r="G55" s="2902">
        <v>0</v>
      </c>
      <c r="H55" s="2902">
        <v>1420956.7339999999</v>
      </c>
      <c r="I55" s="2902">
        <v>782770.70806232642</v>
      </c>
      <c r="J55" s="2902">
        <v>0</v>
      </c>
      <c r="K55" s="2904">
        <v>2203727.4420623262</v>
      </c>
    </row>
    <row r="56" spans="1:11" x14ac:dyDescent="0.25">
      <c r="A56" s="2897" t="s">
        <v>95</v>
      </c>
      <c r="B56" s="4176" t="s">
        <v>510</v>
      </c>
      <c r="C56" s="4177"/>
      <c r="D56" s="4178"/>
      <c r="E56" s="2892"/>
      <c r="F56" s="2902">
        <v>4151.1410302709373</v>
      </c>
      <c r="G56" s="2902">
        <v>0</v>
      </c>
      <c r="H56" s="2902">
        <v>638902.11596899992</v>
      </c>
      <c r="I56" s="2902">
        <v>351955.72794940055</v>
      </c>
      <c r="J56" s="2902">
        <v>0</v>
      </c>
      <c r="K56" s="2904">
        <v>990857.84391840047</v>
      </c>
    </row>
    <row r="57" spans="1:11" x14ac:dyDescent="0.25">
      <c r="A57" s="2897" t="s">
        <v>96</v>
      </c>
      <c r="B57" s="4176" t="s">
        <v>489</v>
      </c>
      <c r="C57" s="4177"/>
      <c r="D57" s="4178"/>
      <c r="E57" s="2892"/>
      <c r="F57" s="2902">
        <v>22055.879392411152</v>
      </c>
      <c r="G57" s="2902">
        <v>0</v>
      </c>
      <c r="H57" s="2902">
        <v>3394620.3972860002</v>
      </c>
      <c r="I57" s="2902">
        <v>1870014.2998065264</v>
      </c>
      <c r="J57" s="2902">
        <v>0</v>
      </c>
      <c r="K57" s="2904">
        <v>5264634.6970925266</v>
      </c>
    </row>
    <row r="58" spans="1:11" x14ac:dyDescent="0.25">
      <c r="A58" s="2897" t="s">
        <v>97</v>
      </c>
      <c r="B58" s="2921" t="s">
        <v>511</v>
      </c>
      <c r="C58" s="2922"/>
      <c r="D58" s="2923"/>
      <c r="E58" s="2892"/>
      <c r="F58" s="2902">
        <v>4813.2541043986748</v>
      </c>
      <c r="G58" s="2902">
        <v>0</v>
      </c>
      <c r="H58" s="2902">
        <v>741087.18794400012</v>
      </c>
      <c r="I58" s="2902">
        <v>408247.01341177034</v>
      </c>
      <c r="J58" s="2902">
        <v>0</v>
      </c>
      <c r="K58" s="2904">
        <v>1149334.2013557705</v>
      </c>
    </row>
    <row r="59" spans="1:11" x14ac:dyDescent="0.25">
      <c r="A59" s="2897" t="s">
        <v>98</v>
      </c>
      <c r="B59" s="4161" t="s">
        <v>512</v>
      </c>
      <c r="C59" s="4149"/>
      <c r="D59" s="4150"/>
      <c r="E59" s="2892"/>
      <c r="F59" s="2902">
        <v>3556.4442396465474</v>
      </c>
      <c r="G59" s="2902">
        <v>0</v>
      </c>
      <c r="H59" s="2902">
        <v>547372.3329240001</v>
      </c>
      <c r="I59" s="2902">
        <v>301534.18352894555</v>
      </c>
      <c r="J59" s="2902">
        <v>0</v>
      </c>
      <c r="K59" s="2904">
        <v>848906.51645294565</v>
      </c>
    </row>
    <row r="60" spans="1:11" x14ac:dyDescent="0.25">
      <c r="A60" s="2897" t="s">
        <v>99</v>
      </c>
      <c r="B60" s="2924" t="s">
        <v>513</v>
      </c>
      <c r="C60" s="2925"/>
      <c r="D60" s="2926"/>
      <c r="E60" s="2892"/>
      <c r="F60" s="2902">
        <v>906.86972906243921</v>
      </c>
      <c r="G60" s="2902">
        <v>0</v>
      </c>
      <c r="H60" s="2902">
        <v>139576.32000000001</v>
      </c>
      <c r="I60" s="2902">
        <v>76889.219932528838</v>
      </c>
      <c r="J60" s="2902">
        <v>0</v>
      </c>
      <c r="K60" s="2904">
        <v>216465.53993252886</v>
      </c>
    </row>
    <row r="61" spans="1:11" x14ac:dyDescent="0.25">
      <c r="A61" s="2897" t="s">
        <v>100</v>
      </c>
      <c r="B61" s="2924" t="s">
        <v>514</v>
      </c>
      <c r="C61" s="2925"/>
      <c r="D61" s="2926"/>
      <c r="E61" s="2892"/>
      <c r="F61" s="2902">
        <v>1260.8950100708207</v>
      </c>
      <c r="G61" s="2902">
        <v>0</v>
      </c>
      <c r="H61" s="2902">
        <v>194064.351</v>
      </c>
      <c r="I61" s="2902">
        <v>106905.35876789466</v>
      </c>
      <c r="J61" s="2902">
        <v>0</v>
      </c>
      <c r="K61" s="2904">
        <v>300969.70976789464</v>
      </c>
    </row>
    <row r="62" spans="1:11" x14ac:dyDescent="0.25">
      <c r="A62" s="2897" t="s">
        <v>101</v>
      </c>
      <c r="B62" s="4161" t="s">
        <v>586</v>
      </c>
      <c r="C62" s="4149"/>
      <c r="D62" s="4150"/>
      <c r="E62" s="2892"/>
      <c r="F62" s="2902">
        <v>4540.0179967253589</v>
      </c>
      <c r="G62" s="2902">
        <v>0</v>
      </c>
      <c r="H62" s="2902">
        <v>698754.16987600003</v>
      </c>
      <c r="I62" s="2902">
        <v>384926.77730984293</v>
      </c>
      <c r="J62" s="2902">
        <v>0</v>
      </c>
      <c r="K62" s="2904">
        <v>1083680.947185843</v>
      </c>
    </row>
    <row r="63" spans="1:11" x14ac:dyDescent="0.25">
      <c r="A63" s="2897"/>
      <c r="B63" s="2892"/>
      <c r="C63" s="2892"/>
      <c r="D63" s="2892"/>
      <c r="E63" s="2892"/>
      <c r="F63" s="2892"/>
      <c r="G63" s="2892"/>
      <c r="H63" s="2892"/>
      <c r="I63" s="2927"/>
      <c r="J63" s="2892"/>
      <c r="K63" s="2892"/>
    </row>
    <row r="64" spans="1:11" x14ac:dyDescent="0.25">
      <c r="A64" s="2897" t="s">
        <v>144</v>
      </c>
      <c r="B64" s="2896" t="s">
        <v>145</v>
      </c>
      <c r="C64" s="2892"/>
      <c r="D64" s="2892"/>
      <c r="E64" s="2896" t="s">
        <v>7</v>
      </c>
      <c r="F64" s="2910">
        <v>97386.524415145221</v>
      </c>
      <c r="G64" s="2910">
        <v>0</v>
      </c>
      <c r="H64" s="2904">
        <v>14989039.221471</v>
      </c>
      <c r="I64" s="2904">
        <v>8257099.2936121579</v>
      </c>
      <c r="J64" s="2904">
        <v>0</v>
      </c>
      <c r="K64" s="2904">
        <v>23246138.515083157</v>
      </c>
    </row>
    <row r="65" spans="1:11" x14ac:dyDescent="0.25">
      <c r="A65" s="2893"/>
      <c r="B65" s="2892"/>
      <c r="C65" s="2892"/>
      <c r="D65" s="2892"/>
      <c r="E65" s="2892"/>
      <c r="F65" s="2928"/>
      <c r="G65" s="2928"/>
      <c r="H65" s="2928"/>
      <c r="I65" s="2928"/>
      <c r="J65" s="2928"/>
      <c r="K65" s="2928"/>
    </row>
    <row r="66" spans="1:11" ht="39" x14ac:dyDescent="0.25">
      <c r="A66" s="2893"/>
      <c r="B66" s="2892"/>
      <c r="C66" s="2892"/>
      <c r="D66" s="2892"/>
      <c r="E66" s="2892"/>
      <c r="F66" s="2929" t="s">
        <v>9</v>
      </c>
      <c r="G66" s="2929" t="s">
        <v>37</v>
      </c>
      <c r="H66" s="2929" t="s">
        <v>29</v>
      </c>
      <c r="I66" s="2929" t="s">
        <v>30</v>
      </c>
      <c r="J66" s="2929" t="s">
        <v>33</v>
      </c>
      <c r="K66" s="2929" t="s">
        <v>34</v>
      </c>
    </row>
    <row r="67" spans="1:11" x14ac:dyDescent="0.25">
      <c r="A67" s="2900" t="s">
        <v>102</v>
      </c>
      <c r="B67" s="2896" t="s">
        <v>12</v>
      </c>
      <c r="C67" s="2892"/>
      <c r="D67" s="2892"/>
      <c r="E67" s="2892"/>
      <c r="F67" s="2930"/>
      <c r="G67" s="2930"/>
      <c r="H67" s="2930"/>
      <c r="I67" s="2931"/>
      <c r="J67" s="2930"/>
      <c r="K67" s="2932"/>
    </row>
    <row r="68" spans="1:11" x14ac:dyDescent="0.25">
      <c r="A68" s="2897" t="s">
        <v>103</v>
      </c>
      <c r="B68" s="2892" t="s">
        <v>52</v>
      </c>
      <c r="C68" s="2892"/>
      <c r="D68" s="2892"/>
      <c r="E68" s="2892"/>
      <c r="F68" s="2902">
        <v>0</v>
      </c>
      <c r="G68" s="2902">
        <v>53</v>
      </c>
      <c r="H68" s="2902">
        <v>238187.33208099994</v>
      </c>
      <c r="I68" s="2902">
        <v>131211.64221494223</v>
      </c>
      <c r="J68" s="2902">
        <v>45368.044398999999</v>
      </c>
      <c r="K68" s="2904">
        <v>324030.92989694217</v>
      </c>
    </row>
    <row r="69" spans="1:11" x14ac:dyDescent="0.25">
      <c r="A69" s="2897" t="s">
        <v>104</v>
      </c>
      <c r="B69" s="2901" t="s">
        <v>53</v>
      </c>
      <c r="C69" s="2892"/>
      <c r="D69" s="2892"/>
      <c r="E69" s="2892"/>
      <c r="F69" s="2902"/>
      <c r="G69" s="2902"/>
      <c r="H69" s="2902"/>
      <c r="I69" s="2902">
        <v>0</v>
      </c>
      <c r="J69" s="2902"/>
      <c r="K69" s="2904">
        <v>0</v>
      </c>
    </row>
    <row r="70" spans="1:11" x14ac:dyDescent="0.25">
      <c r="A70" s="2897" t="s">
        <v>178</v>
      </c>
      <c r="B70" s="2933" t="s">
        <v>585</v>
      </c>
      <c r="C70" s="2925"/>
      <c r="D70" s="2926"/>
      <c r="E70" s="2896"/>
      <c r="F70" s="2902">
        <v>3191.0149819757871</v>
      </c>
      <c r="G70" s="2902">
        <v>0</v>
      </c>
      <c r="H70" s="2902">
        <v>153140</v>
      </c>
      <c r="I70" s="2902">
        <v>84361.123294176723</v>
      </c>
      <c r="J70" s="2902">
        <v>0</v>
      </c>
      <c r="K70" s="2904">
        <v>237501.12329417671</v>
      </c>
    </row>
    <row r="71" spans="1:11" x14ac:dyDescent="0.25">
      <c r="A71" s="2897" t="s">
        <v>179</v>
      </c>
      <c r="B71" s="2924"/>
      <c r="C71" s="2925"/>
      <c r="D71" s="2926"/>
      <c r="E71" s="2896"/>
      <c r="F71" s="2934"/>
      <c r="G71" s="2934"/>
      <c r="H71" s="2935"/>
      <c r="I71" s="2902">
        <v>0</v>
      </c>
      <c r="J71" s="2935"/>
      <c r="K71" s="2904">
        <v>0</v>
      </c>
    </row>
    <row r="72" spans="1:11" x14ac:dyDescent="0.25">
      <c r="A72" s="2897" t="s">
        <v>180</v>
      </c>
      <c r="B72" s="2936"/>
      <c r="C72" s="2937"/>
      <c r="D72" s="2938"/>
      <c r="E72" s="2896"/>
      <c r="F72" s="2902"/>
      <c r="G72" s="2902"/>
      <c r="H72" s="2903"/>
      <c r="I72" s="2902">
        <v>0</v>
      </c>
      <c r="J72" s="2903"/>
      <c r="K72" s="2904">
        <v>0</v>
      </c>
    </row>
    <row r="73" spans="1:11" x14ac:dyDescent="0.25">
      <c r="A73" s="2897"/>
      <c r="B73" s="2901"/>
      <c r="C73" s="2892"/>
      <c r="D73" s="2892"/>
      <c r="E73" s="2896"/>
      <c r="F73" s="2939"/>
      <c r="G73" s="2939"/>
      <c r="H73" s="2940"/>
      <c r="I73" s="2931"/>
      <c r="J73" s="2940"/>
      <c r="K73" s="2932"/>
    </row>
    <row r="74" spans="1:11" x14ac:dyDescent="0.25">
      <c r="A74" s="2900" t="s">
        <v>146</v>
      </c>
      <c r="B74" s="2896" t="s">
        <v>147</v>
      </c>
      <c r="C74" s="2892"/>
      <c r="D74" s="2892"/>
      <c r="E74" s="2896" t="s">
        <v>7</v>
      </c>
      <c r="F74" s="2941">
        <v>3191.0149819757871</v>
      </c>
      <c r="G74" s="2941">
        <v>53</v>
      </c>
      <c r="H74" s="2941">
        <v>391327.33208099997</v>
      </c>
      <c r="I74" s="2942">
        <v>215572.76550911897</v>
      </c>
      <c r="J74" s="2941">
        <v>45368.044398999999</v>
      </c>
      <c r="K74" s="2943">
        <v>561532.05319111887</v>
      </c>
    </row>
    <row r="75" spans="1:11" ht="39" x14ac:dyDescent="0.25">
      <c r="A75" s="2893"/>
      <c r="B75" s="2892"/>
      <c r="C75" s="2892"/>
      <c r="D75" s="2892"/>
      <c r="E75" s="2892"/>
      <c r="F75" s="2899" t="s">
        <v>9</v>
      </c>
      <c r="G75" s="2899" t="s">
        <v>37</v>
      </c>
      <c r="H75" s="2899" t="s">
        <v>29</v>
      </c>
      <c r="I75" s="2899" t="s">
        <v>30</v>
      </c>
      <c r="J75" s="2899" t="s">
        <v>33</v>
      </c>
      <c r="K75" s="2899" t="s">
        <v>34</v>
      </c>
    </row>
    <row r="76" spans="1:11" x14ac:dyDescent="0.25">
      <c r="A76" s="2900" t="s">
        <v>105</v>
      </c>
      <c r="B76" s="2896" t="s">
        <v>106</v>
      </c>
      <c r="C76" s="2892"/>
      <c r="D76" s="2892"/>
      <c r="E76" s="2892"/>
      <c r="F76" s="2892"/>
      <c r="G76" s="2892"/>
      <c r="H76" s="2892"/>
      <c r="I76" s="2892"/>
      <c r="J76" s="2892"/>
      <c r="K76" s="2892"/>
    </row>
    <row r="77" spans="1:11" x14ac:dyDescent="0.25">
      <c r="A77" s="2897" t="s">
        <v>107</v>
      </c>
      <c r="B77" s="2901" t="s">
        <v>54</v>
      </c>
      <c r="C77" s="2892"/>
      <c r="D77" s="2892"/>
      <c r="E77" s="2892"/>
      <c r="F77" s="2902"/>
      <c r="G77" s="2902"/>
      <c r="H77" s="2903"/>
      <c r="I77" s="2905">
        <v>0</v>
      </c>
      <c r="J77" s="2903"/>
      <c r="K77" s="2904">
        <v>0</v>
      </c>
    </row>
    <row r="78" spans="1:11" x14ac:dyDescent="0.25">
      <c r="A78" s="2897" t="s">
        <v>108</v>
      </c>
      <c r="B78" s="2901" t="s">
        <v>55</v>
      </c>
      <c r="C78" s="2892"/>
      <c r="D78" s="2892"/>
      <c r="E78" s="2892"/>
      <c r="F78" s="2902"/>
      <c r="G78" s="2902"/>
      <c r="H78" s="2903"/>
      <c r="I78" s="2905">
        <v>0</v>
      </c>
      <c r="J78" s="2903"/>
      <c r="K78" s="2904">
        <v>0</v>
      </c>
    </row>
    <row r="79" spans="1:11" x14ac:dyDescent="0.25">
      <c r="A79" s="2897" t="s">
        <v>109</v>
      </c>
      <c r="B79" s="2901" t="s">
        <v>13</v>
      </c>
      <c r="C79" s="2892"/>
      <c r="D79" s="2892"/>
      <c r="E79" s="2892"/>
      <c r="F79" s="2902"/>
      <c r="G79" s="2902"/>
      <c r="H79" s="2903"/>
      <c r="I79" s="2905">
        <v>0</v>
      </c>
      <c r="J79" s="2903"/>
      <c r="K79" s="2904">
        <v>0</v>
      </c>
    </row>
    <row r="80" spans="1:11" x14ac:dyDescent="0.25">
      <c r="A80" s="2897" t="s">
        <v>110</v>
      </c>
      <c r="B80" s="2901" t="s">
        <v>56</v>
      </c>
      <c r="C80" s="2892"/>
      <c r="D80" s="2892"/>
      <c r="E80" s="2892"/>
      <c r="F80" s="2902"/>
      <c r="G80" s="2902"/>
      <c r="H80" s="2903"/>
      <c r="I80" s="2905">
        <v>0</v>
      </c>
      <c r="J80" s="2903"/>
      <c r="K80" s="2904">
        <v>0</v>
      </c>
    </row>
    <row r="81" spans="1:11" x14ac:dyDescent="0.25">
      <c r="A81" s="2897"/>
      <c r="B81" s="2892"/>
      <c r="C81" s="2892"/>
      <c r="D81" s="2892"/>
      <c r="E81" s="2892"/>
      <c r="F81" s="2892"/>
      <c r="G81" s="2892"/>
      <c r="H81" s="2892"/>
      <c r="I81" s="2892"/>
      <c r="J81" s="2892"/>
      <c r="K81" s="2944"/>
    </row>
    <row r="82" spans="1:11" x14ac:dyDescent="0.25">
      <c r="A82" s="2897" t="s">
        <v>148</v>
      </c>
      <c r="B82" s="2896" t="s">
        <v>149</v>
      </c>
      <c r="C82" s="2892"/>
      <c r="D82" s="2892"/>
      <c r="E82" s="2896" t="s">
        <v>7</v>
      </c>
      <c r="F82" s="2941">
        <v>0</v>
      </c>
      <c r="G82" s="2941">
        <v>0</v>
      </c>
      <c r="H82" s="2943">
        <v>0</v>
      </c>
      <c r="I82" s="2943">
        <v>0</v>
      </c>
      <c r="J82" s="2943">
        <v>0</v>
      </c>
      <c r="K82" s="2943">
        <v>0</v>
      </c>
    </row>
    <row r="83" spans="1:11" ht="15.75" thickBot="1" x14ac:dyDescent="0.3">
      <c r="A83" s="2897"/>
      <c r="B83" s="2892"/>
      <c r="C83" s="2892"/>
      <c r="D83" s="2892"/>
      <c r="E83" s="2892"/>
      <c r="F83" s="2920"/>
      <c r="G83" s="2920"/>
      <c r="H83" s="2920"/>
      <c r="I83" s="2920"/>
      <c r="J83" s="2920"/>
      <c r="K83" s="2920"/>
    </row>
    <row r="84" spans="1:11" ht="27.4" customHeight="1" x14ac:dyDescent="0.25">
      <c r="A84" s="2893"/>
      <c r="B84" s="2892"/>
      <c r="C84" s="2892"/>
      <c r="D84" s="2892"/>
      <c r="E84" s="2892"/>
      <c r="F84" s="2899" t="s">
        <v>9</v>
      </c>
      <c r="G84" s="2899" t="s">
        <v>37</v>
      </c>
      <c r="H84" s="2899" t="s">
        <v>29</v>
      </c>
      <c r="I84" s="2899" t="s">
        <v>30</v>
      </c>
      <c r="J84" s="2899" t="s">
        <v>33</v>
      </c>
      <c r="K84" s="2899" t="s">
        <v>34</v>
      </c>
    </row>
    <row r="85" spans="1:11" x14ac:dyDescent="0.25">
      <c r="A85" s="2900" t="s">
        <v>111</v>
      </c>
      <c r="B85" s="2896" t="s">
        <v>57</v>
      </c>
      <c r="C85" s="2892"/>
      <c r="D85" s="2892"/>
      <c r="E85" s="2892"/>
      <c r="F85" s="2892"/>
      <c r="G85" s="2892"/>
      <c r="H85" s="2892"/>
      <c r="I85" s="2892"/>
      <c r="J85" s="2892"/>
      <c r="K85" s="2892"/>
    </row>
    <row r="86" spans="1:11" x14ac:dyDescent="0.25">
      <c r="A86" s="2897" t="s">
        <v>112</v>
      </c>
      <c r="B86" s="2901" t="s">
        <v>113</v>
      </c>
      <c r="C86" s="2892"/>
      <c r="D86" s="2892"/>
      <c r="E86" s="2892"/>
      <c r="F86" s="2902"/>
      <c r="G86" s="2902"/>
      <c r="H86" s="2903"/>
      <c r="I86" s="2905">
        <v>0</v>
      </c>
      <c r="J86" s="2903"/>
      <c r="K86" s="2904">
        <v>0</v>
      </c>
    </row>
    <row r="87" spans="1:11" x14ac:dyDescent="0.25">
      <c r="A87" s="2897" t="s">
        <v>114</v>
      </c>
      <c r="B87" s="2901" t="s">
        <v>14</v>
      </c>
      <c r="C87" s="2892"/>
      <c r="D87" s="2892"/>
      <c r="E87" s="2892"/>
      <c r="F87" s="2902"/>
      <c r="G87" s="2902"/>
      <c r="H87" s="2903"/>
      <c r="I87" s="2905">
        <v>0</v>
      </c>
      <c r="J87" s="2903"/>
      <c r="K87" s="2904">
        <v>0</v>
      </c>
    </row>
    <row r="88" spans="1:11" x14ac:dyDescent="0.25">
      <c r="A88" s="2897" t="s">
        <v>115</v>
      </c>
      <c r="B88" s="2901" t="s">
        <v>116</v>
      </c>
      <c r="C88" s="2892"/>
      <c r="D88" s="2892"/>
      <c r="E88" s="2892"/>
      <c r="F88" s="2902"/>
      <c r="G88" s="2902"/>
      <c r="H88" s="2903"/>
      <c r="I88" s="2905">
        <v>0</v>
      </c>
      <c r="J88" s="2903"/>
      <c r="K88" s="2904">
        <v>0</v>
      </c>
    </row>
    <row r="89" spans="1:11" x14ac:dyDescent="0.25">
      <c r="A89" s="2897" t="s">
        <v>117</v>
      </c>
      <c r="B89" s="2901" t="s">
        <v>58</v>
      </c>
      <c r="C89" s="2892"/>
      <c r="D89" s="2892"/>
      <c r="E89" s="2892"/>
      <c r="F89" s="2902"/>
      <c r="G89" s="2902"/>
      <c r="H89" s="2903"/>
      <c r="I89" s="2905">
        <v>0</v>
      </c>
      <c r="J89" s="2903"/>
      <c r="K89" s="2904">
        <v>0</v>
      </c>
    </row>
    <row r="90" spans="1:11" x14ac:dyDescent="0.25">
      <c r="A90" s="2897" t="s">
        <v>118</v>
      </c>
      <c r="B90" s="4151" t="s">
        <v>59</v>
      </c>
      <c r="C90" s="4152"/>
      <c r="D90" s="2892"/>
      <c r="E90" s="2892"/>
      <c r="F90" s="2902"/>
      <c r="G90" s="2902"/>
      <c r="H90" s="2903"/>
      <c r="I90" s="2905">
        <v>0</v>
      </c>
      <c r="J90" s="2903"/>
      <c r="K90" s="2904">
        <v>0</v>
      </c>
    </row>
    <row r="91" spans="1:11" x14ac:dyDescent="0.25">
      <c r="A91" s="2897" t="s">
        <v>119</v>
      </c>
      <c r="B91" s="2901" t="s">
        <v>60</v>
      </c>
      <c r="C91" s="2892"/>
      <c r="D91" s="2892"/>
      <c r="E91" s="2892"/>
      <c r="F91" s="2902">
        <v>46.999999999999993</v>
      </c>
      <c r="G91" s="2902">
        <v>120</v>
      </c>
      <c r="H91" s="2902">
        <v>2255.5769999999998</v>
      </c>
      <c r="I91" s="2905">
        <v>1242.542832679308</v>
      </c>
      <c r="J91" s="2902">
        <v>0</v>
      </c>
      <c r="K91" s="2904">
        <v>3498.1198326793078</v>
      </c>
    </row>
    <row r="92" spans="1:11" x14ac:dyDescent="0.25">
      <c r="A92" s="2897" t="s">
        <v>120</v>
      </c>
      <c r="B92" s="2901" t="s">
        <v>121</v>
      </c>
      <c r="C92" s="2892"/>
      <c r="D92" s="2892"/>
      <c r="E92" s="2892"/>
      <c r="F92" s="2945"/>
      <c r="G92" s="2945"/>
      <c r="H92" s="2946"/>
      <c r="I92" s="2905">
        <v>0</v>
      </c>
      <c r="J92" s="2946"/>
      <c r="K92" s="2904">
        <v>0</v>
      </c>
    </row>
    <row r="93" spans="1:11" x14ac:dyDescent="0.25">
      <c r="A93" s="2897" t="s">
        <v>122</v>
      </c>
      <c r="B93" s="2901" t="s">
        <v>123</v>
      </c>
      <c r="C93" s="2892"/>
      <c r="D93" s="2892"/>
      <c r="E93" s="2892"/>
      <c r="F93" s="2902"/>
      <c r="G93" s="2902"/>
      <c r="H93" s="2903"/>
      <c r="I93" s="2905">
        <v>0</v>
      </c>
      <c r="J93" s="2903"/>
      <c r="K93" s="2904">
        <v>0</v>
      </c>
    </row>
    <row r="94" spans="1:11" x14ac:dyDescent="0.25">
      <c r="A94" s="2897" t="s">
        <v>124</v>
      </c>
      <c r="B94" s="4148"/>
      <c r="C94" s="4149"/>
      <c r="D94" s="4150"/>
      <c r="E94" s="2892"/>
      <c r="F94" s="2902"/>
      <c r="G94" s="2902"/>
      <c r="H94" s="2903"/>
      <c r="I94" s="2905">
        <v>0</v>
      </c>
      <c r="J94" s="2903"/>
      <c r="K94" s="2904">
        <v>0</v>
      </c>
    </row>
    <row r="95" spans="1:11" x14ac:dyDescent="0.25">
      <c r="A95" s="2897" t="s">
        <v>125</v>
      </c>
      <c r="B95" s="4148"/>
      <c r="C95" s="4149"/>
      <c r="D95" s="4150"/>
      <c r="E95" s="2892"/>
      <c r="F95" s="2902"/>
      <c r="G95" s="2902"/>
      <c r="H95" s="2903"/>
      <c r="I95" s="2905">
        <v>0</v>
      </c>
      <c r="J95" s="2903"/>
      <c r="K95" s="2904">
        <v>0</v>
      </c>
    </row>
    <row r="96" spans="1:11" x14ac:dyDescent="0.25">
      <c r="A96" s="2897" t="s">
        <v>126</v>
      </c>
      <c r="B96" s="4148"/>
      <c r="C96" s="4149"/>
      <c r="D96" s="4150"/>
      <c r="E96" s="2892"/>
      <c r="F96" s="2902"/>
      <c r="G96" s="2902"/>
      <c r="H96" s="2903"/>
      <c r="I96" s="2905">
        <v>0</v>
      </c>
      <c r="J96" s="2903"/>
      <c r="K96" s="2904">
        <v>0</v>
      </c>
    </row>
    <row r="97" spans="1:12" x14ac:dyDescent="0.25">
      <c r="A97" s="2897"/>
      <c r="B97" s="2901"/>
      <c r="C97" s="2892"/>
      <c r="D97" s="2892"/>
      <c r="E97" s="2892"/>
      <c r="F97" s="2892"/>
      <c r="G97" s="2892"/>
      <c r="H97" s="2892"/>
      <c r="I97" s="2892"/>
      <c r="J97" s="2892"/>
      <c r="K97" s="2892"/>
    </row>
    <row r="98" spans="1:12" x14ac:dyDescent="0.25">
      <c r="A98" s="2900" t="s">
        <v>150</v>
      </c>
      <c r="B98" s="2896" t="s">
        <v>151</v>
      </c>
      <c r="C98" s="2892"/>
      <c r="D98" s="2892"/>
      <c r="E98" s="2896" t="s">
        <v>7</v>
      </c>
      <c r="F98" s="2910">
        <v>46.999999999999993</v>
      </c>
      <c r="G98" s="2910">
        <v>120</v>
      </c>
      <c r="H98" s="2910">
        <v>2255.5769999999998</v>
      </c>
      <c r="I98" s="2910">
        <v>1242.542832679308</v>
      </c>
      <c r="J98" s="2910">
        <v>0</v>
      </c>
      <c r="K98" s="2910">
        <v>3498.1198326793078</v>
      </c>
    </row>
    <row r="99" spans="1:12" ht="15.75" thickBot="1" x14ac:dyDescent="0.3">
      <c r="A99" s="2893"/>
      <c r="B99" s="2896"/>
      <c r="C99" s="2892"/>
      <c r="D99" s="2892"/>
      <c r="E99" s="2892"/>
      <c r="F99" s="2920"/>
      <c r="G99" s="2920"/>
      <c r="H99" s="2920"/>
      <c r="I99" s="2920"/>
      <c r="J99" s="2920"/>
      <c r="K99" s="2920"/>
    </row>
    <row r="100" spans="1:12" ht="39" x14ac:dyDescent="0.25">
      <c r="A100" s="2893"/>
      <c r="B100" s="2892"/>
      <c r="C100" s="2892"/>
      <c r="D100" s="2892"/>
      <c r="E100" s="2892"/>
      <c r="F100" s="2899" t="s">
        <v>9</v>
      </c>
      <c r="G100" s="2899" t="s">
        <v>37</v>
      </c>
      <c r="H100" s="2899" t="s">
        <v>29</v>
      </c>
      <c r="I100" s="2899" t="s">
        <v>30</v>
      </c>
      <c r="J100" s="2899" t="s">
        <v>33</v>
      </c>
      <c r="K100" s="2899" t="s">
        <v>34</v>
      </c>
    </row>
    <row r="101" spans="1:12" x14ac:dyDescent="0.25">
      <c r="A101" s="2900" t="s">
        <v>130</v>
      </c>
      <c r="B101" s="2896" t="s">
        <v>63</v>
      </c>
      <c r="C101" s="2892"/>
      <c r="D101" s="2892"/>
      <c r="E101" s="2892"/>
      <c r="F101" s="2892"/>
      <c r="G101" s="2892"/>
      <c r="H101" s="2892"/>
      <c r="I101" s="2892"/>
      <c r="J101" s="2892"/>
      <c r="K101" s="2892"/>
    </row>
    <row r="102" spans="1:12" x14ac:dyDescent="0.25">
      <c r="A102" s="2897" t="s">
        <v>131</v>
      </c>
      <c r="B102" s="2901" t="s">
        <v>152</v>
      </c>
      <c r="C102" s="2892"/>
      <c r="D102" s="2892"/>
      <c r="E102" s="2892"/>
      <c r="F102" s="2902"/>
      <c r="G102" s="2902"/>
      <c r="H102" s="2903"/>
      <c r="I102" s="2905">
        <v>0</v>
      </c>
      <c r="J102" s="2903"/>
      <c r="K102" s="2904">
        <v>0</v>
      </c>
    </row>
    <row r="103" spans="1:12" x14ac:dyDescent="0.25">
      <c r="A103" s="2897" t="s">
        <v>132</v>
      </c>
      <c r="B103" s="4151" t="s">
        <v>62</v>
      </c>
      <c r="C103" s="4151"/>
      <c r="D103" s="2892"/>
      <c r="E103" s="2892"/>
      <c r="F103" s="2902"/>
      <c r="G103" s="2902"/>
      <c r="H103" s="2903"/>
      <c r="I103" s="2905">
        <v>0</v>
      </c>
      <c r="J103" s="2903"/>
      <c r="K103" s="2904">
        <v>0</v>
      </c>
    </row>
    <row r="104" spans="1:12" x14ac:dyDescent="0.25">
      <c r="A104" s="2897" t="s">
        <v>128</v>
      </c>
      <c r="B104" s="4148"/>
      <c r="C104" s="4149"/>
      <c r="D104" s="4150"/>
      <c r="E104" s="2892"/>
      <c r="F104" s="2902"/>
      <c r="G104" s="2902"/>
      <c r="H104" s="2903"/>
      <c r="I104" s="2905">
        <v>0</v>
      </c>
      <c r="J104" s="2903"/>
      <c r="K104" s="2904">
        <v>0</v>
      </c>
    </row>
    <row r="105" spans="1:12" x14ac:dyDescent="0.25">
      <c r="A105" s="2897" t="s">
        <v>127</v>
      </c>
      <c r="B105" s="4148"/>
      <c r="C105" s="4149"/>
      <c r="D105" s="4150"/>
      <c r="E105" s="2892"/>
      <c r="F105" s="2902"/>
      <c r="G105" s="2902"/>
      <c r="H105" s="2903"/>
      <c r="I105" s="2905">
        <v>0</v>
      </c>
      <c r="J105" s="2903"/>
      <c r="K105" s="2904">
        <v>0</v>
      </c>
    </row>
    <row r="106" spans="1:12" x14ac:dyDescent="0.25">
      <c r="A106" s="2897" t="s">
        <v>129</v>
      </c>
      <c r="B106" s="4148"/>
      <c r="C106" s="4149"/>
      <c r="D106" s="4150"/>
      <c r="E106" s="2892"/>
      <c r="F106" s="2902"/>
      <c r="G106" s="2902"/>
      <c r="H106" s="2903"/>
      <c r="I106" s="2905">
        <v>0</v>
      </c>
      <c r="J106" s="2903"/>
      <c r="K106" s="2904">
        <v>0</v>
      </c>
    </row>
    <row r="107" spans="1:12" x14ac:dyDescent="0.25">
      <c r="A107" s="2893"/>
      <c r="B107" s="2896"/>
      <c r="C107" s="2892"/>
      <c r="D107" s="2892"/>
      <c r="E107" s="2892"/>
      <c r="F107" s="2892"/>
      <c r="G107" s="2892"/>
      <c r="H107" s="2892"/>
      <c r="I107" s="2892"/>
      <c r="J107" s="2892"/>
      <c r="K107" s="2892"/>
    </row>
    <row r="108" spans="1:12" x14ac:dyDescent="0.25">
      <c r="A108" s="2900" t="s">
        <v>153</v>
      </c>
      <c r="B108" s="2947" t="s">
        <v>154</v>
      </c>
      <c r="C108" s="2892"/>
      <c r="D108" s="2892"/>
      <c r="E108" s="2896" t="s">
        <v>7</v>
      </c>
      <c r="F108" s="2910">
        <v>0</v>
      </c>
      <c r="G108" s="2910">
        <v>0</v>
      </c>
      <c r="H108" s="2904">
        <v>0</v>
      </c>
      <c r="I108" s="2904">
        <v>0</v>
      </c>
      <c r="J108" s="2904">
        <v>0</v>
      </c>
      <c r="K108" s="2904">
        <v>0</v>
      </c>
      <c r="L108" s="119"/>
    </row>
    <row r="109" spans="1:12" ht="15.75" thickBot="1" x14ac:dyDescent="0.3">
      <c r="A109" s="2948"/>
      <c r="B109" s="2949"/>
      <c r="C109" s="2950"/>
      <c r="D109" s="2950"/>
      <c r="E109" s="2950"/>
      <c r="F109" s="2920"/>
      <c r="G109" s="2920"/>
      <c r="H109" s="2920"/>
      <c r="I109" s="2920"/>
      <c r="J109" s="2920"/>
      <c r="K109" s="2920"/>
      <c r="L109" s="119"/>
    </row>
    <row r="110" spans="1:12" x14ac:dyDescent="0.25">
      <c r="A110" s="2900" t="s">
        <v>156</v>
      </c>
      <c r="B110" s="2896" t="s">
        <v>39</v>
      </c>
      <c r="C110" s="2892"/>
      <c r="D110" s="2892"/>
      <c r="E110" s="2892"/>
      <c r="F110" s="2892"/>
      <c r="G110" s="2892"/>
      <c r="H110" s="2892"/>
      <c r="I110" s="2892"/>
      <c r="J110" s="2892"/>
      <c r="K110" s="2892"/>
      <c r="L110" s="119"/>
    </row>
    <row r="111" spans="1:12" x14ac:dyDescent="0.25">
      <c r="A111" s="2900" t="s">
        <v>155</v>
      </c>
      <c r="B111" s="2896" t="s">
        <v>164</v>
      </c>
      <c r="C111" s="2892"/>
      <c r="D111" s="2892"/>
      <c r="E111" s="2896" t="s">
        <v>7</v>
      </c>
      <c r="F111" s="2903">
        <v>3488000</v>
      </c>
      <c r="G111" s="2892"/>
      <c r="H111" s="2892"/>
      <c r="I111" s="2892"/>
      <c r="J111" s="2892"/>
      <c r="K111" s="2892"/>
    </row>
    <row r="112" spans="1:12" x14ac:dyDescent="0.25">
      <c r="A112" s="2893"/>
      <c r="B112" s="2896"/>
      <c r="C112" s="2892"/>
      <c r="D112" s="2892"/>
      <c r="E112" s="2896"/>
      <c r="F112" s="2951"/>
      <c r="G112" s="2892"/>
      <c r="H112" s="2892"/>
      <c r="I112" s="2892"/>
      <c r="J112" s="2892"/>
      <c r="K112" s="2892"/>
    </row>
    <row r="113" spans="1:6" x14ac:dyDescent="0.25">
      <c r="A113" s="2900"/>
      <c r="B113" s="2896" t="s">
        <v>15</v>
      </c>
      <c r="C113" s="2892"/>
      <c r="D113" s="2892"/>
      <c r="E113" s="2892"/>
      <c r="F113" s="2892"/>
    </row>
    <row r="114" spans="1:6" x14ac:dyDescent="0.25">
      <c r="A114" s="2897" t="s">
        <v>171</v>
      </c>
      <c r="B114" s="2901" t="s">
        <v>35</v>
      </c>
      <c r="C114" s="2892"/>
      <c r="D114" s="2892"/>
      <c r="E114" s="2892"/>
      <c r="F114" s="2903">
        <v>0.550875821432524</v>
      </c>
    </row>
    <row r="115" spans="1:6" x14ac:dyDescent="0.25">
      <c r="A115" s="2897"/>
      <c r="B115" s="2896"/>
      <c r="C115" s="2892"/>
      <c r="D115" s="2892"/>
      <c r="E115" s="2892"/>
      <c r="F115" s="2892"/>
    </row>
    <row r="116" spans="1:6" x14ac:dyDescent="0.25">
      <c r="A116" s="2897" t="s">
        <v>170</v>
      </c>
      <c r="B116" s="2896" t="s">
        <v>16</v>
      </c>
      <c r="C116" s="2892"/>
      <c r="D116" s="2892"/>
      <c r="E116" s="2892"/>
      <c r="F116" s="2892"/>
    </row>
    <row r="117" spans="1:6" x14ac:dyDescent="0.25">
      <c r="A117" s="2897" t="s">
        <v>172</v>
      </c>
      <c r="B117" s="2901" t="s">
        <v>17</v>
      </c>
      <c r="C117" s="2892"/>
      <c r="D117" s="2892"/>
      <c r="E117" s="2892"/>
      <c r="F117" s="2903">
        <v>348621000</v>
      </c>
    </row>
    <row r="118" spans="1:6" x14ac:dyDescent="0.25">
      <c r="A118" s="2897" t="s">
        <v>173</v>
      </c>
      <c r="B118" s="2892" t="s">
        <v>18</v>
      </c>
      <c r="C118" s="2892"/>
      <c r="D118" s="2892"/>
      <c r="E118" s="2892"/>
      <c r="F118" s="2903">
        <v>5196000</v>
      </c>
    </row>
    <row r="119" spans="1:6" x14ac:dyDescent="0.25">
      <c r="A119" s="2897" t="s">
        <v>174</v>
      </c>
      <c r="B119" s="2896" t="s">
        <v>19</v>
      </c>
      <c r="C119" s="2892"/>
      <c r="D119" s="2892"/>
      <c r="E119" s="2892"/>
      <c r="F119" s="2943">
        <v>353817000</v>
      </c>
    </row>
    <row r="120" spans="1:6" x14ac:dyDescent="0.25">
      <c r="A120" s="2897"/>
      <c r="B120" s="2896"/>
      <c r="C120" s="2892"/>
      <c r="D120" s="2892"/>
      <c r="E120" s="2892"/>
      <c r="F120" s="2892"/>
    </row>
    <row r="121" spans="1:6" x14ac:dyDescent="0.25">
      <c r="A121" s="2897" t="s">
        <v>167</v>
      </c>
      <c r="B121" s="2896" t="s">
        <v>36</v>
      </c>
      <c r="C121" s="2892"/>
      <c r="D121" s="2892"/>
      <c r="E121" s="2892"/>
      <c r="F121" s="2903">
        <v>330061000</v>
      </c>
    </row>
    <row r="122" spans="1:6" x14ac:dyDescent="0.25">
      <c r="A122" s="2897"/>
      <c r="B122" s="2892"/>
      <c r="C122" s="2892"/>
      <c r="D122" s="2892"/>
      <c r="E122" s="2892"/>
      <c r="F122" s="2892"/>
    </row>
    <row r="123" spans="1:6" x14ac:dyDescent="0.25">
      <c r="A123" s="2897" t="s">
        <v>175</v>
      </c>
      <c r="B123" s="2896" t="s">
        <v>20</v>
      </c>
      <c r="C123" s="2892"/>
      <c r="D123" s="2892"/>
      <c r="E123" s="2892"/>
      <c r="F123" s="2903">
        <v>23756000</v>
      </c>
    </row>
    <row r="124" spans="1:6" x14ac:dyDescent="0.25">
      <c r="A124" s="2897"/>
      <c r="B124" s="2892"/>
      <c r="C124" s="2892"/>
      <c r="D124" s="2892"/>
      <c r="E124" s="2892"/>
      <c r="F124" s="2892"/>
    </row>
    <row r="125" spans="1:6" x14ac:dyDescent="0.25">
      <c r="A125" s="2897" t="s">
        <v>176</v>
      </c>
      <c r="B125" s="2896" t="s">
        <v>21</v>
      </c>
      <c r="C125" s="2892"/>
      <c r="D125" s="2892"/>
      <c r="E125" s="2892"/>
      <c r="F125" s="2903">
        <v>-931000</v>
      </c>
    </row>
    <row r="126" spans="1:6" x14ac:dyDescent="0.25">
      <c r="A126" s="2897"/>
      <c r="B126" s="2892"/>
      <c r="C126" s="2892"/>
      <c r="D126" s="2892"/>
      <c r="E126" s="2892"/>
      <c r="F126" s="2892"/>
    </row>
    <row r="127" spans="1:6" x14ac:dyDescent="0.25">
      <c r="A127" s="2897" t="s">
        <v>177</v>
      </c>
      <c r="B127" s="2896" t="s">
        <v>22</v>
      </c>
      <c r="C127" s="2892"/>
      <c r="D127" s="2892"/>
      <c r="E127" s="2892"/>
      <c r="F127" s="2903">
        <v>22825000</v>
      </c>
    </row>
    <row r="128" spans="1:6" x14ac:dyDescent="0.25">
      <c r="A128" s="2897"/>
      <c r="B128" s="2892"/>
      <c r="C128" s="2892"/>
      <c r="D128" s="2892"/>
      <c r="E128" s="2892"/>
      <c r="F128" s="2892"/>
    </row>
    <row r="129" spans="1:11" ht="39" x14ac:dyDescent="0.25">
      <c r="A129" s="2893"/>
      <c r="B129" s="2892"/>
      <c r="C129" s="2892"/>
      <c r="D129" s="2892"/>
      <c r="E129" s="2892"/>
      <c r="F129" s="2899" t="s">
        <v>9</v>
      </c>
      <c r="G129" s="2899" t="s">
        <v>37</v>
      </c>
      <c r="H129" s="2899" t="s">
        <v>29</v>
      </c>
      <c r="I129" s="2899" t="s">
        <v>30</v>
      </c>
      <c r="J129" s="2899" t="s">
        <v>33</v>
      </c>
      <c r="K129" s="2899" t="s">
        <v>34</v>
      </c>
    </row>
    <row r="130" spans="1:11" x14ac:dyDescent="0.25">
      <c r="A130" s="2900" t="s">
        <v>157</v>
      </c>
      <c r="B130" s="2896" t="s">
        <v>23</v>
      </c>
      <c r="C130" s="2892"/>
      <c r="D130" s="2892"/>
      <c r="E130" s="2892"/>
      <c r="F130" s="2892"/>
      <c r="G130" s="2892"/>
      <c r="H130" s="2892"/>
      <c r="I130" s="2892"/>
      <c r="J130" s="2892"/>
      <c r="K130" s="2892"/>
    </row>
    <row r="131" spans="1:11" x14ac:dyDescent="0.25">
      <c r="A131" s="2897" t="s">
        <v>158</v>
      </c>
      <c r="B131" s="2892" t="s">
        <v>24</v>
      </c>
      <c r="C131" s="2892"/>
      <c r="D131" s="2892"/>
      <c r="E131" s="2892"/>
      <c r="F131" s="2902"/>
      <c r="G131" s="2902"/>
      <c r="H131" s="2903"/>
      <c r="I131" s="2905">
        <v>0</v>
      </c>
      <c r="J131" s="2903"/>
      <c r="K131" s="2904">
        <v>0</v>
      </c>
    </row>
    <row r="132" spans="1:11" x14ac:dyDescent="0.25">
      <c r="A132" s="2897" t="s">
        <v>159</v>
      </c>
      <c r="B132" s="2892" t="s">
        <v>25</v>
      </c>
      <c r="C132" s="2892"/>
      <c r="D132" s="2892"/>
      <c r="E132" s="2892"/>
      <c r="F132" s="2902"/>
      <c r="G132" s="2902"/>
      <c r="H132" s="2903"/>
      <c r="I132" s="2905">
        <v>0</v>
      </c>
      <c r="J132" s="2903"/>
      <c r="K132" s="2904">
        <v>0</v>
      </c>
    </row>
    <row r="133" spans="1:11" x14ac:dyDescent="0.25">
      <c r="A133" s="2897" t="s">
        <v>160</v>
      </c>
      <c r="B133" s="4173"/>
      <c r="C133" s="4174"/>
      <c r="D133" s="4175"/>
      <c r="E133" s="2892"/>
      <c r="F133" s="2902"/>
      <c r="G133" s="2902"/>
      <c r="H133" s="2903"/>
      <c r="I133" s="2905">
        <v>0</v>
      </c>
      <c r="J133" s="2903"/>
      <c r="K133" s="2904">
        <v>0</v>
      </c>
    </row>
    <row r="134" spans="1:11" x14ac:dyDescent="0.25">
      <c r="A134" s="2897" t="s">
        <v>161</v>
      </c>
      <c r="B134" s="4173"/>
      <c r="C134" s="4174"/>
      <c r="D134" s="4175"/>
      <c r="E134" s="2892"/>
      <c r="F134" s="2902"/>
      <c r="G134" s="2902"/>
      <c r="H134" s="2903"/>
      <c r="I134" s="2905">
        <v>0</v>
      </c>
      <c r="J134" s="2903"/>
      <c r="K134" s="2904">
        <v>0</v>
      </c>
    </row>
    <row r="135" spans="1:11" x14ac:dyDescent="0.25">
      <c r="A135" s="2897" t="s">
        <v>162</v>
      </c>
      <c r="B135" s="4173"/>
      <c r="C135" s="4174"/>
      <c r="D135" s="4175"/>
      <c r="E135" s="2892"/>
      <c r="F135" s="2902"/>
      <c r="G135" s="2902"/>
      <c r="H135" s="2903"/>
      <c r="I135" s="2905">
        <v>0</v>
      </c>
      <c r="J135" s="2903"/>
      <c r="K135" s="2904">
        <v>0</v>
      </c>
    </row>
    <row r="136" spans="1:11" x14ac:dyDescent="0.25">
      <c r="A136" s="2900"/>
      <c r="B136" s="2892"/>
      <c r="C136" s="2892"/>
      <c r="D136" s="2892"/>
      <c r="E136" s="2892"/>
      <c r="F136" s="2892"/>
      <c r="G136" s="2892"/>
      <c r="H136" s="2892"/>
      <c r="I136" s="2892"/>
      <c r="J136" s="2892"/>
      <c r="K136" s="2892"/>
    </row>
    <row r="137" spans="1:11" x14ac:dyDescent="0.25">
      <c r="A137" s="2900" t="s">
        <v>163</v>
      </c>
      <c r="B137" s="2896" t="s">
        <v>27</v>
      </c>
      <c r="C137" s="2892"/>
      <c r="D137" s="2892"/>
      <c r="E137" s="2892"/>
      <c r="F137" s="2910">
        <v>0</v>
      </c>
      <c r="G137" s="2910">
        <v>0</v>
      </c>
      <c r="H137" s="2904">
        <v>0</v>
      </c>
      <c r="I137" s="2904">
        <v>0</v>
      </c>
      <c r="J137" s="2904">
        <v>0</v>
      </c>
      <c r="K137" s="2904">
        <v>0</v>
      </c>
    </row>
    <row r="139" spans="1:11" ht="39" x14ac:dyDescent="0.25">
      <c r="A139" s="2893"/>
      <c r="B139" s="2892"/>
      <c r="C139" s="2892"/>
      <c r="D139" s="2892"/>
      <c r="E139" s="2892"/>
      <c r="F139" s="2899" t="s">
        <v>9</v>
      </c>
      <c r="G139" s="2899" t="s">
        <v>37</v>
      </c>
      <c r="H139" s="2899" t="s">
        <v>29</v>
      </c>
      <c r="I139" s="2899" t="s">
        <v>30</v>
      </c>
      <c r="J139" s="2899" t="s">
        <v>33</v>
      </c>
      <c r="K139" s="2899" t="s">
        <v>34</v>
      </c>
    </row>
    <row r="140" spans="1:11" x14ac:dyDescent="0.25">
      <c r="A140" s="2900" t="s">
        <v>166</v>
      </c>
      <c r="B140" s="2896" t="s">
        <v>26</v>
      </c>
      <c r="C140" s="2892"/>
      <c r="D140" s="2892"/>
      <c r="E140" s="2892"/>
      <c r="F140" s="2892"/>
      <c r="G140" s="2892"/>
      <c r="H140" s="2892"/>
      <c r="I140" s="2892"/>
      <c r="J140" s="2892"/>
      <c r="K140" s="2892"/>
    </row>
    <row r="141" spans="1:11" x14ac:dyDescent="0.25">
      <c r="A141" s="2897" t="s">
        <v>137</v>
      </c>
      <c r="B141" s="2896" t="s">
        <v>64</v>
      </c>
      <c r="C141" s="2892"/>
      <c r="D141" s="2892"/>
      <c r="E141" s="2892"/>
      <c r="F141" s="2952">
        <v>3729.2617365756087</v>
      </c>
      <c r="G141" s="2952">
        <v>12983</v>
      </c>
      <c r="H141" s="2952">
        <v>990482.90415299998</v>
      </c>
      <c r="I141" s="2952">
        <v>545633.08344015572</v>
      </c>
      <c r="J141" s="2952">
        <v>77808.876910000006</v>
      </c>
      <c r="K141" s="2952">
        <v>1458307.1106831557</v>
      </c>
    </row>
    <row r="142" spans="1:11" x14ac:dyDescent="0.25">
      <c r="A142" s="2897" t="s">
        <v>142</v>
      </c>
      <c r="B142" s="2896" t="s">
        <v>65</v>
      </c>
      <c r="C142" s="2892"/>
      <c r="D142" s="2892"/>
      <c r="E142" s="2892"/>
      <c r="F142" s="2952">
        <v>27723</v>
      </c>
      <c r="G142" s="2952">
        <v>1126</v>
      </c>
      <c r="H142" s="2952">
        <v>1692870.193</v>
      </c>
      <c r="I142" s="2952">
        <v>932561.25814751047</v>
      </c>
      <c r="J142" s="2952">
        <v>0</v>
      </c>
      <c r="K142" s="2952">
        <v>2625431.4511475102</v>
      </c>
    </row>
    <row r="143" spans="1:11" x14ac:dyDescent="0.25">
      <c r="A143" s="2897" t="s">
        <v>144</v>
      </c>
      <c r="B143" s="2896" t="s">
        <v>66</v>
      </c>
      <c r="C143" s="2892"/>
      <c r="D143" s="2892"/>
      <c r="E143" s="2892"/>
      <c r="F143" s="2952">
        <v>97386.524415145221</v>
      </c>
      <c r="G143" s="2952">
        <v>0</v>
      </c>
      <c r="H143" s="2952">
        <v>14989039.221471</v>
      </c>
      <c r="I143" s="2952">
        <v>8257099.2936121579</v>
      </c>
      <c r="J143" s="2952">
        <v>0</v>
      </c>
      <c r="K143" s="2952">
        <v>23246138.515083157</v>
      </c>
    </row>
    <row r="144" spans="1:11" x14ac:dyDescent="0.25">
      <c r="A144" s="2897" t="s">
        <v>146</v>
      </c>
      <c r="B144" s="2896" t="s">
        <v>67</v>
      </c>
      <c r="C144" s="2892"/>
      <c r="D144" s="2892"/>
      <c r="E144" s="2892"/>
      <c r="F144" s="2952">
        <v>3191.0149819757871</v>
      </c>
      <c r="G144" s="2952">
        <v>53</v>
      </c>
      <c r="H144" s="2952">
        <v>391327.33208099997</v>
      </c>
      <c r="I144" s="2952">
        <v>215572.76550911897</v>
      </c>
      <c r="J144" s="2952">
        <v>45368.044398999999</v>
      </c>
      <c r="K144" s="2952">
        <v>561532.05319111887</v>
      </c>
    </row>
    <row r="145" spans="1:11" x14ac:dyDescent="0.25">
      <c r="A145" s="2897" t="s">
        <v>148</v>
      </c>
      <c r="B145" s="2896" t="s">
        <v>68</v>
      </c>
      <c r="C145" s="2892"/>
      <c r="D145" s="2892"/>
      <c r="E145" s="2892"/>
      <c r="F145" s="2952">
        <v>0</v>
      </c>
      <c r="G145" s="2952">
        <v>0</v>
      </c>
      <c r="H145" s="2952">
        <v>0</v>
      </c>
      <c r="I145" s="2952">
        <v>0</v>
      </c>
      <c r="J145" s="2952">
        <v>0</v>
      </c>
      <c r="K145" s="2952">
        <v>0</v>
      </c>
    </row>
    <row r="146" spans="1:11" x14ac:dyDescent="0.25">
      <c r="A146" s="2897" t="s">
        <v>150</v>
      </c>
      <c r="B146" s="2896" t="s">
        <v>69</v>
      </c>
      <c r="C146" s="2892"/>
      <c r="D146" s="2892"/>
      <c r="E146" s="2892"/>
      <c r="F146" s="2952">
        <v>46.999999999999993</v>
      </c>
      <c r="G146" s="2952">
        <v>120</v>
      </c>
      <c r="H146" s="2952">
        <v>2255.5769999999998</v>
      </c>
      <c r="I146" s="2952">
        <v>1242.542832679308</v>
      </c>
      <c r="J146" s="2952">
        <v>0</v>
      </c>
      <c r="K146" s="2952">
        <v>3498.1198326793078</v>
      </c>
    </row>
    <row r="147" spans="1:11" x14ac:dyDescent="0.25">
      <c r="A147" s="2897" t="s">
        <v>153</v>
      </c>
      <c r="B147" s="2896" t="s">
        <v>61</v>
      </c>
      <c r="C147" s="2892"/>
      <c r="D147" s="2892"/>
      <c r="E147" s="2892"/>
      <c r="F147" s="2910">
        <v>0</v>
      </c>
      <c r="G147" s="2910">
        <v>0</v>
      </c>
      <c r="H147" s="2910">
        <v>0</v>
      </c>
      <c r="I147" s="2910">
        <v>0</v>
      </c>
      <c r="J147" s="2910">
        <v>0</v>
      </c>
      <c r="K147" s="2910">
        <v>0</v>
      </c>
    </row>
    <row r="148" spans="1:11" x14ac:dyDescent="0.25">
      <c r="A148" s="2897" t="s">
        <v>155</v>
      </c>
      <c r="B148" s="2896" t="s">
        <v>70</v>
      </c>
      <c r="C148" s="2892"/>
      <c r="D148" s="2892"/>
      <c r="E148" s="2892"/>
      <c r="F148" s="2953" t="s">
        <v>73</v>
      </c>
      <c r="G148" s="2953" t="s">
        <v>73</v>
      </c>
      <c r="H148" s="2954" t="s">
        <v>73</v>
      </c>
      <c r="I148" s="2954" t="s">
        <v>73</v>
      </c>
      <c r="J148" s="2954" t="s">
        <v>73</v>
      </c>
      <c r="K148" s="2955">
        <v>3488000</v>
      </c>
    </row>
    <row r="149" spans="1:11" x14ac:dyDescent="0.25">
      <c r="A149" s="2897" t="s">
        <v>163</v>
      </c>
      <c r="B149" s="2896" t="s">
        <v>71</v>
      </c>
      <c r="C149" s="2892"/>
      <c r="D149" s="2892"/>
      <c r="E149" s="2892"/>
      <c r="F149" s="2910">
        <v>0</v>
      </c>
      <c r="G149" s="2910">
        <v>0</v>
      </c>
      <c r="H149" s="2910">
        <v>0</v>
      </c>
      <c r="I149" s="2910">
        <v>0</v>
      </c>
      <c r="J149" s="2910">
        <v>0</v>
      </c>
      <c r="K149" s="2910">
        <v>0</v>
      </c>
    </row>
    <row r="150" spans="1:11" x14ac:dyDescent="0.25">
      <c r="A150" s="2897" t="s">
        <v>185</v>
      </c>
      <c r="B150" s="2896" t="s">
        <v>186</v>
      </c>
      <c r="C150" s="2892"/>
      <c r="D150" s="2892"/>
      <c r="E150" s="2892"/>
      <c r="F150" s="2953" t="s">
        <v>73</v>
      </c>
      <c r="G150" s="2953" t="s">
        <v>73</v>
      </c>
      <c r="H150" s="2910">
        <v>9562184.3528097663</v>
      </c>
      <c r="I150" s="2910">
        <v>0</v>
      </c>
      <c r="J150" s="2910">
        <v>8176863.2105128402</v>
      </c>
      <c r="K150" s="2910">
        <v>1385321.1422969261</v>
      </c>
    </row>
    <row r="151" spans="1:11" x14ac:dyDescent="0.25">
      <c r="A151" s="2893"/>
      <c r="B151" s="2896"/>
      <c r="C151" s="2892"/>
      <c r="D151" s="2892"/>
      <c r="E151" s="2892"/>
      <c r="F151" s="2928"/>
      <c r="G151" s="2928"/>
      <c r="H151" s="2928"/>
      <c r="I151" s="2928"/>
      <c r="J151" s="2928"/>
      <c r="K151" s="2928"/>
    </row>
    <row r="152" spans="1:11" x14ac:dyDescent="0.25">
      <c r="A152" s="2900" t="s">
        <v>165</v>
      </c>
      <c r="B152" s="2896" t="s">
        <v>26</v>
      </c>
      <c r="C152" s="2892"/>
      <c r="D152" s="2892"/>
      <c r="E152" s="2892"/>
      <c r="F152" s="2956">
        <v>132076.8011336966</v>
      </c>
      <c r="G152" s="2956">
        <v>14282</v>
      </c>
      <c r="H152" s="2956">
        <v>27628159.580514766</v>
      </c>
      <c r="I152" s="2956">
        <v>9952108.9435416237</v>
      </c>
      <c r="J152" s="2956">
        <v>8300040.1318218401</v>
      </c>
      <c r="K152" s="2956">
        <v>32768228.392234545</v>
      </c>
    </row>
    <row r="153" spans="1:11" x14ac:dyDescent="0.25">
      <c r="A153" s="2893"/>
      <c r="B153" s="2892"/>
      <c r="C153" s="2892"/>
      <c r="D153" s="2892"/>
      <c r="E153" s="2892"/>
      <c r="F153" s="2892"/>
      <c r="G153" s="2892"/>
      <c r="H153" s="2892"/>
      <c r="I153" s="2892"/>
      <c r="J153" s="2892"/>
      <c r="K153" s="2892"/>
    </row>
    <row r="154" spans="1:11" x14ac:dyDescent="0.25">
      <c r="A154" s="2900" t="s">
        <v>168</v>
      </c>
      <c r="B154" s="2896" t="s">
        <v>28</v>
      </c>
      <c r="C154" s="2892"/>
      <c r="D154" s="2892"/>
      <c r="E154" s="2892"/>
      <c r="F154" s="2957">
        <v>9.9279310164589407E-2</v>
      </c>
      <c r="G154" s="2892"/>
      <c r="H154" s="2892"/>
      <c r="I154" s="2892"/>
      <c r="J154" s="2892"/>
      <c r="K154" s="2892"/>
    </row>
    <row r="155" spans="1:11" x14ac:dyDescent="0.25">
      <c r="A155" s="2900" t="s">
        <v>169</v>
      </c>
      <c r="B155" s="2896" t="s">
        <v>72</v>
      </c>
      <c r="C155" s="2892"/>
      <c r="D155" s="2892"/>
      <c r="E155" s="2892"/>
      <c r="F155" s="2957">
        <v>1.4356288452238575</v>
      </c>
      <c r="G155" s="2896"/>
      <c r="H155" s="2892"/>
      <c r="I155" s="2892"/>
      <c r="J155" s="2892"/>
      <c r="K155" s="2892"/>
    </row>
    <row r="156" spans="1:11" x14ac:dyDescent="0.25">
      <c r="A156" s="117"/>
      <c r="G156" s="116"/>
    </row>
  </sheetData>
  <mergeCells count="34">
    <mergeCell ref="B55:D55"/>
    <mergeCell ref="B56:D56"/>
    <mergeCell ref="B57:D57"/>
    <mergeCell ref="B59:D59"/>
    <mergeCell ref="B45:D45"/>
    <mergeCell ref="B46:D46"/>
    <mergeCell ref="B47:D47"/>
    <mergeCell ref="B52:C52"/>
    <mergeCell ref="B53:D53"/>
    <mergeCell ref="B106:D106"/>
    <mergeCell ref="B133:D133"/>
    <mergeCell ref="B134:D134"/>
    <mergeCell ref="B135:D135"/>
    <mergeCell ref="B95:D95"/>
    <mergeCell ref="B96:D96"/>
    <mergeCell ref="B103:C103"/>
    <mergeCell ref="B104:D104"/>
    <mergeCell ref="B105:D105"/>
    <mergeCell ref="B94:D94"/>
    <mergeCell ref="B41:C41"/>
    <mergeCell ref="D2:H2"/>
    <mergeCell ref="C5:G5"/>
    <mergeCell ref="C6:G6"/>
    <mergeCell ref="B62:D62"/>
    <mergeCell ref="C7:G7"/>
    <mergeCell ref="C9:G9"/>
    <mergeCell ref="C10:G10"/>
    <mergeCell ref="C11:G11"/>
    <mergeCell ref="B13:H13"/>
    <mergeCell ref="B30:D30"/>
    <mergeCell ref="B31:D31"/>
    <mergeCell ref="B34:D34"/>
    <mergeCell ref="B90:C90"/>
    <mergeCell ref="B44:D44"/>
  </mergeCells>
  <hyperlinks>
    <hyperlink ref="C11" r:id="rId1"/>
  </hyperlinks>
  <pageMargins left="0.7" right="0.7" top="0.75" bottom="0.75" header="0.3" footer="0.3"/>
  <pageSetup scale="65" fitToHeight="0" orientation="landscape"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K156"/>
  <sheetViews>
    <sheetView showGridLines="0" zoomScale="70" zoomScaleNormal="70" zoomScaleSheetLayoutView="80" workbookViewId="0">
      <selection activeCell="H1" sqref="H1:H1048576"/>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2958"/>
      <c r="B1" s="2958"/>
      <c r="C1" s="2962"/>
      <c r="D1" s="2961"/>
      <c r="E1" s="2962"/>
      <c r="F1" s="2962"/>
      <c r="G1" s="2962"/>
      <c r="H1" s="2962"/>
      <c r="I1" s="2962"/>
      <c r="J1" s="2962"/>
      <c r="K1" s="2962"/>
    </row>
    <row r="2" spans="1:11" ht="18" customHeight="1" x14ac:dyDescent="0.25">
      <c r="A2" s="2958"/>
      <c r="B2" s="2958"/>
      <c r="C2" s="2958"/>
      <c r="D2" s="3857" t="s">
        <v>686</v>
      </c>
      <c r="E2" s="3858"/>
      <c r="F2" s="3858"/>
      <c r="G2" s="3858"/>
      <c r="H2" s="3858"/>
      <c r="I2" s="2958"/>
      <c r="J2" s="2958"/>
      <c r="K2" s="2958"/>
    </row>
    <row r="3" spans="1:11" ht="18" customHeight="1" x14ac:dyDescent="0.2">
      <c r="A3" s="2958"/>
      <c r="B3" s="2960" t="s">
        <v>0</v>
      </c>
      <c r="C3" s="2958"/>
      <c r="D3" s="2958"/>
      <c r="E3" s="2958"/>
      <c r="F3" s="2958"/>
      <c r="G3" s="2958"/>
      <c r="H3" s="2958"/>
      <c r="I3" s="2958"/>
      <c r="J3" s="2958"/>
      <c r="K3" s="2958"/>
    </row>
    <row r="4" spans="1:11" ht="18" customHeight="1" x14ac:dyDescent="0.2">
      <c r="A4" s="1970"/>
      <c r="B4" s="1969"/>
      <c r="C4" s="1969"/>
      <c r="D4" s="1969"/>
      <c r="E4" s="1969"/>
      <c r="F4" s="1969"/>
      <c r="G4" s="1969"/>
      <c r="H4" s="1969"/>
      <c r="I4" s="1969"/>
      <c r="J4" s="1969"/>
      <c r="K4" s="1969"/>
    </row>
    <row r="5" spans="1:11" ht="18" customHeight="1" x14ac:dyDescent="0.2">
      <c r="A5" s="2958"/>
      <c r="B5" s="2963" t="s">
        <v>40</v>
      </c>
      <c r="C5" s="4068" t="s">
        <v>650</v>
      </c>
      <c r="D5" s="4070"/>
      <c r="E5" s="4070"/>
      <c r="F5" s="4070"/>
      <c r="G5" s="4071"/>
      <c r="H5" s="2958"/>
      <c r="I5" s="2958"/>
      <c r="J5" s="2958"/>
      <c r="K5" s="2958"/>
    </row>
    <row r="6" spans="1:11" ht="18" customHeight="1" x14ac:dyDescent="0.2">
      <c r="A6" s="2958"/>
      <c r="B6" s="2963" t="s">
        <v>3</v>
      </c>
      <c r="C6" s="4072">
        <v>64</v>
      </c>
      <c r="D6" s="4073"/>
      <c r="E6" s="4073"/>
      <c r="F6" s="4073"/>
      <c r="G6" s="4074"/>
      <c r="H6" s="2958"/>
      <c r="I6" s="2958"/>
      <c r="J6" s="2958"/>
      <c r="K6" s="2958"/>
    </row>
    <row r="7" spans="1:11" ht="18" customHeight="1" x14ac:dyDescent="0.2">
      <c r="A7" s="2958"/>
      <c r="B7" s="2963" t="s">
        <v>4</v>
      </c>
      <c r="C7" s="4075">
        <v>863</v>
      </c>
      <c r="D7" s="4076"/>
      <c r="E7" s="4076"/>
      <c r="F7" s="4076"/>
      <c r="G7" s="4077"/>
      <c r="H7" s="2958"/>
      <c r="I7" s="2958"/>
      <c r="J7" s="2958"/>
      <c r="K7" s="2958"/>
    </row>
    <row r="8" spans="1:11" ht="18" customHeight="1" x14ac:dyDescent="0.2">
      <c r="A8" s="1970"/>
      <c r="B8" s="1969"/>
      <c r="C8" s="1969"/>
      <c r="D8" s="1969"/>
      <c r="E8" s="1969"/>
      <c r="F8" s="1969"/>
      <c r="G8" s="1969"/>
      <c r="H8" s="1969"/>
      <c r="I8" s="1969"/>
      <c r="J8" s="1969"/>
      <c r="K8" s="1969"/>
    </row>
    <row r="9" spans="1:11" ht="18" customHeight="1" x14ac:dyDescent="0.2">
      <c r="A9" s="2958"/>
      <c r="B9" s="2963" t="s">
        <v>1</v>
      </c>
      <c r="C9" s="4068" t="s">
        <v>410</v>
      </c>
      <c r="D9" s="4070"/>
      <c r="E9" s="4070"/>
      <c r="F9" s="4070"/>
      <c r="G9" s="4071"/>
      <c r="H9" s="2958"/>
      <c r="I9" s="2958"/>
      <c r="J9" s="2958"/>
      <c r="K9" s="2958"/>
    </row>
    <row r="10" spans="1:11" ht="18" customHeight="1" x14ac:dyDescent="0.2">
      <c r="A10" s="2958"/>
      <c r="B10" s="2963" t="s">
        <v>2</v>
      </c>
      <c r="C10" s="4078" t="s">
        <v>411</v>
      </c>
      <c r="D10" s="4079"/>
      <c r="E10" s="4079"/>
      <c r="F10" s="4079"/>
      <c r="G10" s="4080"/>
      <c r="H10" s="2958"/>
      <c r="I10" s="2958"/>
      <c r="J10" s="2958"/>
      <c r="K10" s="2958"/>
    </row>
    <row r="11" spans="1:11" ht="18" customHeight="1" x14ac:dyDescent="0.2">
      <c r="A11" s="2958"/>
      <c r="B11" s="2963" t="s">
        <v>32</v>
      </c>
      <c r="C11" s="4068" t="s">
        <v>412</v>
      </c>
      <c r="D11" s="4069"/>
      <c r="E11" s="4069"/>
      <c r="F11" s="4069"/>
      <c r="G11" s="4069"/>
      <c r="H11" s="2958"/>
      <c r="I11" s="2958"/>
      <c r="J11" s="2958"/>
      <c r="K11" s="2958"/>
    </row>
    <row r="12" spans="1:11" ht="18" customHeight="1" x14ac:dyDescent="0.2">
      <c r="A12" s="2958"/>
      <c r="B12" s="2963"/>
      <c r="C12" s="2963"/>
      <c r="D12" s="2963"/>
      <c r="E12" s="2963"/>
      <c r="F12" s="2963"/>
      <c r="G12" s="2963"/>
      <c r="H12" s="2958"/>
      <c r="I12" s="2958"/>
      <c r="J12" s="2958"/>
      <c r="K12" s="2958"/>
    </row>
    <row r="13" spans="1:11" ht="24.6" customHeight="1" x14ac:dyDescent="0.2">
      <c r="A13" s="2958"/>
      <c r="B13" s="3863"/>
      <c r="C13" s="3864"/>
      <c r="D13" s="3864"/>
      <c r="E13" s="3864"/>
      <c r="F13" s="3864"/>
      <c r="G13" s="3864"/>
      <c r="H13" s="3865"/>
      <c r="I13" s="2962"/>
      <c r="J13" s="2958"/>
      <c r="K13" s="2958"/>
    </row>
    <row r="14" spans="1:11" ht="18" customHeight="1" x14ac:dyDescent="0.2">
      <c r="A14" s="2958"/>
      <c r="B14" s="2965"/>
      <c r="C14" s="2958"/>
      <c r="D14" s="2958"/>
      <c r="E14" s="2958"/>
      <c r="F14" s="2958"/>
      <c r="G14" s="2958"/>
      <c r="H14" s="2958"/>
      <c r="I14" s="2958"/>
      <c r="J14" s="2958"/>
      <c r="K14" s="2958"/>
    </row>
    <row r="15" spans="1:11" ht="18" customHeight="1" x14ac:dyDescent="0.2">
      <c r="A15" s="2958"/>
      <c r="B15" s="2965"/>
      <c r="C15" s="2958"/>
      <c r="D15" s="2958"/>
      <c r="E15" s="2958"/>
      <c r="F15" s="2958"/>
      <c r="G15" s="2958"/>
      <c r="H15" s="2958"/>
      <c r="I15" s="2958"/>
      <c r="J15" s="2958"/>
      <c r="K15" s="2958"/>
    </row>
    <row r="16" spans="1:11" ht="45" customHeight="1" x14ac:dyDescent="0.2">
      <c r="A16" s="2961" t="s">
        <v>181</v>
      </c>
      <c r="B16" s="2962"/>
      <c r="C16" s="2962"/>
      <c r="D16" s="2962"/>
      <c r="E16" s="2962"/>
      <c r="F16" s="2966" t="s">
        <v>9</v>
      </c>
      <c r="G16" s="2966" t="s">
        <v>37</v>
      </c>
      <c r="H16" s="2966" t="s">
        <v>29</v>
      </c>
      <c r="I16" s="2966" t="s">
        <v>30</v>
      </c>
      <c r="J16" s="2966" t="s">
        <v>33</v>
      </c>
      <c r="K16" s="2966" t="s">
        <v>34</v>
      </c>
    </row>
    <row r="17" spans="1:11" ht="18" customHeight="1" x14ac:dyDescent="0.2">
      <c r="A17" s="2964" t="s">
        <v>184</v>
      </c>
      <c r="B17" s="2960" t="s">
        <v>182</v>
      </c>
      <c r="C17" s="2958"/>
      <c r="D17" s="2958"/>
      <c r="E17" s="2958"/>
      <c r="F17" s="2958"/>
      <c r="G17" s="2958"/>
      <c r="H17" s="2958"/>
      <c r="I17" s="2958"/>
      <c r="J17" s="2958"/>
      <c r="K17" s="2958"/>
    </row>
    <row r="18" spans="1:11" ht="18" customHeight="1" x14ac:dyDescent="0.2">
      <c r="A18" s="2963" t="s">
        <v>185</v>
      </c>
      <c r="B18" s="2959" t="s">
        <v>183</v>
      </c>
      <c r="C18" s="2958"/>
      <c r="D18" s="2958"/>
      <c r="E18" s="2958"/>
      <c r="F18" s="2971" t="s">
        <v>73</v>
      </c>
      <c r="G18" s="2971" t="s">
        <v>73</v>
      </c>
      <c r="H18" s="2972">
        <v>1556128</v>
      </c>
      <c r="I18" s="3007">
        <v>0</v>
      </c>
      <c r="J18" s="2972">
        <v>1330684</v>
      </c>
      <c r="K18" s="2973">
        <v>225444</v>
      </c>
    </row>
    <row r="19" spans="1:11" ht="45" customHeight="1" x14ac:dyDescent="0.2">
      <c r="A19" s="2961" t="s">
        <v>8</v>
      </c>
      <c r="B19" s="2962"/>
      <c r="C19" s="2962"/>
      <c r="D19" s="2962"/>
      <c r="E19" s="2962"/>
      <c r="F19" s="2966" t="s">
        <v>9</v>
      </c>
      <c r="G19" s="2966" t="s">
        <v>37</v>
      </c>
      <c r="H19" s="2966" t="s">
        <v>29</v>
      </c>
      <c r="I19" s="2966" t="s">
        <v>30</v>
      </c>
      <c r="J19" s="2966" t="s">
        <v>33</v>
      </c>
      <c r="K19" s="2966" t="s">
        <v>34</v>
      </c>
    </row>
    <row r="20" spans="1:11" ht="18" customHeight="1" x14ac:dyDescent="0.2">
      <c r="A20" s="2964" t="s">
        <v>74</v>
      </c>
      <c r="B20" s="2960" t="s">
        <v>41</v>
      </c>
      <c r="C20" s="2958"/>
      <c r="D20" s="2958"/>
      <c r="E20" s="2958"/>
      <c r="F20" s="2958"/>
      <c r="G20" s="2958"/>
      <c r="H20" s="2958"/>
      <c r="I20" s="2958"/>
      <c r="J20" s="2958"/>
      <c r="K20" s="2958"/>
    </row>
    <row r="21" spans="1:11" ht="18" customHeight="1" x14ac:dyDescent="0.2">
      <c r="A21" s="2963" t="s">
        <v>75</v>
      </c>
      <c r="B21" s="2959" t="s">
        <v>42</v>
      </c>
      <c r="C21" s="2958"/>
      <c r="D21" s="2958"/>
      <c r="E21" s="2958"/>
      <c r="F21" s="2971">
        <v>135</v>
      </c>
      <c r="G21" s="2971">
        <v>212</v>
      </c>
      <c r="H21" s="2972">
        <v>4717.8100000000004</v>
      </c>
      <c r="I21" s="3007">
        <v>3994.5697270000005</v>
      </c>
      <c r="J21" s="2972"/>
      <c r="K21" s="2973">
        <v>8712.3797270000014</v>
      </c>
    </row>
    <row r="22" spans="1:11" ht="18" customHeight="1" x14ac:dyDescent="0.2">
      <c r="A22" s="2963" t="s">
        <v>76</v>
      </c>
      <c r="B22" s="2958" t="s">
        <v>6</v>
      </c>
      <c r="C22" s="2958"/>
      <c r="D22" s="2958"/>
      <c r="E22" s="2958"/>
      <c r="F22" s="2971"/>
      <c r="G22" s="2971"/>
      <c r="H22" s="2972"/>
      <c r="I22" s="3007">
        <v>0</v>
      </c>
      <c r="J22" s="2972"/>
      <c r="K22" s="2973">
        <v>0</v>
      </c>
    </row>
    <row r="23" spans="1:11" ht="18" customHeight="1" x14ac:dyDescent="0.2">
      <c r="A23" s="2963" t="s">
        <v>77</v>
      </c>
      <c r="B23" s="2958" t="s">
        <v>43</v>
      </c>
      <c r="C23" s="2958"/>
      <c r="D23" s="2958"/>
      <c r="E23" s="2958"/>
      <c r="F23" s="2971"/>
      <c r="G23" s="2971"/>
      <c r="H23" s="2972"/>
      <c r="I23" s="3007">
        <v>0</v>
      </c>
      <c r="J23" s="2972"/>
      <c r="K23" s="2973">
        <v>0</v>
      </c>
    </row>
    <row r="24" spans="1:11" ht="18" customHeight="1" x14ac:dyDescent="0.2">
      <c r="A24" s="2963" t="s">
        <v>78</v>
      </c>
      <c r="B24" s="2958" t="s">
        <v>44</v>
      </c>
      <c r="C24" s="2958"/>
      <c r="D24" s="2958"/>
      <c r="E24" s="2958"/>
      <c r="F24" s="2971">
        <v>15</v>
      </c>
      <c r="G24" s="2971">
        <v>15</v>
      </c>
      <c r="H24" s="2972">
        <v>1264.78</v>
      </c>
      <c r="I24" s="3007">
        <v>1070.889226</v>
      </c>
      <c r="J24" s="2972"/>
      <c r="K24" s="2973">
        <v>2335.669226</v>
      </c>
    </row>
    <row r="25" spans="1:11" ht="18" customHeight="1" x14ac:dyDescent="0.2">
      <c r="A25" s="2963" t="s">
        <v>79</v>
      </c>
      <c r="B25" s="2958" t="s">
        <v>5</v>
      </c>
      <c r="C25" s="2958"/>
      <c r="D25" s="2958"/>
      <c r="E25" s="2958"/>
      <c r="F25" s="2971"/>
      <c r="G25" s="2971"/>
      <c r="H25" s="2972"/>
      <c r="I25" s="3007">
        <v>0</v>
      </c>
      <c r="J25" s="2972"/>
      <c r="K25" s="2973">
        <v>0</v>
      </c>
    </row>
    <row r="26" spans="1:11" ht="18" customHeight="1" x14ac:dyDescent="0.2">
      <c r="A26" s="2963" t="s">
        <v>80</v>
      </c>
      <c r="B26" s="2958" t="s">
        <v>45</v>
      </c>
      <c r="C26" s="2958"/>
      <c r="D26" s="2958"/>
      <c r="E26" s="2958"/>
      <c r="F26" s="2971"/>
      <c r="G26" s="2971"/>
      <c r="H26" s="2972"/>
      <c r="I26" s="3007">
        <v>0</v>
      </c>
      <c r="J26" s="2972"/>
      <c r="K26" s="2973">
        <v>0</v>
      </c>
    </row>
    <row r="27" spans="1:11" ht="18" customHeight="1" x14ac:dyDescent="0.2">
      <c r="A27" s="2963" t="s">
        <v>81</v>
      </c>
      <c r="B27" s="2958" t="s">
        <v>46</v>
      </c>
      <c r="C27" s="2958"/>
      <c r="D27" s="2958"/>
      <c r="E27" s="2958"/>
      <c r="F27" s="2971"/>
      <c r="G27" s="2971"/>
      <c r="H27" s="2972"/>
      <c r="I27" s="3007">
        <v>0</v>
      </c>
      <c r="J27" s="2972"/>
      <c r="K27" s="2973">
        <v>0</v>
      </c>
    </row>
    <row r="28" spans="1:11" ht="18" customHeight="1" x14ac:dyDescent="0.2">
      <c r="A28" s="2963" t="s">
        <v>82</v>
      </c>
      <c r="B28" s="2958" t="s">
        <v>47</v>
      </c>
      <c r="C28" s="2958"/>
      <c r="D28" s="2958"/>
      <c r="E28" s="2958"/>
      <c r="F28" s="2971"/>
      <c r="G28" s="2971"/>
      <c r="H28" s="2972"/>
      <c r="I28" s="3007">
        <v>0</v>
      </c>
      <c r="J28" s="2972"/>
      <c r="K28" s="2973">
        <v>0</v>
      </c>
    </row>
    <row r="29" spans="1:11" ht="18" customHeight="1" x14ac:dyDescent="0.2">
      <c r="A29" s="2963" t="s">
        <v>83</v>
      </c>
      <c r="B29" s="2958" t="s">
        <v>48</v>
      </c>
      <c r="C29" s="2958"/>
      <c r="D29" s="2958"/>
      <c r="E29" s="2958"/>
      <c r="F29" s="2971">
        <v>2288</v>
      </c>
      <c r="G29" s="2971">
        <v>6717</v>
      </c>
      <c r="H29" s="2972">
        <v>40601.25</v>
      </c>
      <c r="I29" s="3007">
        <v>34377.078374999997</v>
      </c>
      <c r="J29" s="2972">
        <v>6977</v>
      </c>
      <c r="K29" s="2973">
        <v>68001.328374999997</v>
      </c>
    </row>
    <row r="30" spans="1:11" ht="18" customHeight="1" x14ac:dyDescent="0.2">
      <c r="A30" s="2963" t="s">
        <v>84</v>
      </c>
      <c r="B30" s="4062"/>
      <c r="C30" s="4063"/>
      <c r="D30" s="4064"/>
      <c r="E30" s="2958"/>
      <c r="F30" s="2971"/>
      <c r="G30" s="2971"/>
      <c r="H30" s="2972"/>
      <c r="I30" s="3007">
        <v>0</v>
      </c>
      <c r="J30" s="2972"/>
      <c r="K30" s="2973">
        <v>0</v>
      </c>
    </row>
    <row r="31" spans="1:11" ht="18" customHeight="1" x14ac:dyDescent="0.2">
      <c r="A31" s="2963" t="s">
        <v>133</v>
      </c>
      <c r="B31" s="4062"/>
      <c r="C31" s="4063"/>
      <c r="D31" s="4064"/>
      <c r="E31" s="2958"/>
      <c r="F31" s="2971"/>
      <c r="G31" s="2971"/>
      <c r="H31" s="2972"/>
      <c r="I31" s="3007">
        <v>0</v>
      </c>
      <c r="J31" s="2972"/>
      <c r="K31" s="2973">
        <v>0</v>
      </c>
    </row>
    <row r="32" spans="1:11" ht="18" customHeight="1" x14ac:dyDescent="0.2">
      <c r="A32" s="2963" t="s">
        <v>134</v>
      </c>
      <c r="B32" s="2986"/>
      <c r="C32" s="2987"/>
      <c r="D32" s="2988"/>
      <c r="E32" s="2958"/>
      <c r="F32" s="2971"/>
      <c r="G32" s="3009" t="s">
        <v>85</v>
      </c>
      <c r="H32" s="2972"/>
      <c r="I32" s="3007">
        <v>0</v>
      </c>
      <c r="J32" s="2972"/>
      <c r="K32" s="2973">
        <v>0</v>
      </c>
    </row>
    <row r="33" spans="1:11" ht="18" customHeight="1" x14ac:dyDescent="0.2">
      <c r="A33" s="2963" t="s">
        <v>135</v>
      </c>
      <c r="B33" s="2986"/>
      <c r="C33" s="2987"/>
      <c r="D33" s="2988"/>
      <c r="E33" s="2958"/>
      <c r="F33" s="2971"/>
      <c r="G33" s="3009" t="s">
        <v>85</v>
      </c>
      <c r="H33" s="2972"/>
      <c r="I33" s="3007">
        <v>0</v>
      </c>
      <c r="J33" s="2972"/>
      <c r="K33" s="2973">
        <v>0</v>
      </c>
    </row>
    <row r="34" spans="1:11" ht="18" customHeight="1" x14ac:dyDescent="0.2">
      <c r="A34" s="2963" t="s">
        <v>136</v>
      </c>
      <c r="B34" s="4062"/>
      <c r="C34" s="4063"/>
      <c r="D34" s="4064"/>
      <c r="E34" s="2958"/>
      <c r="F34" s="2971"/>
      <c r="G34" s="3009" t="s">
        <v>85</v>
      </c>
      <c r="H34" s="2972"/>
      <c r="I34" s="3007">
        <v>0</v>
      </c>
      <c r="J34" s="2972"/>
      <c r="K34" s="2973">
        <v>0</v>
      </c>
    </row>
    <row r="35" spans="1:11" ht="18" customHeight="1" x14ac:dyDescent="0.2">
      <c r="A35" s="2958"/>
      <c r="B35" s="2958"/>
      <c r="C35" s="2958"/>
      <c r="D35" s="2958"/>
      <c r="E35" s="2958"/>
      <c r="F35" s="2958"/>
      <c r="G35" s="2958"/>
      <c r="H35" s="2958"/>
      <c r="I35" s="2958"/>
      <c r="J35" s="2958"/>
      <c r="K35" s="3001"/>
    </row>
    <row r="36" spans="1:11" ht="18" customHeight="1" x14ac:dyDescent="0.2">
      <c r="A36" s="2964" t="s">
        <v>137</v>
      </c>
      <c r="B36" s="2960" t="s">
        <v>138</v>
      </c>
      <c r="C36" s="2958"/>
      <c r="D36" s="2958"/>
      <c r="E36" s="2960" t="s">
        <v>7</v>
      </c>
      <c r="F36" s="2975">
        <v>2438</v>
      </c>
      <c r="G36" s="2975">
        <v>6944</v>
      </c>
      <c r="H36" s="2975">
        <v>46583.839999999997</v>
      </c>
      <c r="I36" s="2973">
        <v>39442.537327999999</v>
      </c>
      <c r="J36" s="2973">
        <v>6977</v>
      </c>
      <c r="K36" s="2973">
        <v>79049.377328000002</v>
      </c>
    </row>
    <row r="37" spans="1:11" ht="18" customHeight="1" thickBot="1" x14ac:dyDescent="0.25">
      <c r="A37" s="2958"/>
      <c r="B37" s="2960"/>
      <c r="C37" s="2958"/>
      <c r="D37" s="2958"/>
      <c r="E37" s="2958"/>
      <c r="F37" s="2976"/>
      <c r="G37" s="2976"/>
      <c r="H37" s="2977"/>
      <c r="I37" s="2977"/>
      <c r="J37" s="2977"/>
      <c r="K37" s="3002"/>
    </row>
    <row r="38" spans="1:11" ht="42.75" customHeight="1" x14ac:dyDescent="0.2">
      <c r="A38" s="2958"/>
      <c r="B38" s="2958"/>
      <c r="C38" s="2958"/>
      <c r="D38" s="2958"/>
      <c r="E38" s="2958"/>
      <c r="F38" s="2966" t="s">
        <v>9</v>
      </c>
      <c r="G38" s="2966" t="s">
        <v>37</v>
      </c>
      <c r="H38" s="2966" t="s">
        <v>29</v>
      </c>
      <c r="I38" s="2966" t="s">
        <v>30</v>
      </c>
      <c r="J38" s="2966" t="s">
        <v>33</v>
      </c>
      <c r="K38" s="2966" t="s">
        <v>34</v>
      </c>
    </row>
    <row r="39" spans="1:11" ht="18.75" customHeight="1" x14ac:dyDescent="0.2">
      <c r="A39" s="2964" t="s">
        <v>86</v>
      </c>
      <c r="B39" s="2960" t="s">
        <v>49</v>
      </c>
      <c r="C39" s="2958"/>
      <c r="D39" s="2958"/>
      <c r="E39" s="2958"/>
      <c r="F39" s="2958"/>
      <c r="G39" s="2958"/>
      <c r="H39" s="2958"/>
      <c r="I39" s="2958"/>
      <c r="J39" s="2958"/>
      <c r="K39" s="2958"/>
    </row>
    <row r="40" spans="1:11" ht="18" customHeight="1" x14ac:dyDescent="0.2">
      <c r="A40" s="2963" t="s">
        <v>87</v>
      </c>
      <c r="B40" s="2958" t="s">
        <v>31</v>
      </c>
      <c r="C40" s="2958"/>
      <c r="D40" s="2958"/>
      <c r="E40" s="2958"/>
      <c r="F40" s="2971"/>
      <c r="G40" s="2971"/>
      <c r="H40" s="2972"/>
      <c r="I40" s="3007">
        <v>0</v>
      </c>
      <c r="J40" s="2972"/>
      <c r="K40" s="2973">
        <v>0</v>
      </c>
    </row>
    <row r="41" spans="1:11" ht="18" customHeight="1" x14ac:dyDescent="0.2">
      <c r="A41" s="2963" t="s">
        <v>88</v>
      </c>
      <c r="B41" s="3861" t="s">
        <v>50</v>
      </c>
      <c r="C41" s="3862"/>
      <c r="D41" s="2958"/>
      <c r="E41" s="2958"/>
      <c r="F41" s="2971"/>
      <c r="G41" s="2971"/>
      <c r="H41" s="2972"/>
      <c r="I41" s="3007">
        <v>0</v>
      </c>
      <c r="J41" s="2972"/>
      <c r="K41" s="2973">
        <v>0</v>
      </c>
    </row>
    <row r="42" spans="1:11" ht="18" customHeight="1" x14ac:dyDescent="0.2">
      <c r="A42" s="2963" t="s">
        <v>89</v>
      </c>
      <c r="B42" s="2959" t="s">
        <v>11</v>
      </c>
      <c r="C42" s="2958"/>
      <c r="D42" s="2958"/>
      <c r="E42" s="2958"/>
      <c r="F42" s="2971">
        <v>5384</v>
      </c>
      <c r="G42" s="2971"/>
      <c r="H42" s="2972">
        <v>194638.4</v>
      </c>
      <c r="I42" s="3007">
        <v>164800.33327999999</v>
      </c>
      <c r="J42" s="2972"/>
      <c r="K42" s="2973">
        <v>359438.73327999999</v>
      </c>
    </row>
    <row r="43" spans="1:11" ht="18" customHeight="1" x14ac:dyDescent="0.2">
      <c r="A43" s="2963" t="s">
        <v>90</v>
      </c>
      <c r="B43" s="3004" t="s">
        <v>10</v>
      </c>
      <c r="C43" s="2967"/>
      <c r="D43" s="2967"/>
      <c r="E43" s="2958"/>
      <c r="F43" s="2971"/>
      <c r="G43" s="2971"/>
      <c r="H43" s="2972"/>
      <c r="I43" s="3007">
        <v>0</v>
      </c>
      <c r="J43" s="2972"/>
      <c r="K43" s="2973">
        <v>0</v>
      </c>
    </row>
    <row r="44" spans="1:11" ht="18" customHeight="1" x14ac:dyDescent="0.2">
      <c r="A44" s="2963" t="s">
        <v>91</v>
      </c>
      <c r="B44" s="4062"/>
      <c r="C44" s="4063"/>
      <c r="D44" s="4064"/>
      <c r="E44" s="2958"/>
      <c r="F44" s="3011"/>
      <c r="G44" s="3011"/>
      <c r="H44" s="3011"/>
      <c r="I44" s="3007">
        <v>0</v>
      </c>
      <c r="J44" s="3011"/>
      <c r="K44" s="3012">
        <v>0</v>
      </c>
    </row>
    <row r="45" spans="1:11" ht="18" customHeight="1" x14ac:dyDescent="0.2">
      <c r="A45" s="2963" t="s">
        <v>139</v>
      </c>
      <c r="B45" s="4062"/>
      <c r="C45" s="4063"/>
      <c r="D45" s="4064"/>
      <c r="E45" s="2958"/>
      <c r="F45" s="2971"/>
      <c r="G45" s="2971"/>
      <c r="H45" s="2972"/>
      <c r="I45" s="3007">
        <v>0</v>
      </c>
      <c r="J45" s="2972"/>
      <c r="K45" s="2973">
        <v>0</v>
      </c>
    </row>
    <row r="46" spans="1:11" ht="18" customHeight="1" x14ac:dyDescent="0.2">
      <c r="A46" s="2963" t="s">
        <v>140</v>
      </c>
      <c r="B46" s="4062"/>
      <c r="C46" s="4063"/>
      <c r="D46" s="4064"/>
      <c r="E46" s="2958"/>
      <c r="F46" s="2971"/>
      <c r="G46" s="2971"/>
      <c r="H46" s="2972"/>
      <c r="I46" s="3007">
        <v>0</v>
      </c>
      <c r="J46" s="2972"/>
      <c r="K46" s="2973">
        <v>0</v>
      </c>
    </row>
    <row r="47" spans="1:11" ht="18" customHeight="1" x14ac:dyDescent="0.2">
      <c r="A47" s="2963" t="s">
        <v>141</v>
      </c>
      <c r="B47" s="4062"/>
      <c r="C47" s="4063"/>
      <c r="D47" s="4064"/>
      <c r="E47" s="2958"/>
      <c r="F47" s="2971"/>
      <c r="G47" s="2971"/>
      <c r="H47" s="2972"/>
      <c r="I47" s="3007">
        <v>0</v>
      </c>
      <c r="J47" s="2972"/>
      <c r="K47" s="2973">
        <v>0</v>
      </c>
    </row>
    <row r="48" spans="1:11" ht="18" customHeight="1" x14ac:dyDescent="0.2">
      <c r="A48" s="1970"/>
      <c r="B48" s="1969"/>
      <c r="C48" s="1969"/>
      <c r="D48" s="1969"/>
      <c r="E48" s="1969"/>
      <c r="F48" s="1969"/>
      <c r="G48" s="1969"/>
      <c r="H48" s="1969"/>
      <c r="I48" s="1969"/>
      <c r="J48" s="1969"/>
      <c r="K48" s="1969"/>
    </row>
    <row r="49" spans="1:11" ht="18" customHeight="1" x14ac:dyDescent="0.2">
      <c r="A49" s="2964" t="s">
        <v>142</v>
      </c>
      <c r="B49" s="2960" t="s">
        <v>143</v>
      </c>
      <c r="C49" s="2958"/>
      <c r="D49" s="2958"/>
      <c r="E49" s="2960" t="s">
        <v>7</v>
      </c>
      <c r="F49" s="2980">
        <v>5384</v>
      </c>
      <c r="G49" s="2980">
        <v>0</v>
      </c>
      <c r="H49" s="2973">
        <v>194638.4</v>
      </c>
      <c r="I49" s="2973">
        <v>164800.33327999999</v>
      </c>
      <c r="J49" s="2973">
        <v>0</v>
      </c>
      <c r="K49" s="2973">
        <v>359438.73327999999</v>
      </c>
    </row>
    <row r="50" spans="1:11" ht="18" customHeight="1" thickBot="1" x14ac:dyDescent="0.25">
      <c r="A50" s="2958"/>
      <c r="B50" s="2958"/>
      <c r="C50" s="2958"/>
      <c r="D50" s="2958"/>
      <c r="E50" s="2958"/>
      <c r="F50" s="2958"/>
      <c r="G50" s="2981"/>
      <c r="H50" s="2981"/>
      <c r="I50" s="2981"/>
      <c r="J50" s="2981"/>
      <c r="K50" s="2981"/>
    </row>
    <row r="51" spans="1:11" ht="42.75" customHeight="1" x14ac:dyDescent="0.2">
      <c r="A51" s="2958"/>
      <c r="B51" s="2958"/>
      <c r="C51" s="2958"/>
      <c r="D51" s="2958"/>
      <c r="E51" s="2958"/>
      <c r="F51" s="2966" t="s">
        <v>9</v>
      </c>
      <c r="G51" s="2966" t="s">
        <v>37</v>
      </c>
      <c r="H51" s="2966" t="s">
        <v>29</v>
      </c>
      <c r="I51" s="2966" t="s">
        <v>30</v>
      </c>
      <c r="J51" s="2966" t="s">
        <v>33</v>
      </c>
      <c r="K51" s="2966" t="s">
        <v>34</v>
      </c>
    </row>
    <row r="52" spans="1:11" ht="18" customHeight="1" x14ac:dyDescent="0.2">
      <c r="A52" s="2964" t="s">
        <v>92</v>
      </c>
      <c r="B52" s="4060" t="s">
        <v>38</v>
      </c>
      <c r="C52" s="4061"/>
      <c r="D52" s="2958"/>
      <c r="E52" s="2958"/>
      <c r="F52" s="2958"/>
      <c r="G52" s="2958"/>
      <c r="H52" s="2958"/>
      <c r="I52" s="2958"/>
      <c r="J52" s="2958"/>
      <c r="K52" s="2958"/>
    </row>
    <row r="53" spans="1:11" ht="18" customHeight="1" x14ac:dyDescent="0.2">
      <c r="A53" s="2963" t="s">
        <v>51</v>
      </c>
      <c r="B53" s="4081" t="s">
        <v>413</v>
      </c>
      <c r="C53" s="4082"/>
      <c r="D53" s="4067"/>
      <c r="E53" s="2958"/>
      <c r="F53" s="2971"/>
      <c r="G53" s="2971"/>
      <c r="H53" s="2972">
        <v>800266</v>
      </c>
      <c r="I53" s="3007">
        <v>677585.22219999996</v>
      </c>
      <c r="J53" s="2972"/>
      <c r="K53" s="2973">
        <v>1477851.2222</v>
      </c>
    </row>
    <row r="54" spans="1:11" ht="18" customHeight="1" x14ac:dyDescent="0.2">
      <c r="A54" s="2963" t="s">
        <v>93</v>
      </c>
      <c r="B54" s="2983"/>
      <c r="C54" s="2984"/>
      <c r="D54" s="2985"/>
      <c r="E54" s="2958"/>
      <c r="F54" s="2971"/>
      <c r="G54" s="2971"/>
      <c r="H54" s="2972"/>
      <c r="I54" s="3007">
        <v>0</v>
      </c>
      <c r="J54" s="2972"/>
      <c r="K54" s="2973">
        <v>0</v>
      </c>
    </row>
    <row r="55" spans="1:11" ht="18" customHeight="1" x14ac:dyDescent="0.2">
      <c r="A55" s="2963" t="s">
        <v>94</v>
      </c>
      <c r="B55" s="4065"/>
      <c r="C55" s="4066"/>
      <c r="D55" s="4067"/>
      <c r="E55" s="2958"/>
      <c r="F55" s="2971"/>
      <c r="G55" s="2971"/>
      <c r="H55" s="2972"/>
      <c r="I55" s="3007">
        <v>0</v>
      </c>
      <c r="J55" s="2972"/>
      <c r="K55" s="2973">
        <v>0</v>
      </c>
    </row>
    <row r="56" spans="1:11" ht="18" customHeight="1" x14ac:dyDescent="0.2">
      <c r="A56" s="2963" t="s">
        <v>95</v>
      </c>
      <c r="B56" s="4065"/>
      <c r="C56" s="4066"/>
      <c r="D56" s="4067"/>
      <c r="E56" s="2958"/>
      <c r="F56" s="2971"/>
      <c r="G56" s="2971"/>
      <c r="H56" s="2972"/>
      <c r="I56" s="3007">
        <v>0</v>
      </c>
      <c r="J56" s="2972"/>
      <c r="K56" s="2973">
        <v>0</v>
      </c>
    </row>
    <row r="57" spans="1:11" ht="18" customHeight="1" x14ac:dyDescent="0.2">
      <c r="A57" s="2963" t="s">
        <v>96</v>
      </c>
      <c r="B57" s="4065"/>
      <c r="C57" s="4066"/>
      <c r="D57" s="4067"/>
      <c r="E57" s="2958"/>
      <c r="F57" s="2971"/>
      <c r="G57" s="2971"/>
      <c r="H57" s="2972"/>
      <c r="I57" s="3007">
        <v>0</v>
      </c>
      <c r="J57" s="2972"/>
      <c r="K57" s="2973">
        <v>0</v>
      </c>
    </row>
    <row r="58" spans="1:11" ht="18" customHeight="1" x14ac:dyDescent="0.2">
      <c r="A58" s="2963" t="s">
        <v>97</v>
      </c>
      <c r="B58" s="2983"/>
      <c r="C58" s="2984"/>
      <c r="D58" s="2985"/>
      <c r="E58" s="2958"/>
      <c r="F58" s="2971"/>
      <c r="G58" s="2971"/>
      <c r="H58" s="2972"/>
      <c r="I58" s="3007">
        <v>0</v>
      </c>
      <c r="J58" s="2972"/>
      <c r="K58" s="2973">
        <v>0</v>
      </c>
    </row>
    <row r="59" spans="1:11" ht="18" customHeight="1" x14ac:dyDescent="0.2">
      <c r="A59" s="2963" t="s">
        <v>98</v>
      </c>
      <c r="B59" s="4065"/>
      <c r="C59" s="4066"/>
      <c r="D59" s="4067"/>
      <c r="E59" s="2958"/>
      <c r="F59" s="2971"/>
      <c r="G59" s="2971"/>
      <c r="H59" s="2972"/>
      <c r="I59" s="3007">
        <v>0</v>
      </c>
      <c r="J59" s="2972"/>
      <c r="K59" s="2973">
        <v>0</v>
      </c>
    </row>
    <row r="60" spans="1:11" ht="18" customHeight="1" x14ac:dyDescent="0.2">
      <c r="A60" s="2963" t="s">
        <v>99</v>
      </c>
      <c r="B60" s="2983"/>
      <c r="C60" s="2984"/>
      <c r="D60" s="2985"/>
      <c r="E60" s="2958"/>
      <c r="F60" s="2971"/>
      <c r="G60" s="2971"/>
      <c r="H60" s="2972"/>
      <c r="I60" s="3007">
        <v>0</v>
      </c>
      <c r="J60" s="2972"/>
      <c r="K60" s="2973">
        <v>0</v>
      </c>
    </row>
    <row r="61" spans="1:11" ht="18" customHeight="1" x14ac:dyDescent="0.2">
      <c r="A61" s="2963" t="s">
        <v>100</v>
      </c>
      <c r="B61" s="2983"/>
      <c r="C61" s="2984"/>
      <c r="D61" s="2985"/>
      <c r="E61" s="2958"/>
      <c r="F61" s="2971"/>
      <c r="G61" s="2971"/>
      <c r="H61" s="2972"/>
      <c r="I61" s="3007">
        <v>0</v>
      </c>
      <c r="J61" s="2972"/>
      <c r="K61" s="2973">
        <v>0</v>
      </c>
    </row>
    <row r="62" spans="1:11" ht="18" customHeight="1" x14ac:dyDescent="0.2">
      <c r="A62" s="2963" t="s">
        <v>101</v>
      </c>
      <c r="B62" s="4065"/>
      <c r="C62" s="4066"/>
      <c r="D62" s="4067"/>
      <c r="E62" s="2958"/>
      <c r="F62" s="2971"/>
      <c r="G62" s="2971"/>
      <c r="H62" s="2972"/>
      <c r="I62" s="3007">
        <v>0</v>
      </c>
      <c r="J62" s="2972"/>
      <c r="K62" s="2973">
        <v>0</v>
      </c>
    </row>
    <row r="63" spans="1:11" ht="18" customHeight="1" x14ac:dyDescent="0.2">
      <c r="A63" s="2963"/>
      <c r="B63" s="2958"/>
      <c r="C63" s="2958"/>
      <c r="D63" s="2958"/>
      <c r="E63" s="2958"/>
      <c r="F63" s="2958"/>
      <c r="G63" s="2958"/>
      <c r="H63" s="2958"/>
      <c r="I63" s="3003"/>
      <c r="J63" s="2958"/>
      <c r="K63" s="2958"/>
    </row>
    <row r="64" spans="1:11" ht="18" customHeight="1" x14ac:dyDescent="0.2">
      <c r="A64" s="2963" t="s">
        <v>144</v>
      </c>
      <c r="B64" s="2960" t="s">
        <v>145</v>
      </c>
      <c r="C64" s="2958"/>
      <c r="D64" s="2958"/>
      <c r="E64" s="2960" t="s">
        <v>7</v>
      </c>
      <c r="F64" s="2975">
        <v>0</v>
      </c>
      <c r="G64" s="2975">
        <v>0</v>
      </c>
      <c r="H64" s="2973">
        <v>800266</v>
      </c>
      <c r="I64" s="2973">
        <v>677585.22219999996</v>
      </c>
      <c r="J64" s="2973">
        <v>0</v>
      </c>
      <c r="K64" s="2973">
        <v>1477851.2222</v>
      </c>
    </row>
    <row r="65" spans="1:11" ht="18" customHeight="1" x14ac:dyDescent="0.2">
      <c r="A65" s="2958"/>
      <c r="B65" s="2958"/>
      <c r="C65" s="2958"/>
      <c r="D65" s="2958"/>
      <c r="E65" s="2958"/>
      <c r="F65" s="3005"/>
      <c r="G65" s="3005"/>
      <c r="H65" s="3005"/>
      <c r="I65" s="3005"/>
      <c r="J65" s="3005"/>
      <c r="K65" s="3005"/>
    </row>
    <row r="66" spans="1:11" ht="42.75" customHeight="1" x14ac:dyDescent="0.2">
      <c r="A66" s="2958"/>
      <c r="B66" s="2958"/>
      <c r="C66" s="2958"/>
      <c r="D66" s="2958"/>
      <c r="E66" s="2958"/>
      <c r="F66" s="3013" t="s">
        <v>9</v>
      </c>
      <c r="G66" s="3013" t="s">
        <v>37</v>
      </c>
      <c r="H66" s="3013" t="s">
        <v>29</v>
      </c>
      <c r="I66" s="3013" t="s">
        <v>30</v>
      </c>
      <c r="J66" s="3013" t="s">
        <v>33</v>
      </c>
      <c r="K66" s="3013" t="s">
        <v>34</v>
      </c>
    </row>
    <row r="67" spans="1:11" ht="18" customHeight="1" x14ac:dyDescent="0.2">
      <c r="A67" s="2964" t="s">
        <v>102</v>
      </c>
      <c r="B67" s="2960" t="s">
        <v>12</v>
      </c>
      <c r="C67" s="2958"/>
      <c r="D67" s="2958"/>
      <c r="E67" s="2958"/>
      <c r="F67" s="3014"/>
      <c r="G67" s="3014"/>
      <c r="H67" s="3014"/>
      <c r="I67" s="3015"/>
      <c r="J67" s="3014"/>
      <c r="K67" s="3016"/>
    </row>
    <row r="68" spans="1:11" ht="18" customHeight="1" x14ac:dyDescent="0.2">
      <c r="A68" s="2963" t="s">
        <v>103</v>
      </c>
      <c r="B68" s="2958" t="s">
        <v>52</v>
      </c>
      <c r="C68" s="2958"/>
      <c r="D68" s="2958"/>
      <c r="E68" s="2958"/>
      <c r="F68" s="3008"/>
      <c r="G68" s="3008"/>
      <c r="H68" s="3008"/>
      <c r="I68" s="3007">
        <v>0</v>
      </c>
      <c r="J68" s="3008"/>
      <c r="K68" s="2973">
        <v>0</v>
      </c>
    </row>
    <row r="69" spans="1:11" ht="18" customHeight="1" x14ac:dyDescent="0.2">
      <c r="A69" s="2963" t="s">
        <v>104</v>
      </c>
      <c r="B69" s="2959" t="s">
        <v>53</v>
      </c>
      <c r="C69" s="2958"/>
      <c r="D69" s="2958"/>
      <c r="E69" s="2958"/>
      <c r="F69" s="3008"/>
      <c r="G69" s="3008"/>
      <c r="H69" s="3008"/>
      <c r="I69" s="3007">
        <v>0</v>
      </c>
      <c r="J69" s="3008"/>
      <c r="K69" s="2973">
        <v>0</v>
      </c>
    </row>
    <row r="70" spans="1:11" ht="18" customHeight="1" x14ac:dyDescent="0.2">
      <c r="A70" s="2963" t="s">
        <v>178</v>
      </c>
      <c r="B70" s="2983"/>
      <c r="C70" s="2984"/>
      <c r="D70" s="2985"/>
      <c r="E70" s="2960"/>
      <c r="F70" s="2992"/>
      <c r="G70" s="2992"/>
      <c r="H70" s="2993"/>
      <c r="I70" s="3007">
        <v>0</v>
      </c>
      <c r="J70" s="2993"/>
      <c r="K70" s="2973">
        <v>0</v>
      </c>
    </row>
    <row r="71" spans="1:11" ht="18" customHeight="1" x14ac:dyDescent="0.2">
      <c r="A71" s="2963" t="s">
        <v>179</v>
      </c>
      <c r="B71" s="2983"/>
      <c r="C71" s="2984"/>
      <c r="D71" s="2985"/>
      <c r="E71" s="2960"/>
      <c r="F71" s="2992"/>
      <c r="G71" s="2992"/>
      <c r="H71" s="2993"/>
      <c r="I71" s="3007">
        <v>0</v>
      </c>
      <c r="J71" s="2993"/>
      <c r="K71" s="2973">
        <v>0</v>
      </c>
    </row>
    <row r="72" spans="1:11" ht="18" customHeight="1" x14ac:dyDescent="0.2">
      <c r="A72" s="2963" t="s">
        <v>180</v>
      </c>
      <c r="B72" s="2989"/>
      <c r="C72" s="2990"/>
      <c r="D72" s="2991"/>
      <c r="E72" s="2960"/>
      <c r="F72" s="2971"/>
      <c r="G72" s="2971"/>
      <c r="H72" s="2972"/>
      <c r="I72" s="3007">
        <v>0</v>
      </c>
      <c r="J72" s="2972"/>
      <c r="K72" s="2973">
        <v>0</v>
      </c>
    </row>
    <row r="73" spans="1:11" ht="18" customHeight="1" x14ac:dyDescent="0.2">
      <c r="A73" s="2963"/>
      <c r="B73" s="2959"/>
      <c r="C73" s="2958"/>
      <c r="D73" s="2958"/>
      <c r="E73" s="2960"/>
      <c r="F73" s="3017"/>
      <c r="G73" s="3017"/>
      <c r="H73" s="3018"/>
      <c r="I73" s="3015"/>
      <c r="J73" s="3018"/>
      <c r="K73" s="3016"/>
    </row>
    <row r="74" spans="1:11" ht="18" customHeight="1" x14ac:dyDescent="0.2">
      <c r="A74" s="2964" t="s">
        <v>146</v>
      </c>
      <c r="B74" s="2960" t="s">
        <v>147</v>
      </c>
      <c r="C74" s="2958"/>
      <c r="D74" s="2958"/>
      <c r="E74" s="2960" t="s">
        <v>7</v>
      </c>
      <c r="F74" s="2978">
        <v>0</v>
      </c>
      <c r="G74" s="2978">
        <v>0</v>
      </c>
      <c r="H74" s="2978">
        <v>0</v>
      </c>
      <c r="I74" s="3010">
        <v>0</v>
      </c>
      <c r="J74" s="2978">
        <v>0</v>
      </c>
      <c r="K74" s="2974">
        <v>0</v>
      </c>
    </row>
    <row r="75" spans="1:11" ht="42.75" customHeight="1" x14ac:dyDescent="0.2">
      <c r="A75" s="2958"/>
      <c r="B75" s="2958"/>
      <c r="C75" s="2958"/>
      <c r="D75" s="2958"/>
      <c r="E75" s="2958"/>
      <c r="F75" s="2966" t="s">
        <v>9</v>
      </c>
      <c r="G75" s="2966" t="s">
        <v>37</v>
      </c>
      <c r="H75" s="2966" t="s">
        <v>29</v>
      </c>
      <c r="I75" s="2966" t="s">
        <v>30</v>
      </c>
      <c r="J75" s="2966" t="s">
        <v>33</v>
      </c>
      <c r="K75" s="2966" t="s">
        <v>34</v>
      </c>
    </row>
    <row r="76" spans="1:11" ht="18" customHeight="1" x14ac:dyDescent="0.2">
      <c r="A76" s="2964" t="s">
        <v>105</v>
      </c>
      <c r="B76" s="2960" t="s">
        <v>106</v>
      </c>
      <c r="C76" s="2958"/>
      <c r="D76" s="2958"/>
      <c r="E76" s="2958"/>
      <c r="F76" s="2958"/>
      <c r="G76" s="2958"/>
      <c r="H76" s="2958"/>
      <c r="I76" s="2958"/>
      <c r="J76" s="2958"/>
      <c r="K76" s="2958"/>
    </row>
    <row r="77" spans="1:11" ht="18" customHeight="1" x14ac:dyDescent="0.2">
      <c r="A77" s="2963" t="s">
        <v>107</v>
      </c>
      <c r="B77" s="2959" t="s">
        <v>54</v>
      </c>
      <c r="C77" s="2958"/>
      <c r="D77" s="2958"/>
      <c r="E77" s="2958"/>
      <c r="F77" s="2971"/>
      <c r="G77" s="2971"/>
      <c r="H77" s="2972"/>
      <c r="I77" s="3007">
        <v>0</v>
      </c>
      <c r="J77" s="2972"/>
      <c r="K77" s="2973">
        <v>0</v>
      </c>
    </row>
    <row r="78" spans="1:11" ht="18" customHeight="1" x14ac:dyDescent="0.2">
      <c r="A78" s="2963" t="s">
        <v>108</v>
      </c>
      <c r="B78" s="2959" t="s">
        <v>55</v>
      </c>
      <c r="C78" s="2958"/>
      <c r="D78" s="2958"/>
      <c r="E78" s="2958"/>
      <c r="F78" s="2971"/>
      <c r="G78" s="2971"/>
      <c r="H78" s="2972"/>
      <c r="I78" s="3007">
        <v>0</v>
      </c>
      <c r="J78" s="2972"/>
      <c r="K78" s="2973">
        <v>0</v>
      </c>
    </row>
    <row r="79" spans="1:11" ht="18" customHeight="1" x14ac:dyDescent="0.2">
      <c r="A79" s="2963" t="s">
        <v>109</v>
      </c>
      <c r="B79" s="2959" t="s">
        <v>13</v>
      </c>
      <c r="C79" s="2958"/>
      <c r="D79" s="2958"/>
      <c r="E79" s="2958"/>
      <c r="F79" s="2971">
        <v>10</v>
      </c>
      <c r="G79" s="2971">
        <v>20</v>
      </c>
      <c r="H79" s="2972">
        <v>12878.5</v>
      </c>
      <c r="I79" s="3007">
        <v>0</v>
      </c>
      <c r="J79" s="2972"/>
      <c r="K79" s="2973">
        <v>12878.5</v>
      </c>
    </row>
    <row r="80" spans="1:11" ht="18" customHeight="1" x14ac:dyDescent="0.2">
      <c r="A80" s="2963" t="s">
        <v>110</v>
      </c>
      <c r="B80" s="2959" t="s">
        <v>56</v>
      </c>
      <c r="C80" s="2958"/>
      <c r="D80" s="2958"/>
      <c r="E80" s="2958"/>
      <c r="F80" s="2971"/>
      <c r="G80" s="2971"/>
      <c r="H80" s="2972"/>
      <c r="I80" s="3007">
        <v>0</v>
      </c>
      <c r="J80" s="2972"/>
      <c r="K80" s="2973">
        <v>0</v>
      </c>
    </row>
    <row r="81" spans="1:11" ht="18" customHeight="1" x14ac:dyDescent="0.2">
      <c r="A81" s="2963"/>
      <c r="B81" s="2958"/>
      <c r="C81" s="2958"/>
      <c r="D81" s="2958"/>
      <c r="E81" s="2958"/>
      <c r="F81" s="2958"/>
      <c r="G81" s="2958"/>
      <c r="H81" s="2958"/>
      <c r="I81" s="2958"/>
      <c r="J81" s="2958"/>
      <c r="K81" s="2997"/>
    </row>
    <row r="82" spans="1:11" ht="18" customHeight="1" x14ac:dyDescent="0.2">
      <c r="A82" s="2963" t="s">
        <v>148</v>
      </c>
      <c r="B82" s="2960" t="s">
        <v>149</v>
      </c>
      <c r="C82" s="2958"/>
      <c r="D82" s="2958"/>
      <c r="E82" s="2960" t="s">
        <v>7</v>
      </c>
      <c r="F82" s="2978">
        <v>10</v>
      </c>
      <c r="G82" s="2978">
        <v>20</v>
      </c>
      <c r="H82" s="2974">
        <v>12878.5</v>
      </c>
      <c r="I82" s="2974">
        <v>0</v>
      </c>
      <c r="J82" s="2974">
        <v>0</v>
      </c>
      <c r="K82" s="2974">
        <v>12878.5</v>
      </c>
    </row>
    <row r="83" spans="1:11" ht="18" customHeight="1" thickBot="1" x14ac:dyDescent="0.25">
      <c r="A83" s="2963"/>
      <c r="B83" s="2958"/>
      <c r="C83" s="2958"/>
      <c r="D83" s="2958"/>
      <c r="E83" s="2958"/>
      <c r="F83" s="2981"/>
      <c r="G83" s="2981"/>
      <c r="H83" s="2981"/>
      <c r="I83" s="2981"/>
      <c r="J83" s="2981"/>
      <c r="K83" s="2981"/>
    </row>
    <row r="84" spans="1:11" ht="42.75" customHeight="1" x14ac:dyDescent="0.2">
      <c r="A84" s="2958"/>
      <c r="B84" s="2958"/>
      <c r="C84" s="2958"/>
      <c r="D84" s="2958"/>
      <c r="E84" s="2958"/>
      <c r="F84" s="2966" t="s">
        <v>9</v>
      </c>
      <c r="G84" s="2966" t="s">
        <v>37</v>
      </c>
      <c r="H84" s="2966" t="s">
        <v>29</v>
      </c>
      <c r="I84" s="2966" t="s">
        <v>30</v>
      </c>
      <c r="J84" s="2966" t="s">
        <v>33</v>
      </c>
      <c r="K84" s="2966" t="s">
        <v>34</v>
      </c>
    </row>
    <row r="85" spans="1:11" ht="18" customHeight="1" x14ac:dyDescent="0.2">
      <c r="A85" s="2964" t="s">
        <v>111</v>
      </c>
      <c r="B85" s="2960" t="s">
        <v>57</v>
      </c>
      <c r="C85" s="2958"/>
      <c r="D85" s="2958"/>
      <c r="E85" s="2958"/>
      <c r="F85" s="2958"/>
      <c r="G85" s="2958"/>
      <c r="H85" s="2958"/>
      <c r="I85" s="2958"/>
      <c r="J85" s="2958"/>
      <c r="K85" s="2958"/>
    </row>
    <row r="86" spans="1:11" ht="18" customHeight="1" x14ac:dyDescent="0.2">
      <c r="A86" s="2963" t="s">
        <v>112</v>
      </c>
      <c r="B86" s="2959" t="s">
        <v>113</v>
      </c>
      <c r="C86" s="2958"/>
      <c r="D86" s="2958"/>
      <c r="E86" s="2958"/>
      <c r="F86" s="2971"/>
      <c r="G86" s="2971"/>
      <c r="H86" s="2972"/>
      <c r="I86" s="3007">
        <v>0</v>
      </c>
      <c r="J86" s="2972"/>
      <c r="K86" s="2973">
        <v>0</v>
      </c>
    </row>
    <row r="87" spans="1:11" ht="18" customHeight="1" x14ac:dyDescent="0.2">
      <c r="A87" s="2963" t="s">
        <v>114</v>
      </c>
      <c r="B87" s="2959" t="s">
        <v>14</v>
      </c>
      <c r="C87" s="2958"/>
      <c r="D87" s="2958"/>
      <c r="E87" s="2958"/>
      <c r="F87" s="2971"/>
      <c r="G87" s="2971"/>
      <c r="H87" s="2972"/>
      <c r="I87" s="3007">
        <v>0</v>
      </c>
      <c r="J87" s="2972"/>
      <c r="K87" s="2973">
        <v>0</v>
      </c>
    </row>
    <row r="88" spans="1:11" ht="18" customHeight="1" x14ac:dyDescent="0.2">
      <c r="A88" s="2963" t="s">
        <v>115</v>
      </c>
      <c r="B88" s="2959" t="s">
        <v>116</v>
      </c>
      <c r="C88" s="2958"/>
      <c r="D88" s="2958"/>
      <c r="E88" s="2958"/>
      <c r="F88" s="2971"/>
      <c r="G88" s="2971"/>
      <c r="H88" s="2972"/>
      <c r="I88" s="3007">
        <v>0</v>
      </c>
      <c r="J88" s="2972"/>
      <c r="K88" s="2973">
        <v>0</v>
      </c>
    </row>
    <row r="89" spans="1:11" ht="18" customHeight="1" x14ac:dyDescent="0.2">
      <c r="A89" s="2963" t="s">
        <v>117</v>
      </c>
      <c r="B89" s="2959" t="s">
        <v>58</v>
      </c>
      <c r="C89" s="2958"/>
      <c r="D89" s="2958"/>
      <c r="E89" s="2958"/>
      <c r="F89" s="2971"/>
      <c r="G89" s="2971"/>
      <c r="H89" s="2972"/>
      <c r="I89" s="3007">
        <v>0</v>
      </c>
      <c r="J89" s="2972"/>
      <c r="K89" s="2973">
        <v>0</v>
      </c>
    </row>
    <row r="90" spans="1:11" ht="18" customHeight="1" x14ac:dyDescent="0.2">
      <c r="A90" s="2963" t="s">
        <v>118</v>
      </c>
      <c r="B90" s="3861" t="s">
        <v>59</v>
      </c>
      <c r="C90" s="3862"/>
      <c r="D90" s="2958"/>
      <c r="E90" s="2958"/>
      <c r="F90" s="2971"/>
      <c r="G90" s="2971"/>
      <c r="H90" s="2972"/>
      <c r="I90" s="3007">
        <v>0</v>
      </c>
      <c r="J90" s="2972"/>
      <c r="K90" s="2973">
        <v>0</v>
      </c>
    </row>
    <row r="91" spans="1:11" ht="18" customHeight="1" x14ac:dyDescent="0.2">
      <c r="A91" s="2963" t="s">
        <v>119</v>
      </c>
      <c r="B91" s="2959" t="s">
        <v>60</v>
      </c>
      <c r="C91" s="2958"/>
      <c r="D91" s="2958"/>
      <c r="E91" s="2958"/>
      <c r="F91" s="2971"/>
      <c r="G91" s="2971"/>
      <c r="H91" s="2972"/>
      <c r="I91" s="3007">
        <v>0</v>
      </c>
      <c r="J91" s="2972"/>
      <c r="K91" s="2973">
        <v>0</v>
      </c>
    </row>
    <row r="92" spans="1:11" ht="18" customHeight="1" x14ac:dyDescent="0.2">
      <c r="A92" s="2963" t="s">
        <v>120</v>
      </c>
      <c r="B92" s="2959" t="s">
        <v>121</v>
      </c>
      <c r="C92" s="2958"/>
      <c r="D92" s="2958"/>
      <c r="E92" s="2958"/>
      <c r="F92" s="2995"/>
      <c r="G92" s="2995"/>
      <c r="H92" s="2996"/>
      <c r="I92" s="3007">
        <v>0</v>
      </c>
      <c r="J92" s="2996"/>
      <c r="K92" s="2973">
        <v>0</v>
      </c>
    </row>
    <row r="93" spans="1:11" ht="18" customHeight="1" x14ac:dyDescent="0.2">
      <c r="A93" s="2963" t="s">
        <v>122</v>
      </c>
      <c r="B93" s="2959" t="s">
        <v>123</v>
      </c>
      <c r="C93" s="2958"/>
      <c r="D93" s="2958"/>
      <c r="E93" s="2958"/>
      <c r="F93" s="2971">
        <v>1831</v>
      </c>
      <c r="G93" s="2971"/>
      <c r="H93" s="2972">
        <v>46470</v>
      </c>
      <c r="I93" s="3007">
        <v>39346.148999999998</v>
      </c>
      <c r="J93" s="2972">
        <v>46298</v>
      </c>
      <c r="K93" s="2973">
        <v>39518.149000000005</v>
      </c>
    </row>
    <row r="94" spans="1:11" ht="18" customHeight="1" x14ac:dyDescent="0.2">
      <c r="A94" s="2963" t="s">
        <v>124</v>
      </c>
      <c r="B94" s="4065"/>
      <c r="C94" s="4066"/>
      <c r="D94" s="4067"/>
      <c r="E94" s="2958"/>
      <c r="F94" s="2971"/>
      <c r="G94" s="2971"/>
      <c r="H94" s="2972"/>
      <c r="I94" s="3007">
        <v>0</v>
      </c>
      <c r="J94" s="2972"/>
      <c r="K94" s="2973">
        <v>0</v>
      </c>
    </row>
    <row r="95" spans="1:11" ht="18" customHeight="1" x14ac:dyDescent="0.2">
      <c r="A95" s="2963" t="s">
        <v>125</v>
      </c>
      <c r="B95" s="4065"/>
      <c r="C95" s="4066"/>
      <c r="D95" s="4067"/>
      <c r="E95" s="2958"/>
      <c r="F95" s="2971"/>
      <c r="G95" s="2971"/>
      <c r="H95" s="2972"/>
      <c r="I95" s="3007">
        <v>0</v>
      </c>
      <c r="J95" s="2972"/>
      <c r="K95" s="2973">
        <v>0</v>
      </c>
    </row>
    <row r="96" spans="1:11" ht="18" customHeight="1" x14ac:dyDescent="0.2">
      <c r="A96" s="2963" t="s">
        <v>126</v>
      </c>
      <c r="B96" s="4065"/>
      <c r="C96" s="4066"/>
      <c r="D96" s="4067"/>
      <c r="E96" s="2958"/>
      <c r="F96" s="2971"/>
      <c r="G96" s="2971"/>
      <c r="H96" s="2972"/>
      <c r="I96" s="3007">
        <v>0</v>
      </c>
      <c r="J96" s="2972"/>
      <c r="K96" s="2973">
        <v>0</v>
      </c>
    </row>
    <row r="97" spans="1:11" ht="18" customHeight="1" x14ac:dyDescent="0.2">
      <c r="A97" s="2963"/>
      <c r="B97" s="2959"/>
      <c r="C97" s="2958"/>
      <c r="D97" s="2958"/>
      <c r="E97" s="2958"/>
      <c r="F97" s="2958"/>
      <c r="G97" s="2958"/>
      <c r="H97" s="2958"/>
      <c r="I97" s="2958"/>
      <c r="J97" s="2958"/>
      <c r="K97" s="2958"/>
    </row>
    <row r="98" spans="1:11" ht="18" customHeight="1" x14ac:dyDescent="0.2">
      <c r="A98" s="2964" t="s">
        <v>150</v>
      </c>
      <c r="B98" s="2960" t="s">
        <v>151</v>
      </c>
      <c r="C98" s="2958"/>
      <c r="D98" s="2958"/>
      <c r="E98" s="2960" t="s">
        <v>7</v>
      </c>
      <c r="F98" s="2975">
        <v>1831</v>
      </c>
      <c r="G98" s="2975">
        <v>0</v>
      </c>
      <c r="H98" s="2975">
        <v>46470</v>
      </c>
      <c r="I98" s="2975">
        <v>39346.148999999998</v>
      </c>
      <c r="J98" s="2975">
        <v>46298</v>
      </c>
      <c r="K98" s="2975">
        <v>39518.149000000005</v>
      </c>
    </row>
    <row r="99" spans="1:11" ht="18" customHeight="1" thickBot="1" x14ac:dyDescent="0.25">
      <c r="A99" s="2958"/>
      <c r="B99" s="2960"/>
      <c r="C99" s="2958"/>
      <c r="D99" s="2958"/>
      <c r="E99" s="2958"/>
      <c r="F99" s="2981"/>
      <c r="G99" s="2981"/>
      <c r="H99" s="2981"/>
      <c r="I99" s="2981"/>
      <c r="J99" s="2981"/>
      <c r="K99" s="2981"/>
    </row>
    <row r="100" spans="1:11" ht="42.75" customHeight="1" x14ac:dyDescent="0.2">
      <c r="A100" s="2958"/>
      <c r="B100" s="2958"/>
      <c r="C100" s="2958"/>
      <c r="D100" s="2958"/>
      <c r="E100" s="2958"/>
      <c r="F100" s="2966" t="s">
        <v>9</v>
      </c>
      <c r="G100" s="2966" t="s">
        <v>37</v>
      </c>
      <c r="H100" s="2966" t="s">
        <v>29</v>
      </c>
      <c r="I100" s="2966" t="s">
        <v>30</v>
      </c>
      <c r="J100" s="2966" t="s">
        <v>33</v>
      </c>
      <c r="K100" s="2966" t="s">
        <v>34</v>
      </c>
    </row>
    <row r="101" spans="1:11" ht="18" customHeight="1" x14ac:dyDescent="0.2">
      <c r="A101" s="2964" t="s">
        <v>130</v>
      </c>
      <c r="B101" s="2960" t="s">
        <v>63</v>
      </c>
      <c r="C101" s="2958"/>
      <c r="D101" s="2958"/>
      <c r="E101" s="2958"/>
      <c r="F101" s="2958"/>
      <c r="G101" s="2958"/>
      <c r="H101" s="2958"/>
      <c r="I101" s="2958"/>
      <c r="J101" s="2958"/>
      <c r="K101" s="2958"/>
    </row>
    <row r="102" spans="1:11" ht="18" customHeight="1" x14ac:dyDescent="0.2">
      <c r="A102" s="2963" t="s">
        <v>131</v>
      </c>
      <c r="B102" s="2959" t="s">
        <v>152</v>
      </c>
      <c r="C102" s="2958"/>
      <c r="D102" s="2958"/>
      <c r="E102" s="2958"/>
      <c r="F102" s="2971">
        <v>520</v>
      </c>
      <c r="G102" s="2971"/>
      <c r="H102" s="2972">
        <v>34632</v>
      </c>
      <c r="I102" s="3007">
        <v>29322.914400000001</v>
      </c>
      <c r="J102" s="2972"/>
      <c r="K102" s="2973">
        <v>63954.914400000001</v>
      </c>
    </row>
    <row r="103" spans="1:11" ht="18" customHeight="1" x14ac:dyDescent="0.2">
      <c r="A103" s="2963" t="s">
        <v>132</v>
      </c>
      <c r="B103" s="3861" t="s">
        <v>62</v>
      </c>
      <c r="C103" s="3861"/>
      <c r="D103" s="2958"/>
      <c r="E103" s="2958"/>
      <c r="F103" s="2971"/>
      <c r="G103" s="2971"/>
      <c r="H103" s="2972"/>
      <c r="I103" s="3007">
        <v>0</v>
      </c>
      <c r="J103" s="2972"/>
      <c r="K103" s="2973">
        <v>0</v>
      </c>
    </row>
    <row r="104" spans="1:11" ht="18" customHeight="1" x14ac:dyDescent="0.2">
      <c r="A104" s="2963" t="s">
        <v>128</v>
      </c>
      <c r="B104" s="4065"/>
      <c r="C104" s="4066"/>
      <c r="D104" s="4067"/>
      <c r="E104" s="2958"/>
      <c r="F104" s="2971"/>
      <c r="G104" s="2971"/>
      <c r="H104" s="2972"/>
      <c r="I104" s="3007">
        <v>0</v>
      </c>
      <c r="J104" s="2972"/>
      <c r="K104" s="2973">
        <v>0</v>
      </c>
    </row>
    <row r="105" spans="1:11" ht="18" customHeight="1" x14ac:dyDescent="0.2">
      <c r="A105" s="2963" t="s">
        <v>127</v>
      </c>
      <c r="B105" s="4065"/>
      <c r="C105" s="4066"/>
      <c r="D105" s="4067"/>
      <c r="E105" s="2958"/>
      <c r="F105" s="2971"/>
      <c r="G105" s="2971"/>
      <c r="H105" s="2972"/>
      <c r="I105" s="3007">
        <v>0</v>
      </c>
      <c r="J105" s="2972"/>
      <c r="K105" s="2973">
        <v>0</v>
      </c>
    </row>
    <row r="106" spans="1:11" ht="18" customHeight="1" x14ac:dyDescent="0.2">
      <c r="A106" s="2963" t="s">
        <v>129</v>
      </c>
      <c r="B106" s="4065"/>
      <c r="C106" s="4066"/>
      <c r="D106" s="4067"/>
      <c r="E106" s="2958"/>
      <c r="F106" s="2971"/>
      <c r="G106" s="2971"/>
      <c r="H106" s="2972"/>
      <c r="I106" s="3007">
        <v>0</v>
      </c>
      <c r="J106" s="2972"/>
      <c r="K106" s="2973">
        <v>0</v>
      </c>
    </row>
    <row r="107" spans="1:11" ht="18" customHeight="1" x14ac:dyDescent="0.2">
      <c r="A107" s="2958"/>
      <c r="B107" s="2960"/>
      <c r="C107" s="2958"/>
      <c r="D107" s="2958"/>
      <c r="E107" s="2958"/>
      <c r="F107" s="2958"/>
      <c r="G107" s="2958"/>
      <c r="H107" s="2958"/>
      <c r="I107" s="2958"/>
      <c r="J107" s="2958"/>
      <c r="K107" s="2958"/>
    </row>
    <row r="108" spans="1:11" s="38" customFormat="1" ht="18" customHeight="1" x14ac:dyDescent="0.2">
      <c r="A108" s="2964" t="s">
        <v>153</v>
      </c>
      <c r="B108" s="3019" t="s">
        <v>154</v>
      </c>
      <c r="C108" s="2958"/>
      <c r="D108" s="2958"/>
      <c r="E108" s="2960" t="s">
        <v>7</v>
      </c>
      <c r="F108" s="2975">
        <v>520</v>
      </c>
      <c r="G108" s="2975">
        <v>0</v>
      </c>
      <c r="H108" s="2973">
        <v>34632</v>
      </c>
      <c r="I108" s="2973">
        <v>29322.914400000001</v>
      </c>
      <c r="J108" s="2973">
        <v>0</v>
      </c>
      <c r="K108" s="2973">
        <v>63954.914400000001</v>
      </c>
    </row>
    <row r="109" spans="1:11" s="38" customFormat="1" ht="18" customHeight="1" thickBot="1" x14ac:dyDescent="0.25">
      <c r="A109" s="2968"/>
      <c r="B109" s="2969"/>
      <c r="C109" s="2970"/>
      <c r="D109" s="2970"/>
      <c r="E109" s="2970"/>
      <c r="F109" s="2981"/>
      <c r="G109" s="2981"/>
      <c r="H109" s="2981"/>
      <c r="I109" s="2981"/>
      <c r="J109" s="2981"/>
      <c r="K109" s="2981"/>
    </row>
    <row r="110" spans="1:11" s="38" customFormat="1" ht="18" customHeight="1" x14ac:dyDescent="0.2">
      <c r="A110" s="2964" t="s">
        <v>156</v>
      </c>
      <c r="B110" s="2960" t="s">
        <v>39</v>
      </c>
      <c r="C110" s="2958"/>
      <c r="D110" s="2958"/>
      <c r="E110" s="2958"/>
      <c r="F110" s="2958"/>
      <c r="G110" s="2958"/>
      <c r="H110" s="2958"/>
      <c r="I110" s="2958"/>
      <c r="J110" s="2958"/>
      <c r="K110" s="2958"/>
    </row>
    <row r="111" spans="1:11" ht="18" customHeight="1" x14ac:dyDescent="0.2">
      <c r="A111" s="2964" t="s">
        <v>155</v>
      </c>
      <c r="B111" s="2960" t="s">
        <v>164</v>
      </c>
      <c r="C111" s="2958"/>
      <c r="D111" s="2958"/>
      <c r="E111" s="2960" t="s">
        <v>7</v>
      </c>
      <c r="F111" s="2972">
        <v>1443083</v>
      </c>
      <c r="G111" s="2958"/>
      <c r="H111" s="2958"/>
      <c r="I111" s="2958"/>
      <c r="J111" s="2958"/>
      <c r="K111" s="2958"/>
    </row>
    <row r="112" spans="1:11" ht="18" customHeight="1" x14ac:dyDescent="0.2">
      <c r="A112" s="2958"/>
      <c r="B112" s="2960"/>
      <c r="C112" s="2958"/>
      <c r="D112" s="2958"/>
      <c r="E112" s="2960"/>
      <c r="F112" s="2979"/>
      <c r="G112" s="2958"/>
      <c r="H112" s="2958"/>
      <c r="I112" s="2958"/>
      <c r="J112" s="2958"/>
      <c r="K112" s="2958"/>
    </row>
    <row r="113" spans="1:11" ht="18" customHeight="1" x14ac:dyDescent="0.2">
      <c r="A113" s="2964"/>
      <c r="B113" s="2960" t="s">
        <v>15</v>
      </c>
      <c r="C113" s="2958"/>
      <c r="D113" s="2958"/>
      <c r="E113" s="2958"/>
      <c r="F113" s="2958"/>
      <c r="G113" s="1969"/>
      <c r="H113" s="1969"/>
      <c r="I113" s="1969"/>
      <c r="J113" s="1969"/>
      <c r="K113" s="1969"/>
    </row>
    <row r="114" spans="1:11" ht="18" customHeight="1" x14ac:dyDescent="0.2">
      <c r="A114" s="2963" t="s">
        <v>171</v>
      </c>
      <c r="B114" s="2959" t="s">
        <v>35</v>
      </c>
      <c r="C114" s="2958"/>
      <c r="D114" s="2958"/>
      <c r="E114" s="2958"/>
      <c r="F114" s="2982">
        <v>0.84670000000000001</v>
      </c>
      <c r="G114" s="1969"/>
      <c r="H114" s="1969"/>
      <c r="I114" s="1969"/>
      <c r="J114" s="1969"/>
      <c r="K114" s="1969"/>
    </row>
    <row r="115" spans="1:11" ht="18" customHeight="1" x14ac:dyDescent="0.2">
      <c r="A115" s="2963"/>
      <c r="B115" s="2960"/>
      <c r="C115" s="2958"/>
      <c r="D115" s="2958"/>
      <c r="E115" s="2958"/>
      <c r="F115" s="2958"/>
      <c r="G115" s="1969"/>
      <c r="H115" s="1969"/>
      <c r="I115" s="1969"/>
      <c r="J115" s="1969"/>
      <c r="K115" s="1969"/>
    </row>
    <row r="116" spans="1:11" ht="18" customHeight="1" x14ac:dyDescent="0.2">
      <c r="A116" s="2963" t="s">
        <v>170</v>
      </c>
      <c r="B116" s="2960" t="s">
        <v>16</v>
      </c>
      <c r="C116" s="2958"/>
      <c r="D116" s="2958"/>
      <c r="E116" s="2958"/>
      <c r="F116" s="2958"/>
      <c r="G116" s="1969"/>
      <c r="H116" s="1969"/>
      <c r="I116" s="1969"/>
      <c r="J116" s="1969"/>
      <c r="K116" s="1969"/>
    </row>
    <row r="117" spans="1:11" ht="18" customHeight="1" x14ac:dyDescent="0.2">
      <c r="A117" s="2963" t="s">
        <v>172</v>
      </c>
      <c r="B117" s="2959" t="s">
        <v>17</v>
      </c>
      <c r="C117" s="2958"/>
      <c r="D117" s="2958"/>
      <c r="E117" s="2958"/>
      <c r="F117" s="2972">
        <v>74649440</v>
      </c>
      <c r="G117" s="1969"/>
      <c r="H117" s="1969"/>
      <c r="I117" s="1969"/>
      <c r="J117" s="1969"/>
      <c r="K117" s="1969"/>
    </row>
    <row r="118" spans="1:11" ht="18" customHeight="1" x14ac:dyDescent="0.2">
      <c r="A118" s="2963" t="s">
        <v>173</v>
      </c>
      <c r="B118" s="2958" t="s">
        <v>18</v>
      </c>
      <c r="C118" s="2958"/>
      <c r="D118" s="2958"/>
      <c r="E118" s="2958"/>
      <c r="F118" s="2972">
        <v>2147298</v>
      </c>
      <c r="G118" s="1969"/>
      <c r="H118" s="1969"/>
      <c r="I118" s="1969"/>
      <c r="J118" s="1969"/>
      <c r="K118" s="1969"/>
    </row>
    <row r="119" spans="1:11" ht="18" customHeight="1" x14ac:dyDescent="0.2">
      <c r="A119" s="2963" t="s">
        <v>174</v>
      </c>
      <c r="B119" s="2960" t="s">
        <v>19</v>
      </c>
      <c r="C119" s="2958"/>
      <c r="D119" s="2958"/>
      <c r="E119" s="2958"/>
      <c r="F119" s="2974">
        <v>76796738</v>
      </c>
      <c r="G119" s="1969"/>
      <c r="H119" s="1969"/>
      <c r="I119" s="1969"/>
      <c r="J119" s="1969"/>
      <c r="K119" s="1969"/>
    </row>
    <row r="120" spans="1:11" ht="18" customHeight="1" x14ac:dyDescent="0.2">
      <c r="A120" s="2963"/>
      <c r="B120" s="2960"/>
      <c r="C120" s="2958"/>
      <c r="D120" s="2958"/>
      <c r="E120" s="2958"/>
      <c r="F120" s="2958"/>
      <c r="G120" s="1969"/>
      <c r="H120" s="1969"/>
      <c r="I120" s="1969"/>
      <c r="J120" s="1969"/>
      <c r="K120" s="1969"/>
    </row>
    <row r="121" spans="1:11" ht="18" customHeight="1" x14ac:dyDescent="0.2">
      <c r="A121" s="2963" t="s">
        <v>167</v>
      </c>
      <c r="B121" s="2960" t="s">
        <v>36</v>
      </c>
      <c r="C121" s="2958"/>
      <c r="D121" s="2958"/>
      <c r="E121" s="2958"/>
      <c r="F121" s="2972">
        <v>72413402</v>
      </c>
      <c r="G121" s="1969"/>
      <c r="H121" s="1969"/>
      <c r="I121" s="1969"/>
      <c r="J121" s="1969"/>
      <c r="K121" s="1969"/>
    </row>
    <row r="122" spans="1:11" ht="18" customHeight="1" x14ac:dyDescent="0.2">
      <c r="A122" s="2963"/>
      <c r="B122" s="2958"/>
      <c r="C122" s="2958"/>
      <c r="D122" s="2958"/>
      <c r="E122" s="2958"/>
      <c r="F122" s="2958"/>
      <c r="G122" s="1969"/>
      <c r="H122" s="1969"/>
      <c r="I122" s="1969"/>
      <c r="J122" s="1969"/>
      <c r="K122" s="1969"/>
    </row>
    <row r="123" spans="1:11" ht="18" customHeight="1" x14ac:dyDescent="0.2">
      <c r="A123" s="2963" t="s">
        <v>175</v>
      </c>
      <c r="B123" s="2960" t="s">
        <v>20</v>
      </c>
      <c r="C123" s="2958"/>
      <c r="D123" s="2958"/>
      <c r="E123" s="2958"/>
      <c r="F123" s="2972">
        <v>4383336</v>
      </c>
      <c r="G123" s="1969"/>
      <c r="H123" s="1969"/>
      <c r="I123" s="1969"/>
      <c r="J123" s="1969"/>
      <c r="K123" s="1969"/>
    </row>
    <row r="124" spans="1:11" ht="18" customHeight="1" x14ac:dyDescent="0.2">
      <c r="A124" s="2963"/>
      <c r="B124" s="2958"/>
      <c r="C124" s="2958"/>
      <c r="D124" s="2958"/>
      <c r="E124" s="2958"/>
      <c r="F124" s="2958"/>
      <c r="G124" s="1969"/>
      <c r="H124" s="1969"/>
      <c r="I124" s="1969"/>
      <c r="J124" s="1969"/>
      <c r="K124" s="1969"/>
    </row>
    <row r="125" spans="1:11" ht="18" customHeight="1" x14ac:dyDescent="0.2">
      <c r="A125" s="2963" t="s">
        <v>176</v>
      </c>
      <c r="B125" s="2960" t="s">
        <v>21</v>
      </c>
      <c r="C125" s="2958"/>
      <c r="D125" s="2958"/>
      <c r="E125" s="2958"/>
      <c r="F125" s="2972">
        <v>-457179</v>
      </c>
      <c r="G125" s="1969"/>
      <c r="H125" s="1969"/>
      <c r="I125" s="1969"/>
      <c r="J125" s="1969"/>
      <c r="K125" s="1969"/>
    </row>
    <row r="126" spans="1:11" ht="18" customHeight="1" x14ac:dyDescent="0.2">
      <c r="A126" s="2963"/>
      <c r="B126" s="2958"/>
      <c r="C126" s="2958"/>
      <c r="D126" s="2958"/>
      <c r="E126" s="2958"/>
      <c r="F126" s="2958"/>
      <c r="G126" s="1969"/>
      <c r="H126" s="1969"/>
      <c r="I126" s="1969"/>
      <c r="J126" s="1969"/>
      <c r="K126" s="1969"/>
    </row>
    <row r="127" spans="1:11" ht="18" customHeight="1" x14ac:dyDescent="0.2">
      <c r="A127" s="2963" t="s">
        <v>177</v>
      </c>
      <c r="B127" s="2960" t="s">
        <v>22</v>
      </c>
      <c r="C127" s="2958"/>
      <c r="D127" s="2958"/>
      <c r="E127" s="2958"/>
      <c r="F127" s="2972">
        <v>3926157</v>
      </c>
      <c r="G127" s="1969"/>
      <c r="H127" s="1969"/>
      <c r="I127" s="1969"/>
      <c r="J127" s="1969"/>
      <c r="K127" s="1969"/>
    </row>
    <row r="128" spans="1:11" ht="18" customHeight="1" x14ac:dyDescent="0.2">
      <c r="A128" s="2963"/>
      <c r="B128" s="2958"/>
      <c r="C128" s="2958"/>
      <c r="D128" s="2958"/>
      <c r="E128" s="2958"/>
      <c r="F128" s="2958"/>
      <c r="G128" s="1969"/>
      <c r="H128" s="1969"/>
      <c r="I128" s="1969"/>
      <c r="J128" s="1969"/>
      <c r="K128" s="1969"/>
    </row>
    <row r="129" spans="1:11" ht="42.75" customHeight="1" x14ac:dyDescent="0.2">
      <c r="A129" s="2958"/>
      <c r="B129" s="2958"/>
      <c r="C129" s="2958"/>
      <c r="D129" s="2958"/>
      <c r="E129" s="2958"/>
      <c r="F129" s="2966" t="s">
        <v>9</v>
      </c>
      <c r="G129" s="2966" t="s">
        <v>37</v>
      </c>
      <c r="H129" s="2966" t="s">
        <v>29</v>
      </c>
      <c r="I129" s="2966" t="s">
        <v>30</v>
      </c>
      <c r="J129" s="2966" t="s">
        <v>33</v>
      </c>
      <c r="K129" s="2966" t="s">
        <v>34</v>
      </c>
    </row>
    <row r="130" spans="1:11" ht="18" customHeight="1" x14ac:dyDescent="0.2">
      <c r="A130" s="2964" t="s">
        <v>157</v>
      </c>
      <c r="B130" s="2960" t="s">
        <v>23</v>
      </c>
      <c r="C130" s="2958"/>
      <c r="D130" s="2958"/>
      <c r="E130" s="2958"/>
      <c r="F130" s="2958"/>
      <c r="G130" s="2958"/>
      <c r="H130" s="2958"/>
      <c r="I130" s="2958"/>
      <c r="J130" s="2958"/>
      <c r="K130" s="2958"/>
    </row>
    <row r="131" spans="1:11" ht="18" customHeight="1" x14ac:dyDescent="0.2">
      <c r="A131" s="2963" t="s">
        <v>158</v>
      </c>
      <c r="B131" s="2958" t="s">
        <v>24</v>
      </c>
      <c r="C131" s="2958"/>
      <c r="D131" s="2958"/>
      <c r="E131" s="2958"/>
      <c r="F131" s="2971"/>
      <c r="G131" s="2971"/>
      <c r="H131" s="2972"/>
      <c r="I131" s="3007">
        <v>0</v>
      </c>
      <c r="J131" s="2972"/>
      <c r="K131" s="2973">
        <v>0</v>
      </c>
    </row>
    <row r="132" spans="1:11" ht="18" customHeight="1" x14ac:dyDescent="0.2">
      <c r="A132" s="2963" t="s">
        <v>159</v>
      </c>
      <c r="B132" s="2958" t="s">
        <v>25</v>
      </c>
      <c r="C132" s="2958"/>
      <c r="D132" s="2958"/>
      <c r="E132" s="2958"/>
      <c r="F132" s="2971"/>
      <c r="G132" s="2971"/>
      <c r="H132" s="2972"/>
      <c r="I132" s="3007">
        <v>0</v>
      </c>
      <c r="J132" s="2972"/>
      <c r="K132" s="2973">
        <v>0</v>
      </c>
    </row>
    <row r="133" spans="1:11" ht="18" customHeight="1" x14ac:dyDescent="0.2">
      <c r="A133" s="2963" t="s">
        <v>160</v>
      </c>
      <c r="B133" s="4062"/>
      <c r="C133" s="4063"/>
      <c r="D133" s="4064"/>
      <c r="E133" s="2958"/>
      <c r="F133" s="2971"/>
      <c r="G133" s="2971"/>
      <c r="H133" s="2972"/>
      <c r="I133" s="3007">
        <v>0</v>
      </c>
      <c r="J133" s="2972"/>
      <c r="K133" s="2973">
        <v>0</v>
      </c>
    </row>
    <row r="134" spans="1:11" ht="18" customHeight="1" x14ac:dyDescent="0.2">
      <c r="A134" s="2963" t="s">
        <v>161</v>
      </c>
      <c r="B134" s="4062"/>
      <c r="C134" s="4063"/>
      <c r="D134" s="4064"/>
      <c r="E134" s="2958"/>
      <c r="F134" s="2971"/>
      <c r="G134" s="2971"/>
      <c r="H134" s="2972"/>
      <c r="I134" s="3007">
        <v>0</v>
      </c>
      <c r="J134" s="2972"/>
      <c r="K134" s="2973">
        <v>0</v>
      </c>
    </row>
    <row r="135" spans="1:11" ht="18" customHeight="1" x14ac:dyDescent="0.2">
      <c r="A135" s="2963" t="s">
        <v>162</v>
      </c>
      <c r="B135" s="4062"/>
      <c r="C135" s="4063"/>
      <c r="D135" s="4064"/>
      <c r="E135" s="2958"/>
      <c r="F135" s="2971"/>
      <c r="G135" s="2971"/>
      <c r="H135" s="2972"/>
      <c r="I135" s="3007">
        <v>0</v>
      </c>
      <c r="J135" s="2972"/>
      <c r="K135" s="2973">
        <v>0</v>
      </c>
    </row>
    <row r="136" spans="1:11" ht="18" customHeight="1" x14ac:dyDescent="0.2">
      <c r="A136" s="2964"/>
      <c r="B136" s="2958"/>
      <c r="C136" s="2958"/>
      <c r="D136" s="2958"/>
      <c r="E136" s="2958"/>
      <c r="F136" s="2958"/>
      <c r="G136" s="2958"/>
      <c r="H136" s="2958"/>
      <c r="I136" s="2958"/>
      <c r="J136" s="2958"/>
      <c r="K136" s="2958"/>
    </row>
    <row r="137" spans="1:11" ht="18" customHeight="1" x14ac:dyDescent="0.2">
      <c r="A137" s="2964" t="s">
        <v>163</v>
      </c>
      <c r="B137" s="2960" t="s">
        <v>27</v>
      </c>
      <c r="C137" s="2958"/>
      <c r="D137" s="2958"/>
      <c r="E137" s="2958"/>
      <c r="F137" s="2975">
        <v>0</v>
      </c>
      <c r="G137" s="2975">
        <v>0</v>
      </c>
      <c r="H137" s="2973">
        <v>0</v>
      </c>
      <c r="I137" s="2973">
        <v>0</v>
      </c>
      <c r="J137" s="2973">
        <v>0</v>
      </c>
      <c r="K137" s="2973">
        <v>0</v>
      </c>
    </row>
    <row r="138" spans="1:11" ht="18" customHeight="1" x14ac:dyDescent="0.2">
      <c r="A138" s="2958"/>
      <c r="B138" s="2958"/>
      <c r="C138" s="2958"/>
      <c r="D138" s="2958"/>
      <c r="E138" s="2958"/>
      <c r="F138" s="2958"/>
      <c r="G138" s="2958"/>
      <c r="H138" s="2958"/>
      <c r="I138" s="2958"/>
      <c r="J138" s="2958"/>
      <c r="K138" s="2958"/>
    </row>
    <row r="139" spans="1:11" ht="42.75" customHeight="1" x14ac:dyDescent="0.2">
      <c r="A139" s="2958"/>
      <c r="B139" s="2958"/>
      <c r="C139" s="2958"/>
      <c r="D139" s="2958"/>
      <c r="E139" s="2958"/>
      <c r="F139" s="2966" t="s">
        <v>9</v>
      </c>
      <c r="G139" s="2966" t="s">
        <v>37</v>
      </c>
      <c r="H139" s="2966" t="s">
        <v>29</v>
      </c>
      <c r="I139" s="2966" t="s">
        <v>30</v>
      </c>
      <c r="J139" s="2966" t="s">
        <v>33</v>
      </c>
      <c r="K139" s="2966" t="s">
        <v>34</v>
      </c>
    </row>
    <row r="140" spans="1:11" ht="18" customHeight="1" x14ac:dyDescent="0.2">
      <c r="A140" s="2964" t="s">
        <v>166</v>
      </c>
      <c r="B140" s="2960" t="s">
        <v>26</v>
      </c>
      <c r="C140" s="2958"/>
      <c r="D140" s="2958"/>
      <c r="E140" s="2958"/>
      <c r="F140" s="2958"/>
      <c r="G140" s="2958"/>
      <c r="H140" s="2958"/>
      <c r="I140" s="2958"/>
      <c r="J140" s="2958"/>
      <c r="K140" s="2958"/>
    </row>
    <row r="141" spans="1:11" ht="18" customHeight="1" x14ac:dyDescent="0.2">
      <c r="A141" s="2963" t="s">
        <v>137</v>
      </c>
      <c r="B141" s="2960" t="s">
        <v>64</v>
      </c>
      <c r="C141" s="2958"/>
      <c r="D141" s="2958"/>
      <c r="E141" s="2958"/>
      <c r="F141" s="2998">
        <v>2438</v>
      </c>
      <c r="G141" s="2998">
        <v>6944</v>
      </c>
      <c r="H141" s="2998">
        <v>46583.839999999997</v>
      </c>
      <c r="I141" s="2998">
        <v>39442.537327999999</v>
      </c>
      <c r="J141" s="2998">
        <v>6977</v>
      </c>
      <c r="K141" s="2998">
        <v>79049.377328000002</v>
      </c>
    </row>
    <row r="142" spans="1:11" ht="18" customHeight="1" x14ac:dyDescent="0.2">
      <c r="A142" s="2963" t="s">
        <v>142</v>
      </c>
      <c r="B142" s="2960" t="s">
        <v>65</v>
      </c>
      <c r="C142" s="2958"/>
      <c r="D142" s="2958"/>
      <c r="E142" s="2958"/>
      <c r="F142" s="2998">
        <v>5384</v>
      </c>
      <c r="G142" s="2998">
        <v>0</v>
      </c>
      <c r="H142" s="2998">
        <v>194638.4</v>
      </c>
      <c r="I142" s="2998">
        <v>164800.33327999999</v>
      </c>
      <c r="J142" s="2998">
        <v>0</v>
      </c>
      <c r="K142" s="2998">
        <v>359438.73327999999</v>
      </c>
    </row>
    <row r="143" spans="1:11" ht="18" customHeight="1" x14ac:dyDescent="0.2">
      <c r="A143" s="2963" t="s">
        <v>144</v>
      </c>
      <c r="B143" s="2960" t="s">
        <v>66</v>
      </c>
      <c r="C143" s="2958"/>
      <c r="D143" s="2958"/>
      <c r="E143" s="2958"/>
      <c r="F143" s="2998">
        <v>0</v>
      </c>
      <c r="G143" s="2998">
        <v>0</v>
      </c>
      <c r="H143" s="2998">
        <v>800266</v>
      </c>
      <c r="I143" s="2998">
        <v>677585.22219999996</v>
      </c>
      <c r="J143" s="2998">
        <v>0</v>
      </c>
      <c r="K143" s="2998">
        <v>1477851.2222</v>
      </c>
    </row>
    <row r="144" spans="1:11" ht="18" customHeight="1" x14ac:dyDescent="0.2">
      <c r="A144" s="2963" t="s">
        <v>146</v>
      </c>
      <c r="B144" s="2960" t="s">
        <v>67</v>
      </c>
      <c r="C144" s="2958"/>
      <c r="D144" s="2958"/>
      <c r="E144" s="2958"/>
      <c r="F144" s="2998">
        <v>0</v>
      </c>
      <c r="G144" s="2998">
        <v>0</v>
      </c>
      <c r="H144" s="2998">
        <v>0</v>
      </c>
      <c r="I144" s="2998">
        <v>0</v>
      </c>
      <c r="J144" s="2998">
        <v>0</v>
      </c>
      <c r="K144" s="2998">
        <v>0</v>
      </c>
    </row>
    <row r="145" spans="1:11" ht="18" customHeight="1" x14ac:dyDescent="0.2">
      <c r="A145" s="2963" t="s">
        <v>148</v>
      </c>
      <c r="B145" s="2960" t="s">
        <v>68</v>
      </c>
      <c r="C145" s="2958"/>
      <c r="D145" s="2958"/>
      <c r="E145" s="2958"/>
      <c r="F145" s="2998">
        <v>10</v>
      </c>
      <c r="G145" s="2998">
        <v>20</v>
      </c>
      <c r="H145" s="2998">
        <v>12878.5</v>
      </c>
      <c r="I145" s="2998">
        <v>0</v>
      </c>
      <c r="J145" s="2998">
        <v>0</v>
      </c>
      <c r="K145" s="2998">
        <v>12878.5</v>
      </c>
    </row>
    <row r="146" spans="1:11" ht="18" customHeight="1" x14ac:dyDescent="0.2">
      <c r="A146" s="2963" t="s">
        <v>150</v>
      </c>
      <c r="B146" s="2960" t="s">
        <v>69</v>
      </c>
      <c r="C146" s="2958"/>
      <c r="D146" s="2958"/>
      <c r="E146" s="2958"/>
      <c r="F146" s="2998">
        <v>1831</v>
      </c>
      <c r="G146" s="2998">
        <v>0</v>
      </c>
      <c r="H146" s="2998">
        <v>46470</v>
      </c>
      <c r="I146" s="2998">
        <v>39346.148999999998</v>
      </c>
      <c r="J146" s="2998">
        <v>46298</v>
      </c>
      <c r="K146" s="2998">
        <v>39518.149000000005</v>
      </c>
    </row>
    <row r="147" spans="1:11" ht="18" customHeight="1" x14ac:dyDescent="0.2">
      <c r="A147" s="2963" t="s">
        <v>153</v>
      </c>
      <c r="B147" s="2960" t="s">
        <v>61</v>
      </c>
      <c r="C147" s="2958"/>
      <c r="D147" s="2958"/>
      <c r="E147" s="2958"/>
      <c r="F147" s="2975">
        <v>520</v>
      </c>
      <c r="G147" s="2975">
        <v>0</v>
      </c>
      <c r="H147" s="2975">
        <v>34632</v>
      </c>
      <c r="I147" s="2975">
        <v>29322.914400000001</v>
      </c>
      <c r="J147" s="2975">
        <v>0</v>
      </c>
      <c r="K147" s="2975">
        <v>63954.914400000001</v>
      </c>
    </row>
    <row r="148" spans="1:11" ht="18" customHeight="1" x14ac:dyDescent="0.2">
      <c r="A148" s="2963" t="s">
        <v>155</v>
      </c>
      <c r="B148" s="2960" t="s">
        <v>70</v>
      </c>
      <c r="C148" s="2958"/>
      <c r="D148" s="2958"/>
      <c r="E148" s="2958"/>
      <c r="F148" s="2999" t="s">
        <v>73</v>
      </c>
      <c r="G148" s="2999" t="s">
        <v>73</v>
      </c>
      <c r="H148" s="3000" t="s">
        <v>73</v>
      </c>
      <c r="I148" s="3000" t="s">
        <v>73</v>
      </c>
      <c r="J148" s="3000" t="s">
        <v>73</v>
      </c>
      <c r="K148" s="2994">
        <v>1443083</v>
      </c>
    </row>
    <row r="149" spans="1:11" ht="18" customHeight="1" x14ac:dyDescent="0.2">
      <c r="A149" s="2963" t="s">
        <v>163</v>
      </c>
      <c r="B149" s="2960" t="s">
        <v>71</v>
      </c>
      <c r="C149" s="2958"/>
      <c r="D149" s="2958"/>
      <c r="E149" s="2958"/>
      <c r="F149" s="2975">
        <v>0</v>
      </c>
      <c r="G149" s="2975">
        <v>0</v>
      </c>
      <c r="H149" s="2975">
        <v>0</v>
      </c>
      <c r="I149" s="2975">
        <v>0</v>
      </c>
      <c r="J149" s="2975">
        <v>0</v>
      </c>
      <c r="K149" s="2975">
        <v>0</v>
      </c>
    </row>
    <row r="150" spans="1:11" ht="18" customHeight="1" x14ac:dyDescent="0.2">
      <c r="A150" s="2963" t="s">
        <v>185</v>
      </c>
      <c r="B150" s="2960" t="s">
        <v>186</v>
      </c>
      <c r="C150" s="2958"/>
      <c r="D150" s="2958"/>
      <c r="E150" s="2958"/>
      <c r="F150" s="2999" t="s">
        <v>73</v>
      </c>
      <c r="G150" s="2999" t="s">
        <v>73</v>
      </c>
      <c r="H150" s="2975">
        <v>1556128</v>
      </c>
      <c r="I150" s="2975">
        <v>0</v>
      </c>
      <c r="J150" s="2975">
        <v>1330684</v>
      </c>
      <c r="K150" s="2975">
        <v>225444</v>
      </c>
    </row>
    <row r="151" spans="1:11" ht="18" customHeight="1" x14ac:dyDescent="0.2">
      <c r="A151" s="2958"/>
      <c r="B151" s="2960"/>
      <c r="C151" s="2958"/>
      <c r="D151" s="2958"/>
      <c r="E151" s="2958"/>
      <c r="F151" s="3005"/>
      <c r="G151" s="3005"/>
      <c r="H151" s="3005"/>
      <c r="I151" s="3005"/>
      <c r="J151" s="3005"/>
      <c r="K151" s="3005"/>
    </row>
    <row r="152" spans="1:11" ht="18" customHeight="1" x14ac:dyDescent="0.2">
      <c r="A152" s="2964" t="s">
        <v>165</v>
      </c>
      <c r="B152" s="2960" t="s">
        <v>26</v>
      </c>
      <c r="C152" s="2958"/>
      <c r="D152" s="2958"/>
      <c r="E152" s="2958"/>
      <c r="F152" s="3006">
        <v>10183</v>
      </c>
      <c r="G152" s="3006">
        <v>6964</v>
      </c>
      <c r="H152" s="3006">
        <v>2691596.74</v>
      </c>
      <c r="I152" s="3006">
        <v>950497.15620799991</v>
      </c>
      <c r="J152" s="3006">
        <v>1383959</v>
      </c>
      <c r="K152" s="3006">
        <v>3701217.8962079999</v>
      </c>
    </row>
    <row r="153" spans="1:11" ht="18" customHeight="1" x14ac:dyDescent="0.2">
      <c r="A153" s="1970"/>
      <c r="B153" s="1969"/>
      <c r="C153" s="1969"/>
      <c r="D153" s="1969"/>
      <c r="E153" s="1969"/>
      <c r="F153" s="1969"/>
      <c r="G153" s="1969"/>
      <c r="H153" s="1969"/>
      <c r="I153" s="1969"/>
      <c r="J153" s="1969"/>
      <c r="K153" s="1969"/>
    </row>
    <row r="154" spans="1:11" ht="18" customHeight="1" x14ac:dyDescent="0.2">
      <c r="A154" s="2964" t="s">
        <v>168</v>
      </c>
      <c r="B154" s="2960" t="s">
        <v>28</v>
      </c>
      <c r="C154" s="2958"/>
      <c r="D154" s="2958"/>
      <c r="E154" s="2958"/>
      <c r="F154" s="3020">
        <v>5.1112332717195084E-2</v>
      </c>
      <c r="G154" s="2958"/>
      <c r="H154" s="2958"/>
      <c r="I154" s="2958"/>
      <c r="J154" s="2958"/>
      <c r="K154" s="2958"/>
    </row>
    <row r="155" spans="1:11" ht="18" customHeight="1" x14ac:dyDescent="0.2">
      <c r="A155" s="2964" t="s">
        <v>169</v>
      </c>
      <c r="B155" s="2960" t="s">
        <v>72</v>
      </c>
      <c r="C155" s="2958"/>
      <c r="D155" s="2958"/>
      <c r="E155" s="2958"/>
      <c r="F155" s="3020">
        <v>0.94270756268992806</v>
      </c>
      <c r="G155" s="2960"/>
      <c r="H155" s="2958"/>
      <c r="I155" s="2958"/>
      <c r="J155" s="2958"/>
      <c r="K155" s="2958"/>
    </row>
    <row r="156" spans="1:11" ht="18" customHeight="1" x14ac:dyDescent="0.2">
      <c r="A156" s="2958"/>
      <c r="B156" s="2958"/>
      <c r="C156" s="2958"/>
      <c r="D156" s="2958"/>
      <c r="E156" s="2958"/>
      <c r="F156" s="2958"/>
      <c r="G156" s="2960"/>
      <c r="H156" s="2958"/>
      <c r="I156" s="2958"/>
      <c r="J156" s="2958"/>
      <c r="K156" s="2958"/>
    </row>
  </sheetData>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 ref="B62:D62"/>
    <mergeCell ref="B57:D57"/>
    <mergeCell ref="B52:C52"/>
    <mergeCell ref="B90:C90"/>
    <mergeCell ref="B53:D53"/>
    <mergeCell ref="B55:D55"/>
    <mergeCell ref="B56:D56"/>
    <mergeCell ref="B59:D59"/>
    <mergeCell ref="B103:C103"/>
    <mergeCell ref="B96:D96"/>
    <mergeCell ref="B95:D95"/>
    <mergeCell ref="B94:D94"/>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K156"/>
  <sheetViews>
    <sheetView showGridLines="0" view="pageBreakPreview" zoomScale="85" zoomScaleNormal="50" zoomScaleSheetLayoutView="85" workbookViewId="0">
      <selection activeCell="H1" sqref="H1:H1048576"/>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3021"/>
      <c r="B1" s="3021"/>
      <c r="C1" s="3025"/>
      <c r="D1" s="3024"/>
      <c r="E1" s="3025"/>
      <c r="F1" s="3025"/>
      <c r="G1" s="3025"/>
      <c r="H1" s="3025"/>
      <c r="I1" s="3025"/>
      <c r="J1" s="3025"/>
      <c r="K1" s="3025"/>
    </row>
    <row r="2" spans="1:11" ht="18" customHeight="1" x14ac:dyDescent="0.25">
      <c r="A2" s="3021"/>
      <c r="B2" s="3021"/>
      <c r="C2" s="3021"/>
      <c r="D2" s="3857" t="s">
        <v>686</v>
      </c>
      <c r="E2" s="3858"/>
      <c r="F2" s="3858"/>
      <c r="G2" s="3858"/>
      <c r="H2" s="3858"/>
      <c r="I2" s="3021"/>
      <c r="J2" s="3021"/>
      <c r="K2" s="3021"/>
    </row>
    <row r="3" spans="1:11" ht="18" customHeight="1" x14ac:dyDescent="0.2">
      <c r="A3" s="3021"/>
      <c r="B3" s="3023" t="s">
        <v>0</v>
      </c>
      <c r="C3" s="3021"/>
      <c r="D3" s="3021"/>
      <c r="E3" s="3021"/>
      <c r="F3" s="3021"/>
      <c r="G3" s="3021"/>
      <c r="H3" s="3021"/>
      <c r="I3" s="3021"/>
      <c r="J3" s="3021"/>
      <c r="K3" s="3021"/>
    </row>
    <row r="4" spans="1:11" ht="18" customHeight="1" x14ac:dyDescent="0.2">
      <c r="A4" s="1970"/>
      <c r="B4" s="1969"/>
      <c r="C4" s="1969"/>
      <c r="D4" s="1969"/>
      <c r="E4" s="1969"/>
      <c r="F4" s="1969"/>
      <c r="G4" s="1969"/>
      <c r="H4" s="1969"/>
      <c r="I4" s="1969"/>
      <c r="J4" s="1969"/>
      <c r="K4" s="1969"/>
    </row>
    <row r="5" spans="1:11" ht="18" customHeight="1" x14ac:dyDescent="0.2">
      <c r="A5" s="3021"/>
      <c r="B5" s="3026" t="s">
        <v>40</v>
      </c>
      <c r="C5" s="4068" t="s">
        <v>656</v>
      </c>
      <c r="D5" s="4070"/>
      <c r="E5" s="4070"/>
      <c r="F5" s="4070"/>
      <c r="G5" s="4071"/>
      <c r="H5" s="3021"/>
      <c r="I5" s="3021"/>
      <c r="J5" s="3021"/>
      <c r="K5" s="3021"/>
    </row>
    <row r="6" spans="1:11" ht="18" customHeight="1" x14ac:dyDescent="0.2">
      <c r="A6" s="3021"/>
      <c r="B6" s="3026" t="s">
        <v>3</v>
      </c>
      <c r="C6" s="4072">
        <v>65</v>
      </c>
      <c r="D6" s="4073"/>
      <c r="E6" s="4073"/>
      <c r="F6" s="4073"/>
      <c r="G6" s="4074"/>
      <c r="H6" s="3021"/>
      <c r="I6" s="3021"/>
      <c r="J6" s="3021"/>
      <c r="K6" s="3021"/>
    </row>
    <row r="7" spans="1:11" ht="18" customHeight="1" x14ac:dyDescent="0.2">
      <c r="A7" s="3021"/>
      <c r="B7" s="3026" t="s">
        <v>4</v>
      </c>
      <c r="C7" s="4075">
        <v>654</v>
      </c>
      <c r="D7" s="4076"/>
      <c r="E7" s="4076"/>
      <c r="F7" s="4076"/>
      <c r="G7" s="4077"/>
      <c r="H7" s="3021"/>
      <c r="I7" s="3021"/>
      <c r="J7" s="3021"/>
      <c r="K7" s="3021"/>
    </row>
    <row r="8" spans="1:11" ht="18" customHeight="1" x14ac:dyDescent="0.2">
      <c r="A8" s="1970"/>
      <c r="B8" s="1969"/>
      <c r="C8" s="1969"/>
      <c r="D8" s="1969"/>
      <c r="E8" s="1969"/>
      <c r="F8" s="1969"/>
      <c r="G8" s="1969"/>
      <c r="H8" s="1969"/>
      <c r="I8" s="1969"/>
      <c r="J8" s="1969"/>
      <c r="K8" s="1969"/>
    </row>
    <row r="9" spans="1:11" ht="18" customHeight="1" x14ac:dyDescent="0.2">
      <c r="A9" s="3021"/>
      <c r="B9" s="3026" t="s">
        <v>1</v>
      </c>
      <c r="C9" s="4068" t="s">
        <v>363</v>
      </c>
      <c r="D9" s="4070"/>
      <c r="E9" s="4070"/>
      <c r="F9" s="4070"/>
      <c r="G9" s="4071"/>
      <c r="H9" s="3021"/>
      <c r="I9" s="3021"/>
      <c r="J9" s="3021"/>
      <c r="K9" s="3021"/>
    </row>
    <row r="10" spans="1:11" ht="18" customHeight="1" x14ac:dyDescent="0.2">
      <c r="A10" s="3021"/>
      <c r="B10" s="3026" t="s">
        <v>2</v>
      </c>
      <c r="C10" s="4078" t="s">
        <v>364</v>
      </c>
      <c r="D10" s="4079"/>
      <c r="E10" s="4079"/>
      <c r="F10" s="4079"/>
      <c r="G10" s="4080"/>
      <c r="H10" s="3021"/>
      <c r="I10" s="3021"/>
      <c r="J10" s="3021"/>
      <c r="K10" s="3021"/>
    </row>
    <row r="11" spans="1:11" ht="18" customHeight="1" x14ac:dyDescent="0.2">
      <c r="A11" s="3021"/>
      <c r="B11" s="3026" t="s">
        <v>32</v>
      </c>
      <c r="C11" s="4068" t="s">
        <v>365</v>
      </c>
      <c r="D11" s="4069"/>
      <c r="E11" s="4069"/>
      <c r="F11" s="4069"/>
      <c r="G11" s="4069"/>
      <c r="H11" s="3021"/>
      <c r="I11" s="3021"/>
      <c r="J11" s="3021"/>
      <c r="K11" s="3021"/>
    </row>
    <row r="12" spans="1:11" ht="18" customHeight="1" x14ac:dyDescent="0.2">
      <c r="A12" s="3021"/>
      <c r="B12" s="3026"/>
      <c r="C12" s="3026"/>
      <c r="D12" s="3026"/>
      <c r="E12" s="3026"/>
      <c r="F12" s="3026"/>
      <c r="G12" s="3026"/>
      <c r="H12" s="3021"/>
      <c r="I12" s="3021"/>
      <c r="J12" s="3021"/>
      <c r="K12" s="3021"/>
    </row>
    <row r="13" spans="1:11" ht="24.6" customHeight="1" x14ac:dyDescent="0.2">
      <c r="A13" s="3021"/>
      <c r="B13" s="3863"/>
      <c r="C13" s="3864"/>
      <c r="D13" s="3864"/>
      <c r="E13" s="3864"/>
      <c r="F13" s="3864"/>
      <c r="G13" s="3864"/>
      <c r="H13" s="3865"/>
      <c r="I13" s="3025"/>
      <c r="J13" s="3021"/>
      <c r="K13" s="3021"/>
    </row>
    <row r="14" spans="1:11" ht="18" customHeight="1" x14ac:dyDescent="0.2">
      <c r="A14" s="3021"/>
      <c r="B14" s="3028"/>
      <c r="C14" s="3021"/>
      <c r="D14" s="3021"/>
      <c r="E14" s="3021"/>
      <c r="F14" s="3021"/>
      <c r="G14" s="3021"/>
      <c r="H14" s="3021"/>
      <c r="I14" s="3021"/>
      <c r="J14" s="3021"/>
      <c r="K14" s="3021"/>
    </row>
    <row r="15" spans="1:11" ht="18" customHeight="1" x14ac:dyDescent="0.2">
      <c r="A15" s="3021"/>
      <c r="B15" s="3028"/>
      <c r="C15" s="3021"/>
      <c r="D15" s="3021"/>
      <c r="E15" s="3021"/>
      <c r="F15" s="3021"/>
      <c r="G15" s="3021"/>
      <c r="H15" s="3021"/>
      <c r="I15" s="3021"/>
      <c r="J15" s="3021"/>
      <c r="K15" s="3021"/>
    </row>
    <row r="16" spans="1:11" ht="45" customHeight="1" x14ac:dyDescent="0.2">
      <c r="A16" s="3024" t="s">
        <v>181</v>
      </c>
      <c r="B16" s="3025"/>
      <c r="C16" s="3025"/>
      <c r="D16" s="3025"/>
      <c r="E16" s="3025"/>
      <c r="F16" s="3029" t="s">
        <v>9</v>
      </c>
      <c r="G16" s="3029" t="s">
        <v>37</v>
      </c>
      <c r="H16" s="3029" t="s">
        <v>29</v>
      </c>
      <c r="I16" s="3029" t="s">
        <v>30</v>
      </c>
      <c r="J16" s="3029" t="s">
        <v>33</v>
      </c>
      <c r="K16" s="3029" t="s">
        <v>34</v>
      </c>
    </row>
    <row r="17" spans="1:11" ht="18" customHeight="1" x14ac:dyDescent="0.2">
      <c r="A17" s="3027" t="s">
        <v>184</v>
      </c>
      <c r="B17" s="3023" t="s">
        <v>182</v>
      </c>
      <c r="C17" s="3021"/>
      <c r="D17" s="3021"/>
      <c r="E17" s="3021"/>
      <c r="F17" s="3021"/>
      <c r="G17" s="3021"/>
      <c r="H17" s="3021"/>
      <c r="I17" s="3021"/>
      <c r="J17" s="3021"/>
      <c r="K17" s="3021"/>
    </row>
    <row r="18" spans="1:11" ht="18" customHeight="1" x14ac:dyDescent="0.2">
      <c r="A18" s="3026" t="s">
        <v>185</v>
      </c>
      <c r="B18" s="3022" t="s">
        <v>183</v>
      </c>
      <c r="C18" s="3021"/>
      <c r="D18" s="3021"/>
      <c r="E18" s="3021"/>
      <c r="F18" s="3034" t="s">
        <v>73</v>
      </c>
      <c r="G18" s="3034" t="s">
        <v>73</v>
      </c>
      <c r="H18" s="3035">
        <v>1671540</v>
      </c>
      <c r="I18" s="3070">
        <v>0</v>
      </c>
      <c r="J18" s="3035">
        <v>1429376</v>
      </c>
      <c r="K18" s="3036">
        <v>242164</v>
      </c>
    </row>
    <row r="19" spans="1:11" ht="45" customHeight="1" x14ac:dyDescent="0.2">
      <c r="A19" s="3024" t="s">
        <v>8</v>
      </c>
      <c r="B19" s="3025"/>
      <c r="C19" s="3025"/>
      <c r="D19" s="3025"/>
      <c r="E19" s="3025"/>
      <c r="F19" s="3029" t="s">
        <v>9</v>
      </c>
      <c r="G19" s="3029" t="s">
        <v>37</v>
      </c>
      <c r="H19" s="3029" t="s">
        <v>29</v>
      </c>
      <c r="I19" s="3029" t="s">
        <v>30</v>
      </c>
      <c r="J19" s="3029" t="s">
        <v>33</v>
      </c>
      <c r="K19" s="3029" t="s">
        <v>34</v>
      </c>
    </row>
    <row r="20" spans="1:11" ht="18" customHeight="1" x14ac:dyDescent="0.2">
      <c r="A20" s="3027" t="s">
        <v>74</v>
      </c>
      <c r="B20" s="3023" t="s">
        <v>41</v>
      </c>
      <c r="C20" s="3021"/>
      <c r="D20" s="3021"/>
      <c r="E20" s="3021"/>
      <c r="F20" s="3021"/>
      <c r="G20" s="3021"/>
      <c r="H20" s="3021"/>
      <c r="I20" s="3021"/>
      <c r="J20" s="3021"/>
      <c r="K20" s="3021"/>
    </row>
    <row r="21" spans="1:11" ht="18" customHeight="1" x14ac:dyDescent="0.2">
      <c r="A21" s="3026" t="s">
        <v>75</v>
      </c>
      <c r="B21" s="3022" t="s">
        <v>42</v>
      </c>
      <c r="C21" s="3021"/>
      <c r="D21" s="3021"/>
      <c r="E21" s="3021"/>
      <c r="F21" s="3034">
        <v>614</v>
      </c>
      <c r="G21" s="3034">
        <v>38376</v>
      </c>
      <c r="H21" s="3035">
        <v>157198</v>
      </c>
      <c r="I21" s="3070">
        <v>22485</v>
      </c>
      <c r="J21" s="3035">
        <v>24104</v>
      </c>
      <c r="K21" s="3036">
        <v>155579</v>
      </c>
    </row>
    <row r="22" spans="1:11" ht="18" customHeight="1" x14ac:dyDescent="0.2">
      <c r="A22" s="3026" t="s">
        <v>76</v>
      </c>
      <c r="B22" s="3021" t="s">
        <v>6</v>
      </c>
      <c r="C22" s="3021"/>
      <c r="D22" s="3021"/>
      <c r="E22" s="3021"/>
      <c r="F22" s="3034"/>
      <c r="G22" s="3034"/>
      <c r="H22" s="3035"/>
      <c r="I22" s="3070">
        <v>0</v>
      </c>
      <c r="J22" s="3035"/>
      <c r="K22" s="3036">
        <v>0</v>
      </c>
    </row>
    <row r="23" spans="1:11" ht="18" customHeight="1" x14ac:dyDescent="0.2">
      <c r="A23" s="3026" t="s">
        <v>77</v>
      </c>
      <c r="B23" s="3021" t="s">
        <v>43</v>
      </c>
      <c r="C23" s="3021"/>
      <c r="D23" s="3021"/>
      <c r="E23" s="3021"/>
      <c r="F23" s="3034"/>
      <c r="G23" s="3034"/>
      <c r="H23" s="3035"/>
      <c r="I23" s="3070">
        <v>0</v>
      </c>
      <c r="J23" s="3035"/>
      <c r="K23" s="3036">
        <v>0</v>
      </c>
    </row>
    <row r="24" spans="1:11" ht="18" customHeight="1" x14ac:dyDescent="0.2">
      <c r="A24" s="3026" t="s">
        <v>78</v>
      </c>
      <c r="B24" s="3021" t="s">
        <v>44</v>
      </c>
      <c r="C24" s="3021"/>
      <c r="D24" s="3021"/>
      <c r="E24" s="3021"/>
      <c r="F24" s="3034">
        <v>9</v>
      </c>
      <c r="G24" s="3034">
        <v>131</v>
      </c>
      <c r="H24" s="3035">
        <v>1550</v>
      </c>
      <c r="I24" s="3070">
        <v>0</v>
      </c>
      <c r="J24" s="3035">
        <v>527</v>
      </c>
      <c r="K24" s="3036">
        <v>1023</v>
      </c>
    </row>
    <row r="25" spans="1:11" ht="18" customHeight="1" x14ac:dyDescent="0.2">
      <c r="A25" s="3026" t="s">
        <v>79</v>
      </c>
      <c r="B25" s="3021" t="s">
        <v>5</v>
      </c>
      <c r="C25" s="3021"/>
      <c r="D25" s="3021"/>
      <c r="E25" s="3021"/>
      <c r="F25" s="3034"/>
      <c r="G25" s="3034"/>
      <c r="H25" s="3035"/>
      <c r="I25" s="3070">
        <v>0</v>
      </c>
      <c r="J25" s="3035"/>
      <c r="K25" s="3036">
        <v>0</v>
      </c>
    </row>
    <row r="26" spans="1:11" ht="18" customHeight="1" x14ac:dyDescent="0.2">
      <c r="A26" s="3026" t="s">
        <v>80</v>
      </c>
      <c r="B26" s="3021" t="s">
        <v>45</v>
      </c>
      <c r="C26" s="3021"/>
      <c r="D26" s="3021"/>
      <c r="E26" s="3021"/>
      <c r="F26" s="3034"/>
      <c r="G26" s="3034"/>
      <c r="H26" s="3035"/>
      <c r="I26" s="3070">
        <v>0</v>
      </c>
      <c r="J26" s="3035"/>
      <c r="K26" s="3036">
        <v>0</v>
      </c>
    </row>
    <row r="27" spans="1:11" ht="18" customHeight="1" x14ac:dyDescent="0.2">
      <c r="A27" s="3026" t="s">
        <v>81</v>
      </c>
      <c r="B27" s="3021" t="s">
        <v>46</v>
      </c>
      <c r="C27" s="3021"/>
      <c r="D27" s="3021"/>
      <c r="E27" s="3021"/>
      <c r="F27" s="3034"/>
      <c r="G27" s="3034"/>
      <c r="H27" s="3035"/>
      <c r="I27" s="3070">
        <v>0</v>
      </c>
      <c r="J27" s="3035"/>
      <c r="K27" s="3036">
        <v>0</v>
      </c>
    </row>
    <row r="28" spans="1:11" ht="18" customHeight="1" x14ac:dyDescent="0.2">
      <c r="A28" s="3026" t="s">
        <v>82</v>
      </c>
      <c r="B28" s="3021" t="s">
        <v>47</v>
      </c>
      <c r="C28" s="3021"/>
      <c r="D28" s="3021"/>
      <c r="E28" s="3021"/>
      <c r="F28" s="3034"/>
      <c r="G28" s="3034"/>
      <c r="H28" s="3035"/>
      <c r="I28" s="3070">
        <v>0</v>
      </c>
      <c r="J28" s="3035"/>
      <c r="K28" s="3036">
        <v>0</v>
      </c>
    </row>
    <row r="29" spans="1:11" ht="18" customHeight="1" x14ac:dyDescent="0.2">
      <c r="A29" s="3026" t="s">
        <v>83</v>
      </c>
      <c r="B29" s="3021" t="s">
        <v>48</v>
      </c>
      <c r="C29" s="3021"/>
      <c r="D29" s="3021"/>
      <c r="E29" s="3021"/>
      <c r="F29" s="3034"/>
      <c r="G29" s="3034"/>
      <c r="H29" s="3035">
        <v>152988</v>
      </c>
      <c r="I29" s="3070">
        <v>39168</v>
      </c>
      <c r="J29" s="3035">
        <v>0</v>
      </c>
      <c r="K29" s="3036">
        <v>192156</v>
      </c>
    </row>
    <row r="30" spans="1:11" ht="18" customHeight="1" x14ac:dyDescent="0.2">
      <c r="A30" s="3026" t="s">
        <v>84</v>
      </c>
      <c r="B30" s="4062"/>
      <c r="C30" s="4063"/>
      <c r="D30" s="4064"/>
      <c r="E30" s="3021"/>
      <c r="F30" s="3034"/>
      <c r="G30" s="3034"/>
      <c r="H30" s="3035"/>
      <c r="I30" s="3070">
        <v>0</v>
      </c>
      <c r="J30" s="3035"/>
      <c r="K30" s="3036">
        <v>0</v>
      </c>
    </row>
    <row r="31" spans="1:11" ht="18" customHeight="1" x14ac:dyDescent="0.2">
      <c r="A31" s="3026" t="s">
        <v>133</v>
      </c>
      <c r="B31" s="4062"/>
      <c r="C31" s="4063"/>
      <c r="D31" s="4064"/>
      <c r="E31" s="3021"/>
      <c r="F31" s="3034"/>
      <c r="G31" s="3034"/>
      <c r="H31" s="3035"/>
      <c r="I31" s="3070">
        <v>0</v>
      </c>
      <c r="J31" s="3035"/>
      <c r="K31" s="3036">
        <v>0</v>
      </c>
    </row>
    <row r="32" spans="1:11" ht="18" customHeight="1" x14ac:dyDescent="0.2">
      <c r="A32" s="3026" t="s">
        <v>134</v>
      </c>
      <c r="B32" s="3049"/>
      <c r="C32" s="3050"/>
      <c r="D32" s="3051"/>
      <c r="E32" s="3021"/>
      <c r="F32" s="3034"/>
      <c r="G32" s="3072" t="s">
        <v>85</v>
      </c>
      <c r="H32" s="3035"/>
      <c r="I32" s="3070">
        <v>0</v>
      </c>
      <c r="J32" s="3035"/>
      <c r="K32" s="3036">
        <v>0</v>
      </c>
    </row>
    <row r="33" spans="1:11" ht="18" customHeight="1" x14ac:dyDescent="0.2">
      <c r="A33" s="3026" t="s">
        <v>135</v>
      </c>
      <c r="B33" s="3049"/>
      <c r="C33" s="3050"/>
      <c r="D33" s="3051"/>
      <c r="E33" s="3021"/>
      <c r="F33" s="3034"/>
      <c r="G33" s="3072" t="s">
        <v>85</v>
      </c>
      <c r="H33" s="3035"/>
      <c r="I33" s="3070">
        <v>0</v>
      </c>
      <c r="J33" s="3035"/>
      <c r="K33" s="3036">
        <v>0</v>
      </c>
    </row>
    <row r="34" spans="1:11" ht="18" customHeight="1" x14ac:dyDescent="0.2">
      <c r="A34" s="3026" t="s">
        <v>136</v>
      </c>
      <c r="B34" s="4062"/>
      <c r="C34" s="4063"/>
      <c r="D34" s="4064"/>
      <c r="E34" s="3021"/>
      <c r="F34" s="3034"/>
      <c r="G34" s="3072" t="s">
        <v>85</v>
      </c>
      <c r="H34" s="3035"/>
      <c r="I34" s="3070">
        <v>0</v>
      </c>
      <c r="J34" s="3035"/>
      <c r="K34" s="3036">
        <v>0</v>
      </c>
    </row>
    <row r="35" spans="1:11" ht="18" customHeight="1" x14ac:dyDescent="0.2">
      <c r="A35" s="3021"/>
      <c r="B35" s="3021"/>
      <c r="C35" s="3021"/>
      <c r="D35" s="3021"/>
      <c r="E35" s="3021"/>
      <c r="F35" s="3021"/>
      <c r="G35" s="3021"/>
      <c r="H35" s="3021"/>
      <c r="I35" s="3021"/>
      <c r="J35" s="3021"/>
      <c r="K35" s="3064"/>
    </row>
    <row r="36" spans="1:11" ht="18" customHeight="1" x14ac:dyDescent="0.2">
      <c r="A36" s="3027" t="s">
        <v>137</v>
      </c>
      <c r="B36" s="3023" t="s">
        <v>138</v>
      </c>
      <c r="C36" s="3021"/>
      <c r="D36" s="3021"/>
      <c r="E36" s="3023" t="s">
        <v>7</v>
      </c>
      <c r="F36" s="3038">
        <v>623</v>
      </c>
      <c r="G36" s="3038">
        <v>38507</v>
      </c>
      <c r="H36" s="3038">
        <v>311736</v>
      </c>
      <c r="I36" s="3036">
        <v>61653</v>
      </c>
      <c r="J36" s="3036">
        <v>24631</v>
      </c>
      <c r="K36" s="3036">
        <v>348758</v>
      </c>
    </row>
    <row r="37" spans="1:11" ht="18" customHeight="1" thickBot="1" x14ac:dyDescent="0.25">
      <c r="A37" s="3021"/>
      <c r="B37" s="3023"/>
      <c r="C37" s="3021"/>
      <c r="D37" s="3021"/>
      <c r="E37" s="3021"/>
      <c r="F37" s="3039"/>
      <c r="G37" s="3039"/>
      <c r="H37" s="3040"/>
      <c r="I37" s="3040"/>
      <c r="J37" s="3040"/>
      <c r="K37" s="3065"/>
    </row>
    <row r="38" spans="1:11" ht="42.75" customHeight="1" x14ac:dyDescent="0.2">
      <c r="A38" s="3021"/>
      <c r="B38" s="3021"/>
      <c r="C38" s="3021"/>
      <c r="D38" s="3021"/>
      <c r="E38" s="3021"/>
      <c r="F38" s="3029" t="s">
        <v>9</v>
      </c>
      <c r="G38" s="3029" t="s">
        <v>37</v>
      </c>
      <c r="H38" s="3029" t="s">
        <v>29</v>
      </c>
      <c r="I38" s="3029" t="s">
        <v>30</v>
      </c>
      <c r="J38" s="3029" t="s">
        <v>33</v>
      </c>
      <c r="K38" s="3029" t="s">
        <v>34</v>
      </c>
    </row>
    <row r="39" spans="1:11" ht="18.75" customHeight="1" x14ac:dyDescent="0.2">
      <c r="A39" s="3027" t="s">
        <v>86</v>
      </c>
      <c r="B39" s="3023" t="s">
        <v>49</v>
      </c>
      <c r="C39" s="3021"/>
      <c r="D39" s="3021"/>
      <c r="E39" s="3021"/>
      <c r="F39" s="3021"/>
      <c r="G39" s="3021"/>
      <c r="H39" s="3021"/>
      <c r="I39" s="3021"/>
      <c r="J39" s="3021"/>
      <c r="K39" s="3021"/>
    </row>
    <row r="40" spans="1:11" ht="18" customHeight="1" x14ac:dyDescent="0.2">
      <c r="A40" s="3026" t="s">
        <v>87</v>
      </c>
      <c r="B40" s="3021" t="s">
        <v>31</v>
      </c>
      <c r="C40" s="3021"/>
      <c r="D40" s="3021"/>
      <c r="E40" s="3021"/>
      <c r="F40" s="3034"/>
      <c r="G40" s="3034"/>
      <c r="H40" s="3035"/>
      <c r="I40" s="3070">
        <v>0</v>
      </c>
      <c r="J40" s="3035"/>
      <c r="K40" s="3036">
        <v>0</v>
      </c>
    </row>
    <row r="41" spans="1:11" ht="18" customHeight="1" x14ac:dyDescent="0.2">
      <c r="A41" s="3026" t="s">
        <v>88</v>
      </c>
      <c r="B41" s="3861" t="s">
        <v>50</v>
      </c>
      <c r="C41" s="3862"/>
      <c r="D41" s="3021"/>
      <c r="E41" s="3021"/>
      <c r="F41" s="3034">
        <v>33</v>
      </c>
      <c r="G41" s="3034">
        <v>144</v>
      </c>
      <c r="H41" s="3035">
        <v>1314</v>
      </c>
      <c r="I41" s="3070">
        <v>333</v>
      </c>
      <c r="J41" s="3035"/>
      <c r="K41" s="3036">
        <v>1647</v>
      </c>
    </row>
    <row r="42" spans="1:11" ht="18" customHeight="1" x14ac:dyDescent="0.2">
      <c r="A42" s="3026" t="s">
        <v>89</v>
      </c>
      <c r="B42" s="3022" t="s">
        <v>11</v>
      </c>
      <c r="C42" s="3021"/>
      <c r="D42" s="3021"/>
      <c r="E42" s="3021"/>
      <c r="F42" s="3034"/>
      <c r="G42" s="3034"/>
      <c r="H42" s="3035"/>
      <c r="I42" s="3070">
        <v>0</v>
      </c>
      <c r="J42" s="3035"/>
      <c r="K42" s="3036">
        <v>0</v>
      </c>
    </row>
    <row r="43" spans="1:11" ht="18" customHeight="1" x14ac:dyDescent="0.2">
      <c r="A43" s="3026" t="s">
        <v>90</v>
      </c>
      <c r="B43" s="3067" t="s">
        <v>10</v>
      </c>
      <c r="C43" s="3030"/>
      <c r="D43" s="3030"/>
      <c r="E43" s="3021"/>
      <c r="F43" s="3034"/>
      <c r="G43" s="3034"/>
      <c r="H43" s="3035"/>
      <c r="I43" s="3070">
        <v>0</v>
      </c>
      <c r="J43" s="3035"/>
      <c r="K43" s="3036">
        <v>0</v>
      </c>
    </row>
    <row r="44" spans="1:11" ht="18" customHeight="1" x14ac:dyDescent="0.2">
      <c r="A44" s="3026" t="s">
        <v>91</v>
      </c>
      <c r="B44" s="4062"/>
      <c r="C44" s="4063"/>
      <c r="D44" s="4064"/>
      <c r="E44" s="3021"/>
      <c r="F44" s="3074"/>
      <c r="G44" s="3074"/>
      <c r="H44" s="3074"/>
      <c r="I44" s="3075">
        <v>0</v>
      </c>
      <c r="J44" s="3074"/>
      <c r="K44" s="3076">
        <v>0</v>
      </c>
    </row>
    <row r="45" spans="1:11" ht="18" customHeight="1" x14ac:dyDescent="0.2">
      <c r="A45" s="3026" t="s">
        <v>139</v>
      </c>
      <c r="B45" s="4062"/>
      <c r="C45" s="4063"/>
      <c r="D45" s="4064"/>
      <c r="E45" s="3021"/>
      <c r="F45" s="3034"/>
      <c r="G45" s="3034"/>
      <c r="H45" s="3035"/>
      <c r="I45" s="3070">
        <v>0</v>
      </c>
      <c r="J45" s="3035"/>
      <c r="K45" s="3036">
        <v>0</v>
      </c>
    </row>
    <row r="46" spans="1:11" ht="18" customHeight="1" x14ac:dyDescent="0.2">
      <c r="A46" s="3026" t="s">
        <v>140</v>
      </c>
      <c r="B46" s="4062"/>
      <c r="C46" s="4063"/>
      <c r="D46" s="4064"/>
      <c r="E46" s="3021"/>
      <c r="F46" s="3034"/>
      <c r="G46" s="3034"/>
      <c r="H46" s="3035"/>
      <c r="I46" s="3070">
        <v>0</v>
      </c>
      <c r="J46" s="3035"/>
      <c r="K46" s="3036">
        <v>0</v>
      </c>
    </row>
    <row r="47" spans="1:11" ht="18" customHeight="1" x14ac:dyDescent="0.2">
      <c r="A47" s="3026" t="s">
        <v>141</v>
      </c>
      <c r="B47" s="4062"/>
      <c r="C47" s="4063"/>
      <c r="D47" s="4064"/>
      <c r="E47" s="3021"/>
      <c r="F47" s="3034"/>
      <c r="G47" s="3034"/>
      <c r="H47" s="3035"/>
      <c r="I47" s="3070">
        <v>0</v>
      </c>
      <c r="J47" s="3035"/>
      <c r="K47" s="3036">
        <v>0</v>
      </c>
    </row>
    <row r="48" spans="1:11" ht="18" customHeight="1" x14ac:dyDescent="0.2">
      <c r="A48" s="1970"/>
      <c r="B48" s="1969"/>
      <c r="C48" s="1969"/>
      <c r="D48" s="1969"/>
      <c r="E48" s="1969"/>
      <c r="F48" s="1969"/>
      <c r="G48" s="1969"/>
      <c r="H48" s="1969"/>
      <c r="I48" s="1969"/>
      <c r="J48" s="1969"/>
      <c r="K48" s="1969"/>
    </row>
    <row r="49" spans="1:11" ht="18" customHeight="1" x14ac:dyDescent="0.2">
      <c r="A49" s="3027" t="s">
        <v>142</v>
      </c>
      <c r="B49" s="3023" t="s">
        <v>143</v>
      </c>
      <c r="C49" s="3021"/>
      <c r="D49" s="3021"/>
      <c r="E49" s="3023" t="s">
        <v>7</v>
      </c>
      <c r="F49" s="3043">
        <v>33</v>
      </c>
      <c r="G49" s="3043">
        <v>144</v>
      </c>
      <c r="H49" s="3036">
        <v>1314</v>
      </c>
      <c r="I49" s="3036">
        <v>333</v>
      </c>
      <c r="J49" s="3036">
        <v>0</v>
      </c>
      <c r="K49" s="3036">
        <v>1647</v>
      </c>
    </row>
    <row r="50" spans="1:11" ht="18" customHeight="1" thickBot="1" x14ac:dyDescent="0.25">
      <c r="A50" s="3021"/>
      <c r="B50" s="3021"/>
      <c r="C50" s="3021"/>
      <c r="D50" s="3021"/>
      <c r="E50" s="3021"/>
      <c r="F50" s="3021"/>
      <c r="G50" s="3044"/>
      <c r="H50" s="3044"/>
      <c r="I50" s="3044"/>
      <c r="J50" s="3044"/>
      <c r="K50" s="3044"/>
    </row>
    <row r="51" spans="1:11" ht="42.75" customHeight="1" x14ac:dyDescent="0.2">
      <c r="A51" s="3021"/>
      <c r="B51" s="3021"/>
      <c r="C51" s="3021"/>
      <c r="D51" s="3021"/>
      <c r="E51" s="3021"/>
      <c r="F51" s="3029" t="s">
        <v>9</v>
      </c>
      <c r="G51" s="3029" t="s">
        <v>37</v>
      </c>
      <c r="H51" s="3029" t="s">
        <v>29</v>
      </c>
      <c r="I51" s="3029" t="s">
        <v>30</v>
      </c>
      <c r="J51" s="3029" t="s">
        <v>33</v>
      </c>
      <c r="K51" s="3029" t="s">
        <v>34</v>
      </c>
    </row>
    <row r="52" spans="1:11" ht="18" customHeight="1" x14ac:dyDescent="0.2">
      <c r="A52" s="3027" t="s">
        <v>92</v>
      </c>
      <c r="B52" s="4060" t="s">
        <v>38</v>
      </c>
      <c r="C52" s="4061"/>
      <c r="D52" s="3021"/>
      <c r="E52" s="3021"/>
      <c r="F52" s="3021"/>
      <c r="G52" s="3021"/>
      <c r="H52" s="3021"/>
      <c r="I52" s="3021"/>
      <c r="J52" s="3021"/>
      <c r="K52" s="3021"/>
    </row>
    <row r="53" spans="1:11" ht="18" customHeight="1" x14ac:dyDescent="0.2">
      <c r="A53" s="3026" t="s">
        <v>51</v>
      </c>
      <c r="B53" s="4081" t="s">
        <v>414</v>
      </c>
      <c r="C53" s="4082"/>
      <c r="D53" s="4067"/>
      <c r="E53" s="3021"/>
      <c r="F53" s="3034"/>
      <c r="G53" s="3034"/>
      <c r="H53" s="3035">
        <v>2070890</v>
      </c>
      <c r="I53" s="3070">
        <v>530148</v>
      </c>
      <c r="J53" s="3035">
        <v>0</v>
      </c>
      <c r="K53" s="3036">
        <v>2601038</v>
      </c>
    </row>
    <row r="54" spans="1:11" ht="18" customHeight="1" x14ac:dyDescent="0.2">
      <c r="A54" s="3026" t="s">
        <v>93</v>
      </c>
      <c r="B54" s="3046" t="s">
        <v>416</v>
      </c>
      <c r="C54" s="3047"/>
      <c r="D54" s="3048"/>
      <c r="E54" s="3021"/>
      <c r="F54" s="3034"/>
      <c r="G54" s="3034">
        <v>21538</v>
      </c>
      <c r="H54" s="3035">
        <v>3980</v>
      </c>
      <c r="I54" s="3070">
        <v>302953</v>
      </c>
      <c r="J54" s="3035">
        <v>3943</v>
      </c>
      <c r="K54" s="3036">
        <v>302990</v>
      </c>
    </row>
    <row r="55" spans="1:11" ht="18" customHeight="1" x14ac:dyDescent="0.2">
      <c r="A55" s="3026" t="s">
        <v>94</v>
      </c>
      <c r="B55" s="4065"/>
      <c r="C55" s="4066"/>
      <c r="D55" s="4067"/>
      <c r="E55" s="3021"/>
      <c r="F55" s="3034"/>
      <c r="G55" s="3034"/>
      <c r="H55" s="3035"/>
      <c r="I55" s="3070">
        <v>0</v>
      </c>
      <c r="J55" s="3035"/>
      <c r="K55" s="3036">
        <v>0</v>
      </c>
    </row>
    <row r="56" spans="1:11" ht="18" customHeight="1" x14ac:dyDescent="0.2">
      <c r="A56" s="3026" t="s">
        <v>95</v>
      </c>
      <c r="B56" s="4065"/>
      <c r="C56" s="4066"/>
      <c r="D56" s="4067"/>
      <c r="E56" s="3021"/>
      <c r="F56" s="3034"/>
      <c r="G56" s="3034"/>
      <c r="H56" s="3035"/>
      <c r="I56" s="3070">
        <v>0</v>
      </c>
      <c r="J56" s="3035"/>
      <c r="K56" s="3036">
        <v>0</v>
      </c>
    </row>
    <row r="57" spans="1:11" ht="18" customHeight="1" x14ac:dyDescent="0.2">
      <c r="A57" s="3026" t="s">
        <v>96</v>
      </c>
      <c r="B57" s="4065"/>
      <c r="C57" s="4066"/>
      <c r="D57" s="4067"/>
      <c r="E57" s="3021"/>
      <c r="F57" s="3034"/>
      <c r="G57" s="3034"/>
      <c r="H57" s="3035"/>
      <c r="I57" s="3070">
        <v>0</v>
      </c>
      <c r="J57" s="3035"/>
      <c r="K57" s="3036">
        <v>0</v>
      </c>
    </row>
    <row r="58" spans="1:11" ht="18" customHeight="1" x14ac:dyDescent="0.2">
      <c r="A58" s="3026" t="s">
        <v>97</v>
      </c>
      <c r="B58" s="3046"/>
      <c r="C58" s="3047"/>
      <c r="D58" s="3048"/>
      <c r="E58" s="3021"/>
      <c r="F58" s="3034"/>
      <c r="G58" s="3034"/>
      <c r="H58" s="3035"/>
      <c r="I58" s="3070">
        <v>0</v>
      </c>
      <c r="J58" s="3035"/>
      <c r="K58" s="3036">
        <v>0</v>
      </c>
    </row>
    <row r="59" spans="1:11" ht="18" customHeight="1" x14ac:dyDescent="0.2">
      <c r="A59" s="3026" t="s">
        <v>98</v>
      </c>
      <c r="B59" s="4065"/>
      <c r="C59" s="4066"/>
      <c r="D59" s="4067"/>
      <c r="E59" s="3021"/>
      <c r="F59" s="3034"/>
      <c r="G59" s="3034"/>
      <c r="H59" s="3035"/>
      <c r="I59" s="3070">
        <v>0</v>
      </c>
      <c r="J59" s="3035"/>
      <c r="K59" s="3036">
        <v>0</v>
      </c>
    </row>
    <row r="60" spans="1:11" ht="18" customHeight="1" x14ac:dyDescent="0.2">
      <c r="A60" s="3026" t="s">
        <v>99</v>
      </c>
      <c r="B60" s="3046"/>
      <c r="C60" s="3047"/>
      <c r="D60" s="3048"/>
      <c r="E60" s="3021"/>
      <c r="F60" s="3034"/>
      <c r="G60" s="3034"/>
      <c r="H60" s="3035"/>
      <c r="I60" s="3070">
        <v>0</v>
      </c>
      <c r="J60" s="3035"/>
      <c r="K60" s="3036">
        <v>0</v>
      </c>
    </row>
    <row r="61" spans="1:11" ht="18" customHeight="1" x14ac:dyDescent="0.2">
      <c r="A61" s="3026" t="s">
        <v>100</v>
      </c>
      <c r="B61" s="3046"/>
      <c r="C61" s="3047"/>
      <c r="D61" s="3048"/>
      <c r="E61" s="3021"/>
      <c r="F61" s="3034"/>
      <c r="G61" s="3034"/>
      <c r="H61" s="3035"/>
      <c r="I61" s="3070">
        <v>0</v>
      </c>
      <c r="J61" s="3035"/>
      <c r="K61" s="3036">
        <v>0</v>
      </c>
    </row>
    <row r="62" spans="1:11" ht="18" customHeight="1" x14ac:dyDescent="0.2">
      <c r="A62" s="3026" t="s">
        <v>101</v>
      </c>
      <c r="B62" s="4065"/>
      <c r="C62" s="4066"/>
      <c r="D62" s="4067"/>
      <c r="E62" s="3021"/>
      <c r="F62" s="3034"/>
      <c r="G62" s="3034"/>
      <c r="H62" s="3035"/>
      <c r="I62" s="3070">
        <v>0</v>
      </c>
      <c r="J62" s="3035"/>
      <c r="K62" s="3036">
        <v>0</v>
      </c>
    </row>
    <row r="63" spans="1:11" ht="18" customHeight="1" x14ac:dyDescent="0.2">
      <c r="A63" s="3026"/>
      <c r="B63" s="3021"/>
      <c r="C63" s="3021"/>
      <c r="D63" s="3021"/>
      <c r="E63" s="3021"/>
      <c r="F63" s="3021"/>
      <c r="G63" s="3021"/>
      <c r="H63" s="3021"/>
      <c r="I63" s="3066"/>
      <c r="J63" s="3021"/>
      <c r="K63" s="3021"/>
    </row>
    <row r="64" spans="1:11" ht="18" customHeight="1" x14ac:dyDescent="0.2">
      <c r="A64" s="3026" t="s">
        <v>144</v>
      </c>
      <c r="B64" s="3023" t="s">
        <v>145</v>
      </c>
      <c r="C64" s="3021"/>
      <c r="D64" s="3021"/>
      <c r="E64" s="3023" t="s">
        <v>7</v>
      </c>
      <c r="F64" s="3038">
        <v>0</v>
      </c>
      <c r="G64" s="3038">
        <v>21538</v>
      </c>
      <c r="H64" s="3036">
        <v>2074870</v>
      </c>
      <c r="I64" s="3036">
        <v>833101</v>
      </c>
      <c r="J64" s="3036">
        <v>3943</v>
      </c>
      <c r="K64" s="3036">
        <v>2904028</v>
      </c>
    </row>
    <row r="65" spans="1:11" ht="18" customHeight="1" x14ac:dyDescent="0.2">
      <c r="A65" s="3021"/>
      <c r="B65" s="3021"/>
      <c r="C65" s="3021"/>
      <c r="D65" s="3021"/>
      <c r="E65" s="3021"/>
      <c r="F65" s="3068"/>
      <c r="G65" s="3068"/>
      <c r="H65" s="3068"/>
      <c r="I65" s="3068"/>
      <c r="J65" s="3068"/>
      <c r="K65" s="3068"/>
    </row>
    <row r="66" spans="1:11" ht="42.75" customHeight="1" x14ac:dyDescent="0.2">
      <c r="A66" s="3021"/>
      <c r="B66" s="3021"/>
      <c r="C66" s="3021"/>
      <c r="D66" s="3021"/>
      <c r="E66" s="3021"/>
      <c r="F66" s="3077" t="s">
        <v>9</v>
      </c>
      <c r="G66" s="3077" t="s">
        <v>37</v>
      </c>
      <c r="H66" s="3077" t="s">
        <v>29</v>
      </c>
      <c r="I66" s="3077" t="s">
        <v>30</v>
      </c>
      <c r="J66" s="3077" t="s">
        <v>33</v>
      </c>
      <c r="K66" s="3077" t="s">
        <v>34</v>
      </c>
    </row>
    <row r="67" spans="1:11" ht="18" customHeight="1" x14ac:dyDescent="0.2">
      <c r="A67" s="3027" t="s">
        <v>102</v>
      </c>
      <c r="B67" s="3023" t="s">
        <v>12</v>
      </c>
      <c r="C67" s="3021"/>
      <c r="D67" s="3021"/>
      <c r="E67" s="3021"/>
      <c r="F67" s="3078"/>
      <c r="G67" s="3078"/>
      <c r="H67" s="3078"/>
      <c r="I67" s="3079"/>
      <c r="J67" s="3078"/>
      <c r="K67" s="3080"/>
    </row>
    <row r="68" spans="1:11" ht="18" customHeight="1" x14ac:dyDescent="0.2">
      <c r="A68" s="3026" t="s">
        <v>103</v>
      </c>
      <c r="B68" s="3021" t="s">
        <v>52</v>
      </c>
      <c r="C68" s="3021"/>
      <c r="D68" s="3021"/>
      <c r="E68" s="3021"/>
      <c r="F68" s="3071"/>
      <c r="G68" s="3071"/>
      <c r="H68" s="3071"/>
      <c r="I68" s="3070">
        <v>0</v>
      </c>
      <c r="J68" s="3071"/>
      <c r="K68" s="3036">
        <v>0</v>
      </c>
    </row>
    <row r="69" spans="1:11" ht="18" customHeight="1" x14ac:dyDescent="0.2">
      <c r="A69" s="3026" t="s">
        <v>104</v>
      </c>
      <c r="B69" s="3022" t="s">
        <v>53</v>
      </c>
      <c r="C69" s="3021"/>
      <c r="D69" s="3021"/>
      <c r="E69" s="3021"/>
      <c r="F69" s="3071"/>
      <c r="G69" s="3071"/>
      <c r="H69" s="3071"/>
      <c r="I69" s="3070">
        <v>0</v>
      </c>
      <c r="J69" s="3071"/>
      <c r="K69" s="3036">
        <v>0</v>
      </c>
    </row>
    <row r="70" spans="1:11" ht="18" customHeight="1" x14ac:dyDescent="0.2">
      <c r="A70" s="3026" t="s">
        <v>178</v>
      </c>
      <c r="B70" s="3046"/>
      <c r="C70" s="3047"/>
      <c r="D70" s="3048"/>
      <c r="E70" s="3023"/>
      <c r="F70" s="3055"/>
      <c r="G70" s="3055"/>
      <c r="H70" s="3056"/>
      <c r="I70" s="3070">
        <v>0</v>
      </c>
      <c r="J70" s="3056"/>
      <c r="K70" s="3036">
        <v>0</v>
      </c>
    </row>
    <row r="71" spans="1:11" ht="18" customHeight="1" x14ac:dyDescent="0.2">
      <c r="A71" s="3026" t="s">
        <v>179</v>
      </c>
      <c r="B71" s="3046"/>
      <c r="C71" s="3047"/>
      <c r="D71" s="3048"/>
      <c r="E71" s="3023"/>
      <c r="F71" s="3055"/>
      <c r="G71" s="3055"/>
      <c r="H71" s="3056"/>
      <c r="I71" s="3070">
        <v>0</v>
      </c>
      <c r="J71" s="3056"/>
      <c r="K71" s="3036">
        <v>0</v>
      </c>
    </row>
    <row r="72" spans="1:11" ht="18" customHeight="1" x14ac:dyDescent="0.2">
      <c r="A72" s="3026" t="s">
        <v>180</v>
      </c>
      <c r="B72" s="3052"/>
      <c r="C72" s="3053"/>
      <c r="D72" s="3054"/>
      <c r="E72" s="3023"/>
      <c r="F72" s="3034"/>
      <c r="G72" s="3034"/>
      <c r="H72" s="3035"/>
      <c r="I72" s="3070">
        <v>0</v>
      </c>
      <c r="J72" s="3035"/>
      <c r="K72" s="3036">
        <v>0</v>
      </c>
    </row>
    <row r="73" spans="1:11" ht="18" customHeight="1" x14ac:dyDescent="0.2">
      <c r="A73" s="3026"/>
      <c r="B73" s="3022"/>
      <c r="C73" s="3021"/>
      <c r="D73" s="3021"/>
      <c r="E73" s="3023"/>
      <c r="F73" s="3081"/>
      <c r="G73" s="3081"/>
      <c r="H73" s="3082"/>
      <c r="I73" s="3079"/>
      <c r="J73" s="3082"/>
      <c r="K73" s="3080"/>
    </row>
    <row r="74" spans="1:11" ht="18" customHeight="1" x14ac:dyDescent="0.2">
      <c r="A74" s="3027" t="s">
        <v>146</v>
      </c>
      <c r="B74" s="3023" t="s">
        <v>147</v>
      </c>
      <c r="C74" s="3021"/>
      <c r="D74" s="3021"/>
      <c r="E74" s="3023" t="s">
        <v>7</v>
      </c>
      <c r="F74" s="3041">
        <v>0</v>
      </c>
      <c r="G74" s="3041">
        <v>0</v>
      </c>
      <c r="H74" s="3041">
        <v>0</v>
      </c>
      <c r="I74" s="3073">
        <v>0</v>
      </c>
      <c r="J74" s="3041">
        <v>0</v>
      </c>
      <c r="K74" s="3037">
        <v>0</v>
      </c>
    </row>
    <row r="75" spans="1:11" ht="42.75" customHeight="1" x14ac:dyDescent="0.2">
      <c r="A75" s="3021"/>
      <c r="B75" s="3021"/>
      <c r="C75" s="3021"/>
      <c r="D75" s="3021"/>
      <c r="E75" s="3021"/>
      <c r="F75" s="3029" t="s">
        <v>9</v>
      </c>
      <c r="G75" s="3029" t="s">
        <v>37</v>
      </c>
      <c r="H75" s="3029" t="s">
        <v>29</v>
      </c>
      <c r="I75" s="3029" t="s">
        <v>30</v>
      </c>
      <c r="J75" s="3029" t="s">
        <v>33</v>
      </c>
      <c r="K75" s="3029" t="s">
        <v>34</v>
      </c>
    </row>
    <row r="76" spans="1:11" ht="18" customHeight="1" x14ac:dyDescent="0.2">
      <c r="A76" s="3027" t="s">
        <v>105</v>
      </c>
      <c r="B76" s="3023" t="s">
        <v>106</v>
      </c>
      <c r="C76" s="3021"/>
      <c r="D76" s="3021"/>
      <c r="E76" s="3021"/>
      <c r="F76" s="3021"/>
      <c r="G76" s="3021"/>
      <c r="H76" s="3021"/>
      <c r="I76" s="3021"/>
      <c r="J76" s="3021"/>
      <c r="K76" s="3021"/>
    </row>
    <row r="77" spans="1:11" ht="18" customHeight="1" x14ac:dyDescent="0.2">
      <c r="A77" s="3026" t="s">
        <v>107</v>
      </c>
      <c r="B77" s="3022" t="s">
        <v>54</v>
      </c>
      <c r="C77" s="3021"/>
      <c r="D77" s="3021"/>
      <c r="E77" s="3021"/>
      <c r="F77" s="3034"/>
      <c r="G77" s="3034"/>
      <c r="H77" s="3035"/>
      <c r="I77" s="3070">
        <v>0</v>
      </c>
      <c r="J77" s="3035"/>
      <c r="K77" s="3036">
        <v>0</v>
      </c>
    </row>
    <row r="78" spans="1:11" ht="18" customHeight="1" x14ac:dyDescent="0.2">
      <c r="A78" s="3026" t="s">
        <v>108</v>
      </c>
      <c r="B78" s="3022" t="s">
        <v>55</v>
      </c>
      <c r="C78" s="3021"/>
      <c r="D78" s="3021"/>
      <c r="E78" s="3021"/>
      <c r="F78" s="3034"/>
      <c r="G78" s="3034"/>
      <c r="H78" s="3035"/>
      <c r="I78" s="3070">
        <v>0</v>
      </c>
      <c r="J78" s="3035"/>
      <c r="K78" s="3036">
        <v>0</v>
      </c>
    </row>
    <row r="79" spans="1:11" ht="18" customHeight="1" x14ac:dyDescent="0.2">
      <c r="A79" s="3026" t="s">
        <v>109</v>
      </c>
      <c r="B79" s="3022" t="s">
        <v>13</v>
      </c>
      <c r="C79" s="3021"/>
      <c r="D79" s="3021"/>
      <c r="E79" s="3021"/>
      <c r="F79" s="3034"/>
      <c r="G79" s="3034"/>
      <c r="H79" s="3035"/>
      <c r="I79" s="3070">
        <v>0</v>
      </c>
      <c r="J79" s="3035"/>
      <c r="K79" s="3036">
        <v>0</v>
      </c>
    </row>
    <row r="80" spans="1:11" ht="18" customHeight="1" x14ac:dyDescent="0.2">
      <c r="A80" s="3026" t="s">
        <v>110</v>
      </c>
      <c r="B80" s="3022" t="s">
        <v>56</v>
      </c>
      <c r="C80" s="3021"/>
      <c r="D80" s="3021"/>
      <c r="E80" s="3021"/>
      <c r="F80" s="3034"/>
      <c r="G80" s="3034"/>
      <c r="H80" s="3035"/>
      <c r="I80" s="3070">
        <v>0</v>
      </c>
      <c r="J80" s="3035"/>
      <c r="K80" s="3036">
        <v>0</v>
      </c>
    </row>
    <row r="81" spans="1:11" ht="18" customHeight="1" x14ac:dyDescent="0.2">
      <c r="A81" s="3026"/>
      <c r="B81" s="3021"/>
      <c r="C81" s="3021"/>
      <c r="D81" s="3021"/>
      <c r="E81" s="3021"/>
      <c r="F81" s="3021"/>
      <c r="G81" s="3021"/>
      <c r="H81" s="3021"/>
      <c r="I81" s="3021"/>
      <c r="J81" s="3021"/>
      <c r="K81" s="3060"/>
    </row>
    <row r="82" spans="1:11" ht="18" customHeight="1" x14ac:dyDescent="0.2">
      <c r="A82" s="3026" t="s">
        <v>148</v>
      </c>
      <c r="B82" s="3023" t="s">
        <v>149</v>
      </c>
      <c r="C82" s="3021"/>
      <c r="D82" s="3021"/>
      <c r="E82" s="3023" t="s">
        <v>7</v>
      </c>
      <c r="F82" s="3041">
        <v>0</v>
      </c>
      <c r="G82" s="3041">
        <v>0</v>
      </c>
      <c r="H82" s="3037">
        <v>0</v>
      </c>
      <c r="I82" s="3037">
        <v>0</v>
      </c>
      <c r="J82" s="3037">
        <v>0</v>
      </c>
      <c r="K82" s="3037">
        <v>0</v>
      </c>
    </row>
    <row r="83" spans="1:11" ht="18" customHeight="1" thickBot="1" x14ac:dyDescent="0.25">
      <c r="A83" s="3026"/>
      <c r="B83" s="3021"/>
      <c r="C83" s="3021"/>
      <c r="D83" s="3021"/>
      <c r="E83" s="3021"/>
      <c r="F83" s="3044"/>
      <c r="G83" s="3044"/>
      <c r="H83" s="3044"/>
      <c r="I83" s="3044"/>
      <c r="J83" s="3044"/>
      <c r="K83" s="3044"/>
    </row>
    <row r="84" spans="1:11" ht="42.75" customHeight="1" x14ac:dyDescent="0.2">
      <c r="A84" s="3021"/>
      <c r="B84" s="3021"/>
      <c r="C84" s="3021"/>
      <c r="D84" s="3021"/>
      <c r="E84" s="3021"/>
      <c r="F84" s="3029" t="s">
        <v>9</v>
      </c>
      <c r="G84" s="3029" t="s">
        <v>37</v>
      </c>
      <c r="H84" s="3029" t="s">
        <v>29</v>
      </c>
      <c r="I84" s="3029" t="s">
        <v>30</v>
      </c>
      <c r="J84" s="3029" t="s">
        <v>33</v>
      </c>
      <c r="K84" s="3029" t="s">
        <v>34</v>
      </c>
    </row>
    <row r="85" spans="1:11" ht="18" customHeight="1" x14ac:dyDescent="0.2">
      <c r="A85" s="3027" t="s">
        <v>111</v>
      </c>
      <c r="B85" s="3023" t="s">
        <v>57</v>
      </c>
      <c r="C85" s="3021"/>
      <c r="D85" s="3021"/>
      <c r="E85" s="3021"/>
      <c r="F85" s="3021"/>
      <c r="G85" s="3021"/>
      <c r="H85" s="3021"/>
      <c r="I85" s="3021"/>
      <c r="J85" s="3021"/>
      <c r="K85" s="3021"/>
    </row>
    <row r="86" spans="1:11" ht="18" customHeight="1" x14ac:dyDescent="0.2">
      <c r="A86" s="3026" t="s">
        <v>112</v>
      </c>
      <c r="B86" s="3022" t="s">
        <v>113</v>
      </c>
      <c r="C86" s="3021"/>
      <c r="D86" s="3021"/>
      <c r="E86" s="3021"/>
      <c r="F86" s="3034"/>
      <c r="G86" s="3034"/>
      <c r="H86" s="3035"/>
      <c r="I86" s="3070">
        <v>0</v>
      </c>
      <c r="J86" s="3035"/>
      <c r="K86" s="3036">
        <v>0</v>
      </c>
    </row>
    <row r="87" spans="1:11" ht="18" customHeight="1" x14ac:dyDescent="0.2">
      <c r="A87" s="3026" t="s">
        <v>114</v>
      </c>
      <c r="B87" s="3022" t="s">
        <v>14</v>
      </c>
      <c r="C87" s="3021"/>
      <c r="D87" s="3021"/>
      <c r="E87" s="3021"/>
      <c r="F87" s="3034"/>
      <c r="G87" s="3034"/>
      <c r="H87" s="3035"/>
      <c r="I87" s="3070">
        <v>0</v>
      </c>
      <c r="J87" s="3035"/>
      <c r="K87" s="3036">
        <v>0</v>
      </c>
    </row>
    <row r="88" spans="1:11" ht="18" customHeight="1" x14ac:dyDescent="0.2">
      <c r="A88" s="3026" t="s">
        <v>115</v>
      </c>
      <c r="B88" s="3022" t="s">
        <v>116</v>
      </c>
      <c r="C88" s="3021"/>
      <c r="D88" s="3021"/>
      <c r="E88" s="3021"/>
      <c r="F88" s="3034"/>
      <c r="G88" s="3034"/>
      <c r="H88" s="3035"/>
      <c r="I88" s="3070">
        <v>0</v>
      </c>
      <c r="J88" s="3035"/>
      <c r="K88" s="3036">
        <v>0</v>
      </c>
    </row>
    <row r="89" spans="1:11" ht="18" customHeight="1" x14ac:dyDescent="0.2">
      <c r="A89" s="3026" t="s">
        <v>117</v>
      </c>
      <c r="B89" s="3022" t="s">
        <v>58</v>
      </c>
      <c r="C89" s="3021"/>
      <c r="D89" s="3021"/>
      <c r="E89" s="3021"/>
      <c r="F89" s="3034"/>
      <c r="G89" s="3034"/>
      <c r="H89" s="3035"/>
      <c r="I89" s="3070">
        <v>0</v>
      </c>
      <c r="J89" s="3035"/>
      <c r="K89" s="3036">
        <v>0</v>
      </c>
    </row>
    <row r="90" spans="1:11" ht="18" customHeight="1" x14ac:dyDescent="0.2">
      <c r="A90" s="3026" t="s">
        <v>118</v>
      </c>
      <c r="B90" s="3861" t="s">
        <v>59</v>
      </c>
      <c r="C90" s="3862"/>
      <c r="D90" s="3021"/>
      <c r="E90" s="3021"/>
      <c r="F90" s="3034"/>
      <c r="G90" s="3034"/>
      <c r="H90" s="3035"/>
      <c r="I90" s="3070">
        <v>0</v>
      </c>
      <c r="J90" s="3035"/>
      <c r="K90" s="3036">
        <v>0</v>
      </c>
    </row>
    <row r="91" spans="1:11" ht="18" customHeight="1" x14ac:dyDescent="0.2">
      <c r="A91" s="3026" t="s">
        <v>119</v>
      </c>
      <c r="B91" s="3022" t="s">
        <v>60</v>
      </c>
      <c r="C91" s="3021"/>
      <c r="D91" s="3021"/>
      <c r="E91" s="3021"/>
      <c r="F91" s="3034"/>
      <c r="G91" s="3034"/>
      <c r="H91" s="3035"/>
      <c r="I91" s="3070">
        <v>0</v>
      </c>
      <c r="J91" s="3035"/>
      <c r="K91" s="3036">
        <v>0</v>
      </c>
    </row>
    <row r="92" spans="1:11" ht="18" customHeight="1" x14ac:dyDescent="0.2">
      <c r="A92" s="3026" t="s">
        <v>120</v>
      </c>
      <c r="B92" s="3022" t="s">
        <v>121</v>
      </c>
      <c r="C92" s="3021"/>
      <c r="D92" s="3021"/>
      <c r="E92" s="3021"/>
      <c r="F92" s="3058"/>
      <c r="G92" s="3058"/>
      <c r="H92" s="3059"/>
      <c r="I92" s="3070">
        <v>0</v>
      </c>
      <c r="J92" s="3059"/>
      <c r="K92" s="3036">
        <v>0</v>
      </c>
    </row>
    <row r="93" spans="1:11" ht="18" customHeight="1" x14ac:dyDescent="0.2">
      <c r="A93" s="3026" t="s">
        <v>122</v>
      </c>
      <c r="B93" s="3022" t="s">
        <v>123</v>
      </c>
      <c r="C93" s="3021"/>
      <c r="D93" s="3021"/>
      <c r="E93" s="3021"/>
      <c r="F93" s="3034"/>
      <c r="G93" s="3034"/>
      <c r="H93" s="3035"/>
      <c r="I93" s="3070">
        <v>0</v>
      </c>
      <c r="J93" s="3035"/>
      <c r="K93" s="3036">
        <v>0</v>
      </c>
    </row>
    <row r="94" spans="1:11" ht="18" customHeight="1" x14ac:dyDescent="0.2">
      <c r="A94" s="3026" t="s">
        <v>124</v>
      </c>
      <c r="B94" s="4065"/>
      <c r="C94" s="4066"/>
      <c r="D94" s="4067"/>
      <c r="E94" s="3021"/>
      <c r="F94" s="3034"/>
      <c r="G94" s="3034"/>
      <c r="H94" s="3035"/>
      <c r="I94" s="3070">
        <v>0</v>
      </c>
      <c r="J94" s="3035"/>
      <c r="K94" s="3036">
        <v>0</v>
      </c>
    </row>
    <row r="95" spans="1:11" ht="18" customHeight="1" x14ac:dyDescent="0.2">
      <c r="A95" s="3026" t="s">
        <v>125</v>
      </c>
      <c r="B95" s="4065"/>
      <c r="C95" s="4066"/>
      <c r="D95" s="4067"/>
      <c r="E95" s="3021"/>
      <c r="F95" s="3034"/>
      <c r="G95" s="3034"/>
      <c r="H95" s="3035"/>
      <c r="I95" s="3070">
        <v>0</v>
      </c>
      <c r="J95" s="3035"/>
      <c r="K95" s="3036">
        <v>0</v>
      </c>
    </row>
    <row r="96" spans="1:11" ht="18" customHeight="1" x14ac:dyDescent="0.2">
      <c r="A96" s="3026" t="s">
        <v>126</v>
      </c>
      <c r="B96" s="4065"/>
      <c r="C96" s="4066"/>
      <c r="D96" s="4067"/>
      <c r="E96" s="3021"/>
      <c r="F96" s="3034"/>
      <c r="G96" s="3034"/>
      <c r="H96" s="3035"/>
      <c r="I96" s="3070">
        <v>0</v>
      </c>
      <c r="J96" s="3035"/>
      <c r="K96" s="3036">
        <v>0</v>
      </c>
    </row>
    <row r="97" spans="1:11" ht="18" customHeight="1" x14ac:dyDescent="0.2">
      <c r="A97" s="3026"/>
      <c r="B97" s="3022"/>
      <c r="C97" s="3021"/>
      <c r="D97" s="3021"/>
      <c r="E97" s="3021"/>
      <c r="F97" s="3021"/>
      <c r="G97" s="3021"/>
      <c r="H97" s="3021"/>
      <c r="I97" s="3021"/>
      <c r="J97" s="3021"/>
      <c r="K97" s="3021"/>
    </row>
    <row r="98" spans="1:11" ht="18" customHeight="1" x14ac:dyDescent="0.2">
      <c r="A98" s="3027" t="s">
        <v>150</v>
      </c>
      <c r="B98" s="3023" t="s">
        <v>151</v>
      </c>
      <c r="C98" s="3021"/>
      <c r="D98" s="3021"/>
      <c r="E98" s="3023" t="s">
        <v>7</v>
      </c>
      <c r="F98" s="3038">
        <v>0</v>
      </c>
      <c r="G98" s="3038">
        <v>0</v>
      </c>
      <c r="H98" s="3038">
        <v>0</v>
      </c>
      <c r="I98" s="3038">
        <v>0</v>
      </c>
      <c r="J98" s="3038">
        <v>0</v>
      </c>
      <c r="K98" s="3038">
        <v>0</v>
      </c>
    </row>
    <row r="99" spans="1:11" ht="18" customHeight="1" thickBot="1" x14ac:dyDescent="0.25">
      <c r="A99" s="3021"/>
      <c r="B99" s="3023"/>
      <c r="C99" s="3021"/>
      <c r="D99" s="3021"/>
      <c r="E99" s="3021"/>
      <c r="F99" s="3044"/>
      <c r="G99" s="3044"/>
      <c r="H99" s="3044"/>
      <c r="I99" s="3044"/>
      <c r="J99" s="3044"/>
      <c r="K99" s="3044"/>
    </row>
    <row r="100" spans="1:11" ht="42.75" customHeight="1" x14ac:dyDescent="0.2">
      <c r="A100" s="3021"/>
      <c r="B100" s="3021"/>
      <c r="C100" s="3021"/>
      <c r="D100" s="3021"/>
      <c r="E100" s="3021"/>
      <c r="F100" s="3029" t="s">
        <v>9</v>
      </c>
      <c r="G100" s="3029" t="s">
        <v>37</v>
      </c>
      <c r="H100" s="3029" t="s">
        <v>29</v>
      </c>
      <c r="I100" s="3029" t="s">
        <v>30</v>
      </c>
      <c r="J100" s="3029" t="s">
        <v>33</v>
      </c>
      <c r="K100" s="3029" t="s">
        <v>34</v>
      </c>
    </row>
    <row r="101" spans="1:11" ht="18" customHeight="1" x14ac:dyDescent="0.2">
      <c r="A101" s="3027" t="s">
        <v>130</v>
      </c>
      <c r="B101" s="3023" t="s">
        <v>63</v>
      </c>
      <c r="C101" s="3021"/>
      <c r="D101" s="3021"/>
      <c r="E101" s="3021"/>
      <c r="F101" s="3021"/>
      <c r="G101" s="3021"/>
      <c r="H101" s="3021"/>
      <c r="I101" s="3021"/>
      <c r="J101" s="3021"/>
      <c r="K101" s="3021"/>
    </row>
    <row r="102" spans="1:11" ht="18" customHeight="1" x14ac:dyDescent="0.2">
      <c r="A102" s="3026" t="s">
        <v>131</v>
      </c>
      <c r="B102" s="3022" t="s">
        <v>152</v>
      </c>
      <c r="C102" s="3021"/>
      <c r="D102" s="3021"/>
      <c r="E102" s="3021"/>
      <c r="F102" s="3034">
        <v>180</v>
      </c>
      <c r="G102" s="3034"/>
      <c r="H102" s="3035">
        <v>9890</v>
      </c>
      <c r="I102" s="3070">
        <v>2531</v>
      </c>
      <c r="J102" s="3035"/>
      <c r="K102" s="3036">
        <v>12421</v>
      </c>
    </row>
    <row r="103" spans="1:11" ht="18" customHeight="1" x14ac:dyDescent="0.2">
      <c r="A103" s="3026" t="s">
        <v>132</v>
      </c>
      <c r="B103" s="3861" t="s">
        <v>62</v>
      </c>
      <c r="C103" s="3861"/>
      <c r="D103" s="3021"/>
      <c r="E103" s="3021"/>
      <c r="F103" s="3034"/>
      <c r="G103" s="3034"/>
      <c r="H103" s="3035">
        <v>25332</v>
      </c>
      <c r="I103" s="3070">
        <v>84</v>
      </c>
      <c r="J103" s="3035"/>
      <c r="K103" s="3036">
        <v>25416</v>
      </c>
    </row>
    <row r="104" spans="1:11" ht="18" customHeight="1" x14ac:dyDescent="0.2">
      <c r="A104" s="3026" t="s">
        <v>128</v>
      </c>
      <c r="B104" s="4065"/>
      <c r="C104" s="4066"/>
      <c r="D104" s="4067"/>
      <c r="E104" s="3021"/>
      <c r="F104" s="3034"/>
      <c r="G104" s="3034"/>
      <c r="H104" s="3035"/>
      <c r="I104" s="3070">
        <v>0</v>
      </c>
      <c r="J104" s="3035"/>
      <c r="K104" s="3036">
        <v>0</v>
      </c>
    </row>
    <row r="105" spans="1:11" ht="18" customHeight="1" x14ac:dyDescent="0.2">
      <c r="A105" s="3026" t="s">
        <v>127</v>
      </c>
      <c r="B105" s="4065"/>
      <c r="C105" s="4066"/>
      <c r="D105" s="4067"/>
      <c r="E105" s="3021"/>
      <c r="F105" s="3034"/>
      <c r="G105" s="3034"/>
      <c r="H105" s="3035"/>
      <c r="I105" s="3070">
        <v>0</v>
      </c>
      <c r="J105" s="3035"/>
      <c r="K105" s="3036">
        <v>0</v>
      </c>
    </row>
    <row r="106" spans="1:11" ht="18" customHeight="1" x14ac:dyDescent="0.2">
      <c r="A106" s="3026" t="s">
        <v>129</v>
      </c>
      <c r="B106" s="4065"/>
      <c r="C106" s="4066"/>
      <c r="D106" s="4067"/>
      <c r="E106" s="3021"/>
      <c r="F106" s="3034"/>
      <c r="G106" s="3034"/>
      <c r="H106" s="3035"/>
      <c r="I106" s="3070">
        <v>0</v>
      </c>
      <c r="J106" s="3035"/>
      <c r="K106" s="3036">
        <v>0</v>
      </c>
    </row>
    <row r="107" spans="1:11" ht="18" customHeight="1" x14ac:dyDescent="0.2">
      <c r="A107" s="3021"/>
      <c r="B107" s="3023"/>
      <c r="C107" s="3021"/>
      <c r="D107" s="3021"/>
      <c r="E107" s="3021"/>
      <c r="F107" s="3021"/>
      <c r="G107" s="3021"/>
      <c r="H107" s="3021"/>
      <c r="I107" s="3021"/>
      <c r="J107" s="3021"/>
      <c r="K107" s="3021"/>
    </row>
    <row r="108" spans="1:11" s="38" customFormat="1" ht="18" customHeight="1" x14ac:dyDescent="0.2">
      <c r="A108" s="3027" t="s">
        <v>153</v>
      </c>
      <c r="B108" s="3083" t="s">
        <v>154</v>
      </c>
      <c r="C108" s="3021"/>
      <c r="D108" s="3021"/>
      <c r="E108" s="3023" t="s">
        <v>7</v>
      </c>
      <c r="F108" s="3038">
        <v>180</v>
      </c>
      <c r="G108" s="3038">
        <v>0</v>
      </c>
      <c r="H108" s="3036">
        <v>35222</v>
      </c>
      <c r="I108" s="3036">
        <v>2615</v>
      </c>
      <c r="J108" s="3036">
        <v>0</v>
      </c>
      <c r="K108" s="3036">
        <v>37837</v>
      </c>
    </row>
    <row r="109" spans="1:11" s="38" customFormat="1" ht="18" customHeight="1" thickBot="1" x14ac:dyDescent="0.25">
      <c r="A109" s="3031"/>
      <c r="B109" s="3032"/>
      <c r="C109" s="3033"/>
      <c r="D109" s="3033"/>
      <c r="E109" s="3033"/>
      <c r="F109" s="3044"/>
      <c r="G109" s="3044"/>
      <c r="H109" s="3044"/>
      <c r="I109" s="3044"/>
      <c r="J109" s="3044"/>
      <c r="K109" s="3044"/>
    </row>
    <row r="110" spans="1:11" s="38" customFormat="1" ht="18" customHeight="1" x14ac:dyDescent="0.2">
      <c r="A110" s="3027" t="s">
        <v>156</v>
      </c>
      <c r="B110" s="3023" t="s">
        <v>39</v>
      </c>
      <c r="C110" s="3021"/>
      <c r="D110" s="3021"/>
      <c r="E110" s="3021"/>
      <c r="F110" s="3021"/>
      <c r="G110" s="3021"/>
      <c r="H110" s="3021"/>
      <c r="I110" s="3021"/>
      <c r="J110" s="3021"/>
      <c r="K110" s="3021"/>
    </row>
    <row r="111" spans="1:11" ht="18" customHeight="1" x14ac:dyDescent="0.2">
      <c r="A111" s="3027" t="s">
        <v>155</v>
      </c>
      <c r="B111" s="3023" t="s">
        <v>164</v>
      </c>
      <c r="C111" s="3021"/>
      <c r="D111" s="3021"/>
      <c r="E111" s="3023" t="s">
        <v>7</v>
      </c>
      <c r="F111" s="3035">
        <v>2382942</v>
      </c>
      <c r="G111" s="3021"/>
      <c r="H111" s="3021"/>
      <c r="I111" s="3021"/>
      <c r="J111" s="3021"/>
      <c r="K111" s="3021"/>
    </row>
    <row r="112" spans="1:11" ht="18" customHeight="1" x14ac:dyDescent="0.2">
      <c r="A112" s="3021"/>
      <c r="B112" s="3023"/>
      <c r="C112" s="3021"/>
      <c r="D112" s="3021"/>
      <c r="E112" s="3023"/>
      <c r="F112" s="3042"/>
      <c r="G112" s="3021"/>
      <c r="H112" s="3021"/>
      <c r="I112" s="3021"/>
      <c r="J112" s="3021"/>
      <c r="K112" s="3021"/>
    </row>
    <row r="113" spans="1:11" ht="18" customHeight="1" x14ac:dyDescent="0.2">
      <c r="A113" s="3027"/>
      <c r="B113" s="3023" t="s">
        <v>15</v>
      </c>
      <c r="C113" s="3021"/>
      <c r="D113" s="3021"/>
      <c r="E113" s="3021"/>
      <c r="F113" s="3021"/>
      <c r="G113" s="1969"/>
      <c r="H113" s="1969"/>
      <c r="I113" s="1969"/>
      <c r="J113" s="1969"/>
      <c r="K113" s="1969"/>
    </row>
    <row r="114" spans="1:11" ht="18" customHeight="1" x14ac:dyDescent="0.2">
      <c r="A114" s="3026" t="s">
        <v>171</v>
      </c>
      <c r="B114" s="3022" t="s">
        <v>35</v>
      </c>
      <c r="C114" s="3021"/>
      <c r="D114" s="3021"/>
      <c r="E114" s="3021"/>
      <c r="F114" s="3045">
        <v>0.25600000000000001</v>
      </c>
      <c r="G114" s="1969"/>
      <c r="H114" s="1969"/>
      <c r="I114" s="1969"/>
      <c r="J114" s="1969"/>
      <c r="K114" s="1969"/>
    </row>
    <row r="115" spans="1:11" ht="18" customHeight="1" x14ac:dyDescent="0.2">
      <c r="A115" s="3026"/>
      <c r="B115" s="3023"/>
      <c r="C115" s="3021"/>
      <c r="D115" s="3021"/>
      <c r="E115" s="3021"/>
      <c r="F115" s="3021"/>
      <c r="G115" s="1969"/>
      <c r="H115" s="1969"/>
      <c r="I115" s="1969"/>
      <c r="J115" s="1969"/>
      <c r="K115" s="1969"/>
    </row>
    <row r="116" spans="1:11" ht="18" customHeight="1" x14ac:dyDescent="0.2">
      <c r="A116" s="3026" t="s">
        <v>170</v>
      </c>
      <c r="B116" s="3023" t="s">
        <v>16</v>
      </c>
      <c r="C116" s="3021"/>
      <c r="D116" s="3021"/>
      <c r="E116" s="3021"/>
      <c r="F116" s="3021"/>
      <c r="G116" s="1969"/>
      <c r="H116" s="1969"/>
      <c r="I116" s="1969"/>
      <c r="J116" s="1969"/>
      <c r="K116" s="1969"/>
    </row>
    <row r="117" spans="1:11" ht="18" customHeight="1" x14ac:dyDescent="0.2">
      <c r="A117" s="3026" t="s">
        <v>172</v>
      </c>
      <c r="B117" s="3022" t="s">
        <v>17</v>
      </c>
      <c r="C117" s="3021"/>
      <c r="D117" s="3021"/>
      <c r="E117" s="3021"/>
      <c r="F117" s="3035">
        <v>66041790.939999983</v>
      </c>
      <c r="G117" s="1969"/>
      <c r="H117" s="1969"/>
      <c r="I117" s="1969"/>
      <c r="J117" s="1969"/>
      <c r="K117" s="1969"/>
    </row>
    <row r="118" spans="1:11" ht="18" customHeight="1" x14ac:dyDescent="0.2">
      <c r="A118" s="3026" t="s">
        <v>173</v>
      </c>
      <c r="B118" s="3021" t="s">
        <v>18</v>
      </c>
      <c r="C118" s="3021"/>
      <c r="D118" s="3021"/>
      <c r="E118" s="3021"/>
      <c r="F118" s="3035">
        <v>969120.62</v>
      </c>
      <c r="G118" s="1969"/>
      <c r="H118" s="1969"/>
      <c r="I118" s="1969"/>
      <c r="J118" s="1969"/>
      <c r="K118" s="1969"/>
    </row>
    <row r="119" spans="1:11" ht="18" customHeight="1" x14ac:dyDescent="0.2">
      <c r="A119" s="3026" t="s">
        <v>174</v>
      </c>
      <c r="B119" s="3023" t="s">
        <v>19</v>
      </c>
      <c r="C119" s="3021"/>
      <c r="D119" s="3021"/>
      <c r="E119" s="3021"/>
      <c r="F119" s="3037">
        <v>67010911.55999998</v>
      </c>
      <c r="G119" s="1969"/>
      <c r="H119" s="1969"/>
      <c r="I119" s="1969"/>
      <c r="J119" s="1969"/>
      <c r="K119" s="1969"/>
    </row>
    <row r="120" spans="1:11" ht="18" customHeight="1" x14ac:dyDescent="0.2">
      <c r="A120" s="3026"/>
      <c r="B120" s="3023"/>
      <c r="C120" s="3021"/>
      <c r="D120" s="3021"/>
      <c r="E120" s="3021"/>
      <c r="F120" s="3021"/>
      <c r="G120" s="1969"/>
      <c r="H120" s="1969"/>
      <c r="I120" s="1969"/>
      <c r="J120" s="1969"/>
      <c r="K120" s="1969"/>
    </row>
    <row r="121" spans="1:11" ht="18" customHeight="1" x14ac:dyDescent="0.2">
      <c r="A121" s="3026" t="s">
        <v>167</v>
      </c>
      <c r="B121" s="3023" t="s">
        <v>36</v>
      </c>
      <c r="C121" s="3021"/>
      <c r="D121" s="3021"/>
      <c r="E121" s="3021"/>
      <c r="F121" s="3035">
        <v>86826724.180000007</v>
      </c>
      <c r="G121" s="1969"/>
      <c r="H121" s="1969"/>
      <c r="I121" s="1969"/>
      <c r="J121" s="1969"/>
      <c r="K121" s="1969"/>
    </row>
    <row r="122" spans="1:11" ht="18" customHeight="1" x14ac:dyDescent="0.2">
      <c r="A122" s="3026"/>
      <c r="B122" s="3021"/>
      <c r="C122" s="3021"/>
      <c r="D122" s="3021"/>
      <c r="E122" s="3021"/>
      <c r="F122" s="3021"/>
      <c r="G122" s="1969"/>
      <c r="H122" s="1969"/>
      <c r="I122" s="1969"/>
      <c r="J122" s="1969"/>
      <c r="K122" s="1969"/>
    </row>
    <row r="123" spans="1:11" ht="18" customHeight="1" x14ac:dyDescent="0.2">
      <c r="A123" s="3026" t="s">
        <v>175</v>
      </c>
      <c r="B123" s="3023" t="s">
        <v>20</v>
      </c>
      <c r="C123" s="3021"/>
      <c r="D123" s="3021"/>
      <c r="E123" s="3021"/>
      <c r="F123" s="3035">
        <v>-19815812.620000027</v>
      </c>
      <c r="G123" s="1969"/>
      <c r="H123" s="1969"/>
      <c r="I123" s="1969"/>
      <c r="J123" s="1969"/>
      <c r="K123" s="1969"/>
    </row>
    <row r="124" spans="1:11" ht="18" customHeight="1" x14ac:dyDescent="0.2">
      <c r="A124" s="3026"/>
      <c r="B124" s="3021"/>
      <c r="C124" s="3021"/>
      <c r="D124" s="3021"/>
      <c r="E124" s="3021"/>
      <c r="F124" s="3021"/>
      <c r="G124" s="1969"/>
      <c r="H124" s="1969"/>
      <c r="I124" s="1969"/>
      <c r="J124" s="1969"/>
      <c r="K124" s="1969"/>
    </row>
    <row r="125" spans="1:11" ht="18" customHeight="1" x14ac:dyDescent="0.2">
      <c r="A125" s="3026" t="s">
        <v>176</v>
      </c>
      <c r="B125" s="3023" t="s">
        <v>21</v>
      </c>
      <c r="C125" s="3021"/>
      <c r="D125" s="3021"/>
      <c r="E125" s="3021"/>
      <c r="F125" s="3035">
        <v>-698359.44000000006</v>
      </c>
      <c r="G125" s="1969"/>
      <c r="H125" s="1969"/>
      <c r="I125" s="1969"/>
      <c r="J125" s="1969"/>
      <c r="K125" s="1969"/>
    </row>
    <row r="126" spans="1:11" ht="18" customHeight="1" x14ac:dyDescent="0.2">
      <c r="A126" s="3026"/>
      <c r="B126" s="3021"/>
      <c r="C126" s="3021"/>
      <c r="D126" s="3021"/>
      <c r="E126" s="3021"/>
      <c r="F126" s="3021"/>
      <c r="G126" s="1969"/>
      <c r="H126" s="1969"/>
      <c r="I126" s="1969"/>
      <c r="J126" s="1969"/>
      <c r="K126" s="1969"/>
    </row>
    <row r="127" spans="1:11" ht="18" customHeight="1" x14ac:dyDescent="0.2">
      <c r="A127" s="3026" t="s">
        <v>177</v>
      </c>
      <c r="B127" s="3023" t="s">
        <v>22</v>
      </c>
      <c r="C127" s="3021"/>
      <c r="D127" s="3021"/>
      <c r="E127" s="3021"/>
      <c r="F127" s="3035">
        <v>-20514172.060000025</v>
      </c>
      <c r="G127" s="1969"/>
      <c r="H127" s="1969"/>
      <c r="I127" s="1969"/>
      <c r="J127" s="1969"/>
      <c r="K127" s="1969"/>
    </row>
    <row r="128" spans="1:11" ht="18" customHeight="1" x14ac:dyDescent="0.2">
      <c r="A128" s="3026"/>
      <c r="B128" s="3021"/>
      <c r="C128" s="3021"/>
      <c r="D128" s="3021"/>
      <c r="E128" s="3021"/>
      <c r="F128" s="3021"/>
      <c r="G128" s="1969"/>
      <c r="H128" s="1969"/>
      <c r="I128" s="1969"/>
      <c r="J128" s="1969"/>
      <c r="K128" s="1969"/>
    </row>
    <row r="129" spans="1:11" ht="42.75" customHeight="1" x14ac:dyDescent="0.2">
      <c r="A129" s="3021"/>
      <c r="B129" s="3021"/>
      <c r="C129" s="3021"/>
      <c r="D129" s="3021"/>
      <c r="E129" s="3021"/>
      <c r="F129" s="3029" t="s">
        <v>9</v>
      </c>
      <c r="G129" s="3029" t="s">
        <v>37</v>
      </c>
      <c r="H129" s="3029" t="s">
        <v>29</v>
      </c>
      <c r="I129" s="3029" t="s">
        <v>30</v>
      </c>
      <c r="J129" s="3029" t="s">
        <v>33</v>
      </c>
      <c r="K129" s="3029" t="s">
        <v>34</v>
      </c>
    </row>
    <row r="130" spans="1:11" ht="18" customHeight="1" x14ac:dyDescent="0.2">
      <c r="A130" s="3027" t="s">
        <v>157</v>
      </c>
      <c r="B130" s="3023" t="s">
        <v>23</v>
      </c>
      <c r="C130" s="3021"/>
      <c r="D130" s="3021"/>
      <c r="E130" s="3021"/>
      <c r="F130" s="3021"/>
      <c r="G130" s="3021"/>
      <c r="H130" s="3021"/>
      <c r="I130" s="3021"/>
      <c r="J130" s="3021"/>
      <c r="K130" s="3021"/>
    </row>
    <row r="131" spans="1:11" ht="18" customHeight="1" x14ac:dyDescent="0.2">
      <c r="A131" s="3026" t="s">
        <v>158</v>
      </c>
      <c r="B131" s="3021" t="s">
        <v>24</v>
      </c>
      <c r="C131" s="3021"/>
      <c r="D131" s="3021"/>
      <c r="E131" s="3021"/>
      <c r="F131" s="3034"/>
      <c r="G131" s="3034"/>
      <c r="H131" s="3035"/>
      <c r="I131" s="3070">
        <v>0</v>
      </c>
      <c r="J131" s="3035"/>
      <c r="K131" s="3036">
        <v>0</v>
      </c>
    </row>
    <row r="132" spans="1:11" ht="18" customHeight="1" x14ac:dyDescent="0.2">
      <c r="A132" s="3026" t="s">
        <v>159</v>
      </c>
      <c r="B132" s="3021" t="s">
        <v>25</v>
      </c>
      <c r="C132" s="3021"/>
      <c r="D132" s="3021"/>
      <c r="E132" s="3021"/>
      <c r="F132" s="3034"/>
      <c r="G132" s="3034"/>
      <c r="H132" s="3035"/>
      <c r="I132" s="3070">
        <v>0</v>
      </c>
      <c r="J132" s="3035"/>
      <c r="K132" s="3036">
        <v>0</v>
      </c>
    </row>
    <row r="133" spans="1:11" ht="18" customHeight="1" x14ac:dyDescent="0.2">
      <c r="A133" s="3026" t="s">
        <v>160</v>
      </c>
      <c r="B133" s="4062"/>
      <c r="C133" s="4063"/>
      <c r="D133" s="4064"/>
      <c r="E133" s="3021"/>
      <c r="F133" s="3034"/>
      <c r="G133" s="3034"/>
      <c r="H133" s="3035"/>
      <c r="I133" s="3070">
        <v>0</v>
      </c>
      <c r="J133" s="3035"/>
      <c r="K133" s="3036">
        <v>0</v>
      </c>
    </row>
    <row r="134" spans="1:11" ht="18" customHeight="1" x14ac:dyDescent="0.2">
      <c r="A134" s="3026" t="s">
        <v>161</v>
      </c>
      <c r="B134" s="4062"/>
      <c r="C134" s="4063"/>
      <c r="D134" s="4064"/>
      <c r="E134" s="3021"/>
      <c r="F134" s="3034"/>
      <c r="G134" s="3034"/>
      <c r="H134" s="3035"/>
      <c r="I134" s="3070">
        <v>0</v>
      </c>
      <c r="J134" s="3035"/>
      <c r="K134" s="3036">
        <v>0</v>
      </c>
    </row>
    <row r="135" spans="1:11" ht="18" customHeight="1" x14ac:dyDescent="0.2">
      <c r="A135" s="3026" t="s">
        <v>162</v>
      </c>
      <c r="B135" s="4062"/>
      <c r="C135" s="4063"/>
      <c r="D135" s="4064"/>
      <c r="E135" s="3021"/>
      <c r="F135" s="3034"/>
      <c r="G135" s="3034"/>
      <c r="H135" s="3035"/>
      <c r="I135" s="3070">
        <v>0</v>
      </c>
      <c r="J135" s="3035"/>
      <c r="K135" s="3036">
        <v>0</v>
      </c>
    </row>
    <row r="136" spans="1:11" ht="18" customHeight="1" x14ac:dyDescent="0.2">
      <c r="A136" s="3027"/>
      <c r="B136" s="3021"/>
      <c r="C136" s="3021"/>
      <c r="D136" s="3021"/>
      <c r="E136" s="3021"/>
      <c r="F136" s="3021"/>
      <c r="G136" s="3021"/>
      <c r="H136" s="3021"/>
      <c r="I136" s="3021"/>
      <c r="J136" s="3021"/>
      <c r="K136" s="3021"/>
    </row>
    <row r="137" spans="1:11" ht="18" customHeight="1" x14ac:dyDescent="0.2">
      <c r="A137" s="3027" t="s">
        <v>163</v>
      </c>
      <c r="B137" s="3023" t="s">
        <v>27</v>
      </c>
      <c r="C137" s="3021"/>
      <c r="D137" s="3021"/>
      <c r="E137" s="3021"/>
      <c r="F137" s="3038">
        <v>0</v>
      </c>
      <c r="G137" s="3038">
        <v>0</v>
      </c>
      <c r="H137" s="3036">
        <v>0</v>
      </c>
      <c r="I137" s="3036">
        <v>0</v>
      </c>
      <c r="J137" s="3036">
        <v>0</v>
      </c>
      <c r="K137" s="3036">
        <v>0</v>
      </c>
    </row>
    <row r="138" spans="1:11" ht="18" customHeight="1" x14ac:dyDescent="0.2">
      <c r="A138" s="3021"/>
      <c r="B138" s="3021"/>
      <c r="C138" s="3021"/>
      <c r="D138" s="3021"/>
      <c r="E138" s="3021"/>
      <c r="F138" s="3021"/>
      <c r="G138" s="3021"/>
      <c r="H138" s="3021"/>
      <c r="I138" s="3021"/>
      <c r="J138" s="3021"/>
      <c r="K138" s="3021"/>
    </row>
    <row r="139" spans="1:11" ht="42.75" customHeight="1" x14ac:dyDescent="0.2">
      <c r="A139" s="3021"/>
      <c r="B139" s="3021"/>
      <c r="C139" s="3021"/>
      <c r="D139" s="3021"/>
      <c r="E139" s="3021"/>
      <c r="F139" s="3029" t="s">
        <v>9</v>
      </c>
      <c r="G139" s="3029" t="s">
        <v>37</v>
      </c>
      <c r="H139" s="3029" t="s">
        <v>29</v>
      </c>
      <c r="I139" s="3029" t="s">
        <v>30</v>
      </c>
      <c r="J139" s="3029" t="s">
        <v>33</v>
      </c>
      <c r="K139" s="3029" t="s">
        <v>34</v>
      </c>
    </row>
    <row r="140" spans="1:11" ht="18" customHeight="1" x14ac:dyDescent="0.2">
      <c r="A140" s="3027" t="s">
        <v>166</v>
      </c>
      <c r="B140" s="3023" t="s">
        <v>26</v>
      </c>
      <c r="C140" s="3021"/>
      <c r="D140" s="3021"/>
      <c r="E140" s="3021"/>
      <c r="F140" s="3021"/>
      <c r="G140" s="3021"/>
      <c r="H140" s="3021"/>
      <c r="I140" s="3021"/>
      <c r="J140" s="3021"/>
      <c r="K140" s="3021"/>
    </row>
    <row r="141" spans="1:11" ht="18" customHeight="1" x14ac:dyDescent="0.2">
      <c r="A141" s="3026" t="s">
        <v>137</v>
      </c>
      <c r="B141" s="3023" t="s">
        <v>64</v>
      </c>
      <c r="C141" s="3021"/>
      <c r="D141" s="3021"/>
      <c r="E141" s="3021"/>
      <c r="F141" s="3061">
        <v>623</v>
      </c>
      <c r="G141" s="3061">
        <v>38507</v>
      </c>
      <c r="H141" s="3061">
        <v>311736</v>
      </c>
      <c r="I141" s="3061">
        <v>61653</v>
      </c>
      <c r="J141" s="3061">
        <v>24631</v>
      </c>
      <c r="K141" s="3061">
        <v>348758</v>
      </c>
    </row>
    <row r="142" spans="1:11" ht="18" customHeight="1" x14ac:dyDescent="0.2">
      <c r="A142" s="3026" t="s">
        <v>142</v>
      </c>
      <c r="B142" s="3023" t="s">
        <v>65</v>
      </c>
      <c r="C142" s="3021"/>
      <c r="D142" s="3021"/>
      <c r="E142" s="3021"/>
      <c r="F142" s="3061">
        <v>33</v>
      </c>
      <c r="G142" s="3061">
        <v>144</v>
      </c>
      <c r="H142" s="3061">
        <v>1314</v>
      </c>
      <c r="I142" s="3061">
        <v>333</v>
      </c>
      <c r="J142" s="3061">
        <v>0</v>
      </c>
      <c r="K142" s="3061">
        <v>1647</v>
      </c>
    </row>
    <row r="143" spans="1:11" ht="18" customHeight="1" x14ac:dyDescent="0.2">
      <c r="A143" s="3026" t="s">
        <v>144</v>
      </c>
      <c r="B143" s="3023" t="s">
        <v>66</v>
      </c>
      <c r="C143" s="3021"/>
      <c r="D143" s="3021"/>
      <c r="E143" s="3021"/>
      <c r="F143" s="3061">
        <v>0</v>
      </c>
      <c r="G143" s="3061">
        <v>21538</v>
      </c>
      <c r="H143" s="3061">
        <v>2074870</v>
      </c>
      <c r="I143" s="3061">
        <v>833101</v>
      </c>
      <c r="J143" s="3061">
        <v>3943</v>
      </c>
      <c r="K143" s="3061">
        <v>2904028</v>
      </c>
    </row>
    <row r="144" spans="1:11" ht="18" customHeight="1" x14ac:dyDescent="0.2">
      <c r="A144" s="3026" t="s">
        <v>146</v>
      </c>
      <c r="B144" s="3023" t="s">
        <v>67</v>
      </c>
      <c r="C144" s="3021"/>
      <c r="D144" s="3021"/>
      <c r="E144" s="3021"/>
      <c r="F144" s="3061">
        <v>0</v>
      </c>
      <c r="G144" s="3061">
        <v>0</v>
      </c>
      <c r="H144" s="3061">
        <v>0</v>
      </c>
      <c r="I144" s="3061">
        <v>0</v>
      </c>
      <c r="J144" s="3061">
        <v>0</v>
      </c>
      <c r="K144" s="3061">
        <v>0</v>
      </c>
    </row>
    <row r="145" spans="1:11" ht="18" customHeight="1" x14ac:dyDescent="0.2">
      <c r="A145" s="3026" t="s">
        <v>148</v>
      </c>
      <c r="B145" s="3023" t="s">
        <v>68</v>
      </c>
      <c r="C145" s="3021"/>
      <c r="D145" s="3021"/>
      <c r="E145" s="3021"/>
      <c r="F145" s="3061">
        <v>0</v>
      </c>
      <c r="G145" s="3061">
        <v>0</v>
      </c>
      <c r="H145" s="3061">
        <v>0</v>
      </c>
      <c r="I145" s="3061">
        <v>0</v>
      </c>
      <c r="J145" s="3061">
        <v>0</v>
      </c>
      <c r="K145" s="3061">
        <v>0</v>
      </c>
    </row>
    <row r="146" spans="1:11" ht="18" customHeight="1" x14ac:dyDescent="0.2">
      <c r="A146" s="3026" t="s">
        <v>150</v>
      </c>
      <c r="B146" s="3023" t="s">
        <v>69</v>
      </c>
      <c r="C146" s="3021"/>
      <c r="D146" s="3021"/>
      <c r="E146" s="3021"/>
      <c r="F146" s="3061">
        <v>0</v>
      </c>
      <c r="G146" s="3061">
        <v>0</v>
      </c>
      <c r="H146" s="3061">
        <v>0</v>
      </c>
      <c r="I146" s="3061">
        <v>0</v>
      </c>
      <c r="J146" s="3061">
        <v>0</v>
      </c>
      <c r="K146" s="3061">
        <v>0</v>
      </c>
    </row>
    <row r="147" spans="1:11" ht="18" customHeight="1" x14ac:dyDescent="0.2">
      <c r="A147" s="3026" t="s">
        <v>153</v>
      </c>
      <c r="B147" s="3023" t="s">
        <v>61</v>
      </c>
      <c r="C147" s="3021"/>
      <c r="D147" s="3021"/>
      <c r="E147" s="3021"/>
      <c r="F147" s="3038">
        <v>180</v>
      </c>
      <c r="G147" s="3038">
        <v>0</v>
      </c>
      <c r="H147" s="3038">
        <v>35222</v>
      </c>
      <c r="I147" s="3038">
        <v>2615</v>
      </c>
      <c r="J147" s="3038">
        <v>0</v>
      </c>
      <c r="K147" s="3038">
        <v>37837</v>
      </c>
    </row>
    <row r="148" spans="1:11" ht="18" customHeight="1" x14ac:dyDescent="0.2">
      <c r="A148" s="3026" t="s">
        <v>155</v>
      </c>
      <c r="B148" s="3023" t="s">
        <v>70</v>
      </c>
      <c r="C148" s="3021"/>
      <c r="D148" s="3021"/>
      <c r="E148" s="3021"/>
      <c r="F148" s="3062" t="s">
        <v>73</v>
      </c>
      <c r="G148" s="3062" t="s">
        <v>73</v>
      </c>
      <c r="H148" s="3063" t="s">
        <v>73</v>
      </c>
      <c r="I148" s="3063" t="s">
        <v>73</v>
      </c>
      <c r="J148" s="3063" t="s">
        <v>73</v>
      </c>
      <c r="K148" s="3057">
        <v>2382942</v>
      </c>
    </row>
    <row r="149" spans="1:11" ht="18" customHeight="1" x14ac:dyDescent="0.2">
      <c r="A149" s="3026" t="s">
        <v>163</v>
      </c>
      <c r="B149" s="3023" t="s">
        <v>71</v>
      </c>
      <c r="C149" s="3021"/>
      <c r="D149" s="3021"/>
      <c r="E149" s="3021"/>
      <c r="F149" s="3038">
        <v>0</v>
      </c>
      <c r="G149" s="3038">
        <v>0</v>
      </c>
      <c r="H149" s="3038">
        <v>0</v>
      </c>
      <c r="I149" s="3038">
        <v>0</v>
      </c>
      <c r="J149" s="3038">
        <v>0</v>
      </c>
      <c r="K149" s="3038">
        <v>0</v>
      </c>
    </row>
    <row r="150" spans="1:11" ht="18" customHeight="1" x14ac:dyDescent="0.2">
      <c r="A150" s="3026" t="s">
        <v>185</v>
      </c>
      <c r="B150" s="3023" t="s">
        <v>186</v>
      </c>
      <c r="C150" s="3021"/>
      <c r="D150" s="3021"/>
      <c r="E150" s="3021"/>
      <c r="F150" s="3062" t="s">
        <v>73</v>
      </c>
      <c r="G150" s="3062" t="s">
        <v>73</v>
      </c>
      <c r="H150" s="3038">
        <v>1671540</v>
      </c>
      <c r="I150" s="3038">
        <v>0</v>
      </c>
      <c r="J150" s="3038">
        <v>1429376</v>
      </c>
      <c r="K150" s="3038">
        <v>242164</v>
      </c>
    </row>
    <row r="151" spans="1:11" ht="18" customHeight="1" x14ac:dyDescent="0.2">
      <c r="A151" s="3021"/>
      <c r="B151" s="3023"/>
      <c r="C151" s="3021"/>
      <c r="D151" s="3021"/>
      <c r="E151" s="3021"/>
      <c r="F151" s="3068"/>
      <c r="G151" s="3068"/>
      <c r="H151" s="3068"/>
      <c r="I151" s="3068"/>
      <c r="J151" s="3068"/>
      <c r="K151" s="3068"/>
    </row>
    <row r="152" spans="1:11" ht="18" customHeight="1" x14ac:dyDescent="0.2">
      <c r="A152" s="3027" t="s">
        <v>165</v>
      </c>
      <c r="B152" s="3023" t="s">
        <v>26</v>
      </c>
      <c r="C152" s="3021"/>
      <c r="D152" s="3021"/>
      <c r="E152" s="3021"/>
      <c r="F152" s="3069">
        <v>836</v>
      </c>
      <c r="G152" s="3069">
        <v>60189</v>
      </c>
      <c r="H152" s="3069">
        <v>4094682</v>
      </c>
      <c r="I152" s="3069">
        <v>897702</v>
      </c>
      <c r="J152" s="3069">
        <v>1457950</v>
      </c>
      <c r="K152" s="3069">
        <v>5917376</v>
      </c>
    </row>
    <row r="153" spans="1:11" ht="18" customHeight="1" x14ac:dyDescent="0.2">
      <c r="A153" s="1970"/>
      <c r="B153" s="1969"/>
      <c r="C153" s="1969"/>
      <c r="D153" s="1969"/>
      <c r="E153" s="1969"/>
      <c r="F153" s="1969"/>
      <c r="G153" s="1969"/>
      <c r="H153" s="1969"/>
      <c r="I153" s="1969"/>
      <c r="J153" s="1969"/>
      <c r="K153" s="1969"/>
    </row>
    <row r="154" spans="1:11" ht="18" customHeight="1" x14ac:dyDescent="0.2">
      <c r="A154" s="3027" t="s">
        <v>168</v>
      </c>
      <c r="B154" s="3023" t="s">
        <v>28</v>
      </c>
      <c r="C154" s="3021"/>
      <c r="D154" s="3021"/>
      <c r="E154" s="3021"/>
      <c r="F154" s="3084">
        <v>6.8151551908519778E-2</v>
      </c>
      <c r="G154" s="3021"/>
      <c r="H154" s="3021"/>
      <c r="I154" s="3021"/>
      <c r="J154" s="3021"/>
      <c r="K154" s="3021"/>
    </row>
    <row r="155" spans="1:11" ht="18" customHeight="1" x14ac:dyDescent="0.2">
      <c r="A155" s="3027" t="s">
        <v>169</v>
      </c>
      <c r="B155" s="3023" t="s">
        <v>72</v>
      </c>
      <c r="C155" s="3021"/>
      <c r="D155" s="3021"/>
      <c r="E155" s="3021"/>
      <c r="F155" s="3084">
        <v>-0.28845307442546586</v>
      </c>
      <c r="G155" s="3023"/>
      <c r="H155" s="3021"/>
      <c r="I155" s="3021"/>
      <c r="J155" s="3021"/>
      <c r="K155" s="3021"/>
    </row>
    <row r="156" spans="1:11" ht="18" customHeight="1" x14ac:dyDescent="0.2">
      <c r="A156" s="3021"/>
      <c r="B156" s="3021"/>
      <c r="C156" s="3021"/>
      <c r="D156" s="3021"/>
      <c r="E156" s="3021"/>
      <c r="F156" s="3021"/>
      <c r="G156" s="3023"/>
      <c r="H156" s="3021"/>
      <c r="I156" s="3021"/>
      <c r="J156" s="3021"/>
      <c r="K156" s="3021"/>
    </row>
  </sheetData>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N255"/>
  <sheetViews>
    <sheetView showGridLines="0" topLeftCell="A2" zoomScale="70" zoomScaleNormal="70" zoomScaleSheetLayoutView="50" workbookViewId="0">
      <selection activeCell="H3" sqref="H1:H1048576"/>
    </sheetView>
  </sheetViews>
  <sheetFormatPr defaultColWidth="9.28515625" defaultRowHeight="18" customHeight="1" x14ac:dyDescent="0.2"/>
  <cols>
    <col min="1" max="1" width="8.425781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4" ht="18" customHeight="1" x14ac:dyDescent="0.25">
      <c r="A1" s="3087"/>
      <c r="B1" s="3088"/>
      <c r="C1" s="3089"/>
      <c r="D1" s="3090"/>
      <c r="E1" s="3089"/>
      <c r="F1" s="3089"/>
      <c r="G1" s="3089"/>
      <c r="H1" s="3089"/>
      <c r="I1" s="3089"/>
      <c r="J1" s="3089"/>
      <c r="K1" s="3089"/>
      <c r="L1" s="3088"/>
      <c r="M1" s="3088"/>
      <c r="N1" s="3088"/>
    </row>
    <row r="2" spans="1:14" ht="18" customHeight="1" x14ac:dyDescent="0.25">
      <c r="A2" s="3087"/>
      <c r="B2" s="3088"/>
      <c r="C2" s="3088"/>
      <c r="D2" s="4153" t="s">
        <v>686</v>
      </c>
      <c r="E2" s="4196"/>
      <c r="F2" s="4196"/>
      <c r="G2" s="4196"/>
      <c r="H2" s="4196"/>
      <c r="I2" s="3088"/>
      <c r="J2" s="3088"/>
      <c r="K2" s="3088"/>
      <c r="L2" s="3088"/>
      <c r="M2" s="3088"/>
      <c r="N2" s="3088"/>
    </row>
    <row r="3" spans="1:14" ht="18" customHeight="1" x14ac:dyDescent="0.25">
      <c r="A3" s="3087"/>
      <c r="B3" s="3091" t="s">
        <v>0</v>
      </c>
      <c r="C3" s="3088"/>
      <c r="D3" s="3088"/>
      <c r="E3" s="3088"/>
      <c r="F3" s="3088"/>
      <c r="G3" s="3088"/>
      <c r="H3" s="3088"/>
      <c r="I3" s="3088"/>
      <c r="J3" s="3088"/>
      <c r="K3" s="3088"/>
      <c r="L3" s="3088"/>
      <c r="M3" s="3088"/>
      <c r="N3" s="3088"/>
    </row>
    <row r="4" spans="1:14" ht="18" customHeight="1" x14ac:dyDescent="0.2">
      <c r="A4" s="3087"/>
      <c r="B4" s="3088"/>
      <c r="C4" s="3088"/>
      <c r="D4" s="3088"/>
      <c r="E4" s="3088"/>
      <c r="F4" s="3088"/>
      <c r="G4" s="3088"/>
      <c r="H4" s="3088"/>
      <c r="I4" s="3088"/>
      <c r="J4" s="3088"/>
      <c r="K4" s="3088"/>
      <c r="L4" s="3088"/>
      <c r="M4" s="3088"/>
      <c r="N4" s="3088"/>
    </row>
    <row r="5" spans="1:14" ht="18" customHeight="1" x14ac:dyDescent="0.25">
      <c r="A5" s="3087"/>
      <c r="B5" s="3092" t="s">
        <v>40</v>
      </c>
      <c r="C5" s="4191" t="s">
        <v>817</v>
      </c>
      <c r="D5" s="4197"/>
      <c r="E5" s="4197"/>
      <c r="F5" s="4197"/>
      <c r="G5" s="4198"/>
      <c r="H5" s="3088"/>
      <c r="I5" s="3088"/>
      <c r="J5" s="3088"/>
      <c r="K5" s="3088"/>
      <c r="L5" s="3088"/>
      <c r="M5" s="3088"/>
      <c r="N5" s="3088"/>
    </row>
    <row r="6" spans="1:14" ht="18" customHeight="1" x14ac:dyDescent="0.25">
      <c r="A6" s="3087"/>
      <c r="B6" s="3092" t="s">
        <v>3</v>
      </c>
      <c r="C6" s="4199">
        <v>210058</v>
      </c>
      <c r="D6" s="4200"/>
      <c r="E6" s="4200"/>
      <c r="F6" s="4200"/>
      <c r="G6" s="4201"/>
      <c r="H6" s="3088"/>
      <c r="I6" s="3088"/>
      <c r="J6" s="3088"/>
      <c r="K6" s="3088"/>
      <c r="L6" s="3088"/>
      <c r="M6" s="3088"/>
      <c r="N6" s="3088"/>
    </row>
    <row r="7" spans="1:14" ht="18" customHeight="1" x14ac:dyDescent="0.25">
      <c r="A7" s="3087"/>
      <c r="B7" s="3092" t="s">
        <v>4</v>
      </c>
      <c r="C7" s="4202">
        <v>625</v>
      </c>
      <c r="D7" s="4203"/>
      <c r="E7" s="4203"/>
      <c r="F7" s="4203"/>
      <c r="G7" s="4204"/>
      <c r="H7" s="3088"/>
      <c r="I7" s="3088"/>
      <c r="J7" s="3088"/>
      <c r="K7" s="3088"/>
      <c r="L7" s="3088"/>
      <c r="M7" s="3088"/>
      <c r="N7" s="3088"/>
    </row>
    <row r="8" spans="1:14" ht="18" customHeight="1" x14ac:dyDescent="0.2">
      <c r="A8" s="3087"/>
      <c r="B8" s="3088"/>
      <c r="C8" s="3088"/>
      <c r="D8" s="3088"/>
      <c r="E8" s="3088"/>
      <c r="F8" s="3088"/>
      <c r="G8" s="3088"/>
      <c r="H8" s="3088"/>
      <c r="I8" s="3088"/>
      <c r="J8" s="3088"/>
      <c r="K8" s="3088"/>
      <c r="L8" s="3088"/>
      <c r="M8" s="3088"/>
      <c r="N8" s="3088"/>
    </row>
    <row r="9" spans="1:14" ht="18" customHeight="1" x14ac:dyDescent="0.25">
      <c r="A9" s="3087"/>
      <c r="B9" s="3092" t="s">
        <v>1</v>
      </c>
      <c r="C9" s="4191" t="s">
        <v>590</v>
      </c>
      <c r="D9" s="4197"/>
      <c r="E9" s="4197"/>
      <c r="F9" s="4197"/>
      <c r="G9" s="4198"/>
      <c r="H9" s="3088"/>
      <c r="I9" s="3088"/>
      <c r="J9" s="3088"/>
      <c r="K9" s="3088"/>
      <c r="L9" s="3088"/>
      <c r="M9" s="3088"/>
      <c r="N9" s="3088"/>
    </row>
    <row r="10" spans="1:14" ht="18" customHeight="1" x14ac:dyDescent="0.25">
      <c r="A10" s="3087"/>
      <c r="B10" s="3092" t="s">
        <v>2</v>
      </c>
      <c r="C10" s="4188" t="s">
        <v>522</v>
      </c>
      <c r="D10" s="4189"/>
      <c r="E10" s="4189"/>
      <c r="F10" s="4189"/>
      <c r="G10" s="4190"/>
      <c r="H10" s="3088"/>
      <c r="I10" s="3088"/>
      <c r="J10" s="3088"/>
      <c r="K10" s="3088"/>
      <c r="L10" s="3088"/>
      <c r="M10" s="3088"/>
      <c r="N10" s="3088"/>
    </row>
    <row r="11" spans="1:14" ht="18" customHeight="1" x14ac:dyDescent="0.25">
      <c r="A11" s="3087"/>
      <c r="B11" s="3092" t="s">
        <v>32</v>
      </c>
      <c r="C11" s="4191" t="s">
        <v>591</v>
      </c>
      <c r="D11" s="4192"/>
      <c r="E11" s="4192"/>
      <c r="F11" s="4192"/>
      <c r="G11" s="4193"/>
      <c r="H11" s="3088"/>
      <c r="I11" s="3088"/>
      <c r="J11" s="3088"/>
      <c r="K11" s="3088"/>
      <c r="L11" s="3088"/>
      <c r="M11" s="3088"/>
      <c r="N11" s="3088"/>
    </row>
    <row r="12" spans="1:14" ht="18" customHeight="1" x14ac:dyDescent="0.25">
      <c r="A12" s="3087"/>
      <c r="B12" s="3092"/>
      <c r="C12" s="3092"/>
      <c r="D12" s="3092"/>
      <c r="E12" s="3092"/>
      <c r="F12" s="3092"/>
      <c r="G12" s="3092"/>
      <c r="H12" s="3088"/>
      <c r="I12" s="3088"/>
      <c r="J12" s="3088"/>
      <c r="K12" s="3088"/>
      <c r="L12" s="3088"/>
      <c r="M12" s="3088"/>
      <c r="N12" s="3088"/>
    </row>
    <row r="13" spans="1:14" ht="24.6" customHeight="1" x14ac:dyDescent="0.2">
      <c r="A13" s="3087"/>
      <c r="B13" s="4194"/>
      <c r="C13" s="4195"/>
      <c r="D13" s="4195"/>
      <c r="E13" s="4195"/>
      <c r="F13" s="4195"/>
      <c r="G13" s="4195"/>
      <c r="H13" s="4186"/>
      <c r="I13" s="3089"/>
      <c r="J13" s="3088"/>
      <c r="K13" s="3088"/>
      <c r="L13" s="3088"/>
      <c r="M13" s="3088"/>
      <c r="N13" s="3088"/>
    </row>
    <row r="14" spans="1:14" ht="18" customHeight="1" x14ac:dyDescent="0.2">
      <c r="A14" s="3087"/>
      <c r="B14" s="3093"/>
      <c r="C14" s="3088"/>
      <c r="D14" s="3088"/>
      <c r="E14" s="3088"/>
      <c r="F14" s="3088"/>
      <c r="G14" s="3088"/>
      <c r="H14" s="3088"/>
      <c r="I14" s="3088"/>
      <c r="J14" s="3088"/>
      <c r="K14" s="3088"/>
      <c r="L14" s="3088"/>
      <c r="M14" s="3088"/>
      <c r="N14" s="3088"/>
    </row>
    <row r="15" spans="1:14" ht="18" customHeight="1" x14ac:dyDescent="0.2">
      <c r="A15" s="3087"/>
      <c r="B15" s="3093"/>
      <c r="C15" s="3088"/>
      <c r="D15" s="3088"/>
      <c r="E15" s="3088"/>
      <c r="F15" s="3088"/>
      <c r="G15" s="3088"/>
      <c r="H15" s="3088"/>
      <c r="I15" s="3088"/>
      <c r="J15" s="3088"/>
      <c r="K15" s="3088"/>
      <c r="L15" s="3088"/>
      <c r="M15" s="3088"/>
      <c r="N15" s="3088"/>
    </row>
    <row r="16" spans="1:14" ht="45.4" customHeight="1" x14ac:dyDescent="0.25">
      <c r="A16" s="3090" t="s">
        <v>181</v>
      </c>
      <c r="B16" s="3089"/>
      <c r="C16" s="3089"/>
      <c r="D16" s="3089"/>
      <c r="E16" s="3089"/>
      <c r="F16" s="3094" t="s">
        <v>9</v>
      </c>
      <c r="G16" s="3094" t="s">
        <v>37</v>
      </c>
      <c r="H16" s="3094" t="s">
        <v>29</v>
      </c>
      <c r="I16" s="3094" t="s">
        <v>30</v>
      </c>
      <c r="J16" s="3094" t="s">
        <v>33</v>
      </c>
      <c r="K16" s="3094" t="s">
        <v>34</v>
      </c>
      <c r="L16" s="3088"/>
      <c r="M16" s="3088"/>
      <c r="N16" s="3088"/>
    </row>
    <row r="17" spans="1:14" ht="18" customHeight="1" x14ac:dyDescent="0.25">
      <c r="A17" s="3095" t="s">
        <v>184</v>
      </c>
      <c r="B17" s="3091" t="s">
        <v>182</v>
      </c>
      <c r="C17" s="3088"/>
      <c r="D17" s="3088"/>
      <c r="E17" s="3088"/>
      <c r="F17" s="3088"/>
      <c r="G17" s="3088"/>
      <c r="H17" s="3088"/>
      <c r="I17" s="3088"/>
      <c r="J17" s="3088"/>
      <c r="K17" s="3088"/>
      <c r="L17" s="3088"/>
      <c r="M17" s="3088"/>
      <c r="N17" s="3088"/>
    </row>
    <row r="18" spans="1:14" ht="18" customHeight="1" x14ac:dyDescent="0.25">
      <c r="A18" s="3092" t="s">
        <v>185</v>
      </c>
      <c r="B18" s="3096" t="s">
        <v>183</v>
      </c>
      <c r="C18" s="3088"/>
      <c r="D18" s="3088"/>
      <c r="E18" s="3088"/>
      <c r="F18" s="3097" t="s">
        <v>73</v>
      </c>
      <c r="G18" s="3097" t="s">
        <v>73</v>
      </c>
      <c r="H18" s="3098">
        <v>2980904.1642828728</v>
      </c>
      <c r="I18" s="3099">
        <v>0</v>
      </c>
      <c r="J18" s="3098">
        <v>2549045.7719346229</v>
      </c>
      <c r="K18" s="3100">
        <v>431858.39234824991</v>
      </c>
      <c r="L18" s="3088"/>
      <c r="M18" s="3088"/>
      <c r="N18" s="3088"/>
    </row>
    <row r="19" spans="1:14" ht="45.4" customHeight="1" x14ac:dyDescent="0.25">
      <c r="A19" s="3090" t="s">
        <v>8</v>
      </c>
      <c r="B19" s="3089"/>
      <c r="C19" s="3089"/>
      <c r="D19" s="3089"/>
      <c r="E19" s="3089"/>
      <c r="F19" s="3094" t="s">
        <v>9</v>
      </c>
      <c r="G19" s="3094" t="s">
        <v>37</v>
      </c>
      <c r="H19" s="3094" t="s">
        <v>29</v>
      </c>
      <c r="I19" s="3094" t="s">
        <v>30</v>
      </c>
      <c r="J19" s="3094" t="s">
        <v>33</v>
      </c>
      <c r="K19" s="3094" t="s">
        <v>34</v>
      </c>
      <c r="L19" s="3088"/>
      <c r="M19" s="3088"/>
      <c r="N19" s="3088"/>
    </row>
    <row r="20" spans="1:14" ht="18" customHeight="1" x14ac:dyDescent="0.25">
      <c r="A20" s="3095" t="s">
        <v>74</v>
      </c>
      <c r="B20" s="3091" t="s">
        <v>41</v>
      </c>
      <c r="C20" s="3088"/>
      <c r="D20" s="3088"/>
      <c r="E20" s="3088"/>
      <c r="F20" s="3088"/>
      <c r="G20" s="3088"/>
      <c r="H20" s="3088"/>
      <c r="I20" s="3088"/>
      <c r="J20" s="3088"/>
      <c r="K20" s="3088"/>
      <c r="L20" s="3088"/>
      <c r="M20" s="3088"/>
      <c r="N20" s="3088"/>
    </row>
    <row r="21" spans="1:14" ht="18" customHeight="1" x14ac:dyDescent="0.25">
      <c r="A21" s="3092" t="s">
        <v>75</v>
      </c>
      <c r="B21" s="3096" t="s">
        <v>818</v>
      </c>
      <c r="C21" s="3088"/>
      <c r="D21" s="3088"/>
      <c r="E21" s="3088"/>
      <c r="F21" s="3101">
        <v>96</v>
      </c>
      <c r="G21" s="3101">
        <v>54</v>
      </c>
      <c r="H21" s="3102">
        <v>3978</v>
      </c>
      <c r="I21" s="3103">
        <v>1448.3897999999999</v>
      </c>
      <c r="J21" s="3102"/>
      <c r="K21" s="3104">
        <v>5426.3897999999999</v>
      </c>
      <c r="L21" s="3088"/>
      <c r="M21" s="3088"/>
      <c r="N21" s="3088" t="s">
        <v>85</v>
      </c>
    </row>
    <row r="22" spans="1:14" ht="18" customHeight="1" x14ac:dyDescent="0.25">
      <c r="A22" s="3092" t="s">
        <v>76</v>
      </c>
      <c r="B22" s="3088" t="s">
        <v>6</v>
      </c>
      <c r="C22" s="3088"/>
      <c r="D22" s="3088"/>
      <c r="E22" s="3088"/>
      <c r="F22" s="3101">
        <v>434</v>
      </c>
      <c r="G22" s="3101">
        <v>1247</v>
      </c>
      <c r="H22" s="3102">
        <v>26629</v>
      </c>
      <c r="I22" s="3103">
        <v>9695.6188999999995</v>
      </c>
      <c r="J22" s="3102"/>
      <c r="K22" s="3104">
        <v>36324.618900000001</v>
      </c>
      <c r="L22" s="3088"/>
      <c r="M22" s="3088"/>
      <c r="N22" s="3088"/>
    </row>
    <row r="23" spans="1:14" ht="18" customHeight="1" x14ac:dyDescent="0.25">
      <c r="A23" s="3092" t="s">
        <v>77</v>
      </c>
      <c r="B23" s="3088" t="s">
        <v>43</v>
      </c>
      <c r="C23" s="3088"/>
      <c r="D23" s="3088"/>
      <c r="E23" s="3088"/>
      <c r="F23" s="3101"/>
      <c r="G23" s="3101"/>
      <c r="H23" s="3102"/>
      <c r="I23" s="3103"/>
      <c r="J23" s="3102"/>
      <c r="K23" s="3104">
        <v>0</v>
      </c>
      <c r="L23" s="3088"/>
      <c r="M23" s="3088"/>
      <c r="N23" s="3088"/>
    </row>
    <row r="24" spans="1:14" ht="18" customHeight="1" x14ac:dyDescent="0.25">
      <c r="A24" s="3092" t="s">
        <v>78</v>
      </c>
      <c r="B24" s="3088" t="s">
        <v>44</v>
      </c>
      <c r="C24" s="3088"/>
      <c r="D24" s="3088"/>
      <c r="E24" s="3088"/>
      <c r="F24" s="3101"/>
      <c r="G24" s="3101"/>
      <c r="H24" s="3102"/>
      <c r="I24" s="3103"/>
      <c r="J24" s="3102"/>
      <c r="K24" s="3104">
        <v>0</v>
      </c>
      <c r="L24" s="3088"/>
      <c r="M24" s="3088"/>
      <c r="N24" s="3088"/>
    </row>
    <row r="25" spans="1:14" ht="18" customHeight="1" x14ac:dyDescent="0.25">
      <c r="A25" s="3092" t="s">
        <v>79</v>
      </c>
      <c r="B25" s="3088" t="s">
        <v>5</v>
      </c>
      <c r="C25" s="3088"/>
      <c r="D25" s="3088"/>
      <c r="E25" s="3088"/>
      <c r="F25" s="3101"/>
      <c r="G25" s="3101"/>
      <c r="H25" s="3102"/>
      <c r="I25" s="3103"/>
      <c r="J25" s="3102"/>
      <c r="K25" s="3104">
        <v>0</v>
      </c>
      <c r="L25" s="3088"/>
      <c r="M25" s="3088"/>
      <c r="N25" s="3088"/>
    </row>
    <row r="26" spans="1:14" ht="18" customHeight="1" x14ac:dyDescent="0.25">
      <c r="A26" s="3092" t="s">
        <v>80</v>
      </c>
      <c r="B26" s="3088" t="s">
        <v>45</v>
      </c>
      <c r="C26" s="3088"/>
      <c r="D26" s="3088"/>
      <c r="E26" s="3088"/>
      <c r="F26" s="3101"/>
      <c r="G26" s="3101"/>
      <c r="H26" s="3102"/>
      <c r="I26" s="3103"/>
      <c r="J26" s="3102"/>
      <c r="K26" s="3104">
        <v>0</v>
      </c>
      <c r="L26" s="3088"/>
      <c r="M26" s="3088"/>
      <c r="N26" s="3088"/>
    </row>
    <row r="27" spans="1:14" ht="18" customHeight="1" x14ac:dyDescent="0.25">
      <c r="A27" s="3092" t="s">
        <v>81</v>
      </c>
      <c r="B27" s="3088" t="s">
        <v>46</v>
      </c>
      <c r="C27" s="3088"/>
      <c r="D27" s="3088"/>
      <c r="E27" s="3088"/>
      <c r="F27" s="3101"/>
      <c r="G27" s="3101"/>
      <c r="H27" s="3102"/>
      <c r="I27" s="3103"/>
      <c r="J27" s="3102"/>
      <c r="K27" s="3104">
        <v>0</v>
      </c>
      <c r="L27" s="3088"/>
      <c r="M27" s="3088"/>
      <c r="N27" s="3088"/>
    </row>
    <row r="28" spans="1:14" ht="18" customHeight="1" x14ac:dyDescent="0.25">
      <c r="A28" s="3092" t="s">
        <v>82</v>
      </c>
      <c r="B28" s="3088" t="s">
        <v>47</v>
      </c>
      <c r="C28" s="3088"/>
      <c r="D28" s="3088"/>
      <c r="E28" s="3088"/>
      <c r="F28" s="3101"/>
      <c r="G28" s="3101"/>
      <c r="H28" s="3102"/>
      <c r="I28" s="3103"/>
      <c r="J28" s="3102"/>
      <c r="K28" s="3104">
        <v>0</v>
      </c>
      <c r="L28" s="3088"/>
      <c r="M28" s="3088"/>
      <c r="N28" s="3088"/>
    </row>
    <row r="29" spans="1:14" ht="18" customHeight="1" x14ac:dyDescent="0.25">
      <c r="A29" s="3092" t="s">
        <v>83</v>
      </c>
      <c r="B29" s="3088" t="s">
        <v>48</v>
      </c>
      <c r="C29" s="3088"/>
      <c r="D29" s="3088"/>
      <c r="E29" s="3088"/>
      <c r="F29" s="3101"/>
      <c r="G29" s="3101"/>
      <c r="H29" s="3102"/>
      <c r="I29" s="3103"/>
      <c r="J29" s="3102"/>
      <c r="K29" s="3104">
        <v>0</v>
      </c>
      <c r="L29" s="3088"/>
      <c r="M29" s="3088"/>
      <c r="N29" s="3088"/>
    </row>
    <row r="30" spans="1:14" ht="18" customHeight="1" x14ac:dyDescent="0.25">
      <c r="A30" s="3092" t="s">
        <v>84</v>
      </c>
      <c r="B30" s="4183" t="s">
        <v>523</v>
      </c>
      <c r="C30" s="4184"/>
      <c r="D30" s="4185"/>
      <c r="E30" s="3088"/>
      <c r="F30" s="3101">
        <v>1</v>
      </c>
      <c r="G30" s="3101">
        <v>300</v>
      </c>
      <c r="H30" s="3102">
        <v>550</v>
      </c>
      <c r="I30" s="3103">
        <v>200.255</v>
      </c>
      <c r="J30" s="3102"/>
      <c r="K30" s="3104">
        <v>750.255</v>
      </c>
      <c r="L30" s="3088"/>
      <c r="M30" s="3088"/>
      <c r="N30" s="3088"/>
    </row>
    <row r="31" spans="1:14" ht="18" customHeight="1" x14ac:dyDescent="0.25">
      <c r="A31" s="3092" t="s">
        <v>133</v>
      </c>
      <c r="B31" s="4183" t="s">
        <v>592</v>
      </c>
      <c r="C31" s="4184"/>
      <c r="D31" s="4185"/>
      <c r="E31" s="3088"/>
      <c r="F31" s="3101">
        <v>0</v>
      </c>
      <c r="G31" s="3101">
        <v>240</v>
      </c>
      <c r="H31" s="3102">
        <v>1315</v>
      </c>
      <c r="I31" s="3103">
        <v>478.79149999999998</v>
      </c>
      <c r="J31" s="3102"/>
      <c r="K31" s="3104">
        <v>1793.7915</v>
      </c>
      <c r="L31" s="3088"/>
      <c r="M31" s="3088"/>
      <c r="N31" s="3088"/>
    </row>
    <row r="32" spans="1:14" ht="18" customHeight="1" x14ac:dyDescent="0.25">
      <c r="A32" s="3092" t="s">
        <v>134</v>
      </c>
      <c r="B32" s="3105"/>
      <c r="C32" s="3106"/>
      <c r="D32" s="3107"/>
      <c r="E32" s="3088"/>
      <c r="F32" s="3101"/>
      <c r="G32" s="3108"/>
      <c r="H32" s="3102"/>
      <c r="I32" s="3103"/>
      <c r="J32" s="3102"/>
      <c r="K32" s="3104">
        <v>0</v>
      </c>
      <c r="L32" s="3088"/>
      <c r="M32" s="3088"/>
      <c r="N32" s="3088"/>
    </row>
    <row r="33" spans="1:14" ht="18" customHeight="1" x14ac:dyDescent="0.25">
      <c r="A33" s="3092" t="s">
        <v>135</v>
      </c>
      <c r="B33" s="3105"/>
      <c r="C33" s="3106"/>
      <c r="D33" s="3107"/>
      <c r="E33" s="3088"/>
      <c r="F33" s="3101"/>
      <c r="G33" s="3108"/>
      <c r="H33" s="3102"/>
      <c r="I33" s="3103"/>
      <c r="J33" s="3102"/>
      <c r="K33" s="3104">
        <v>0</v>
      </c>
      <c r="L33" s="3088"/>
      <c r="M33" s="3088"/>
      <c r="N33" s="3088"/>
    </row>
    <row r="34" spans="1:14" ht="18" customHeight="1" x14ac:dyDescent="0.25">
      <c r="A34" s="3092" t="s">
        <v>136</v>
      </c>
      <c r="B34" s="4183"/>
      <c r="C34" s="4184"/>
      <c r="D34" s="4185"/>
      <c r="E34" s="3088"/>
      <c r="F34" s="3101"/>
      <c r="G34" s="3108"/>
      <c r="H34" s="3102"/>
      <c r="I34" s="3103"/>
      <c r="J34" s="3102"/>
      <c r="K34" s="3104">
        <v>0</v>
      </c>
      <c r="L34" s="3088"/>
      <c r="M34" s="3088"/>
      <c r="N34" s="3088"/>
    </row>
    <row r="35" spans="1:14" ht="18" customHeight="1" x14ac:dyDescent="0.2">
      <c r="A35" s="3087"/>
      <c r="B35" s="3088"/>
      <c r="C35" s="3088"/>
      <c r="D35" s="3088"/>
      <c r="E35" s="3088"/>
      <c r="F35" s="3088"/>
      <c r="G35" s="3088"/>
      <c r="H35" s="3088"/>
      <c r="I35" s="3088"/>
      <c r="J35" s="3088"/>
      <c r="K35" s="3109"/>
      <c r="L35" s="3088"/>
      <c r="M35" s="3088"/>
      <c r="N35" s="3088"/>
    </row>
    <row r="36" spans="1:14" ht="18" customHeight="1" x14ac:dyDescent="0.25">
      <c r="A36" s="3095" t="s">
        <v>137</v>
      </c>
      <c r="B36" s="3091" t="s">
        <v>138</v>
      </c>
      <c r="C36" s="3088"/>
      <c r="D36" s="3088"/>
      <c r="E36" s="3091" t="s">
        <v>7</v>
      </c>
      <c r="F36" s="3110">
        <v>531</v>
      </c>
      <c r="G36" s="3110">
        <v>1841</v>
      </c>
      <c r="H36" s="3111">
        <v>32472</v>
      </c>
      <c r="I36" s="3104">
        <v>11823.055199999997</v>
      </c>
      <c r="J36" s="3104">
        <v>0</v>
      </c>
      <c r="K36" s="3104">
        <v>44295.055199999995</v>
      </c>
      <c r="L36" s="3088"/>
      <c r="M36" s="3088"/>
      <c r="N36" s="3088"/>
    </row>
    <row r="37" spans="1:14" ht="18" customHeight="1" thickBot="1" x14ac:dyDescent="0.3">
      <c r="A37" s="3087"/>
      <c r="B37" s="3091"/>
      <c r="C37" s="3088"/>
      <c r="D37" s="3088"/>
      <c r="E37" s="3088"/>
      <c r="F37" s="3112"/>
      <c r="G37" s="3112"/>
      <c r="H37" s="3113"/>
      <c r="I37" s="3113"/>
      <c r="J37" s="3113"/>
      <c r="K37" s="3114"/>
      <c r="L37" s="3088"/>
      <c r="M37" s="3088"/>
      <c r="N37" s="3088"/>
    </row>
    <row r="38" spans="1:14" ht="42.75" customHeight="1" x14ac:dyDescent="0.25">
      <c r="A38" s="3087"/>
      <c r="B38" s="3088"/>
      <c r="C38" s="3088"/>
      <c r="D38" s="3088"/>
      <c r="E38" s="3088"/>
      <c r="F38" s="3094" t="s">
        <v>9</v>
      </c>
      <c r="G38" s="3094" t="s">
        <v>37</v>
      </c>
      <c r="H38" s="3094" t="s">
        <v>29</v>
      </c>
      <c r="I38" s="3094" t="s">
        <v>30</v>
      </c>
      <c r="J38" s="3094" t="s">
        <v>33</v>
      </c>
      <c r="K38" s="3094" t="s">
        <v>34</v>
      </c>
      <c r="L38" s="3088"/>
      <c r="M38" s="3088"/>
      <c r="N38" s="3088"/>
    </row>
    <row r="39" spans="1:14" ht="18.75" customHeight="1" x14ac:dyDescent="0.25">
      <c r="A39" s="3095" t="s">
        <v>86</v>
      </c>
      <c r="B39" s="3091" t="s">
        <v>49</v>
      </c>
      <c r="C39" s="3088"/>
      <c r="D39" s="3088"/>
      <c r="E39" s="3088"/>
      <c r="F39" s="3088"/>
      <c r="G39" s="3088"/>
      <c r="H39" s="3088"/>
      <c r="I39" s="3088"/>
      <c r="J39" s="3088"/>
      <c r="K39" s="3088"/>
      <c r="L39" s="3088"/>
      <c r="M39" s="3088"/>
      <c r="N39" s="3088"/>
    </row>
    <row r="40" spans="1:14" ht="18" customHeight="1" x14ac:dyDescent="0.25">
      <c r="A40" s="3092" t="s">
        <v>87</v>
      </c>
      <c r="B40" s="3088" t="s">
        <v>31</v>
      </c>
      <c r="C40" s="3088"/>
      <c r="D40" s="3088"/>
      <c r="E40" s="3088"/>
      <c r="F40" s="3097">
        <v>58175</v>
      </c>
      <c r="G40" s="3097"/>
      <c r="H40" s="3098">
        <v>4067903.85</v>
      </c>
      <c r="I40" s="3099">
        <v>1481123.7917849999</v>
      </c>
      <c r="J40" s="3098"/>
      <c r="K40" s="3100">
        <v>5549027.6417849995</v>
      </c>
      <c r="L40" s="3088"/>
      <c r="M40" s="3088"/>
      <c r="N40" s="3088"/>
    </row>
    <row r="41" spans="1:14" ht="18" customHeight="1" x14ac:dyDescent="0.25">
      <c r="A41" s="3092" t="s">
        <v>88</v>
      </c>
      <c r="B41" s="4186" t="s">
        <v>50</v>
      </c>
      <c r="C41" s="4187"/>
      <c r="D41" s="3088"/>
      <c r="E41" s="3088"/>
      <c r="F41" s="3101">
        <v>5335</v>
      </c>
      <c r="G41" s="3101">
        <v>85</v>
      </c>
      <c r="H41" s="3102">
        <v>266764</v>
      </c>
      <c r="I41" s="3103">
        <v>97128.772400000002</v>
      </c>
      <c r="J41" s="3102"/>
      <c r="K41" s="3104">
        <v>363892.77240000002</v>
      </c>
      <c r="L41" s="3088"/>
      <c r="M41" s="3088"/>
      <c r="N41" s="3088"/>
    </row>
    <row r="42" spans="1:14" ht="18" customHeight="1" x14ac:dyDescent="0.25">
      <c r="A42" s="3092" t="s">
        <v>89</v>
      </c>
      <c r="B42" s="3096" t="s">
        <v>11</v>
      </c>
      <c r="C42" s="3088"/>
      <c r="D42" s="3088"/>
      <c r="E42" s="3088"/>
      <c r="F42" s="3101">
        <v>16450</v>
      </c>
      <c r="G42" s="3101">
        <v>139</v>
      </c>
      <c r="H42" s="3102">
        <v>950834</v>
      </c>
      <c r="I42" s="3103">
        <v>346198.6594</v>
      </c>
      <c r="J42" s="3102"/>
      <c r="K42" s="3104">
        <v>1297032.6594</v>
      </c>
      <c r="L42" s="3088"/>
      <c r="M42" s="3088"/>
      <c r="N42" s="3088"/>
    </row>
    <row r="43" spans="1:14" ht="18" customHeight="1" x14ac:dyDescent="0.25">
      <c r="A43" s="3092" t="s">
        <v>90</v>
      </c>
      <c r="B43" s="3115" t="s">
        <v>10</v>
      </c>
      <c r="C43" s="3116"/>
      <c r="D43" s="3116"/>
      <c r="E43" s="3088"/>
      <c r="F43" s="3101"/>
      <c r="G43" s="3101"/>
      <c r="H43" s="3102"/>
      <c r="I43" s="3103"/>
      <c r="J43" s="3102"/>
      <c r="K43" s="3104">
        <v>0</v>
      </c>
      <c r="L43" s="3088"/>
      <c r="M43" s="3088"/>
      <c r="N43" s="3088"/>
    </row>
    <row r="44" spans="1:14" ht="18" customHeight="1" x14ac:dyDescent="0.25">
      <c r="A44" s="3092" t="s">
        <v>91</v>
      </c>
      <c r="B44" s="4183" t="s">
        <v>593</v>
      </c>
      <c r="C44" s="4184"/>
      <c r="D44" s="4185"/>
      <c r="E44" s="3088"/>
      <c r="F44" s="3097">
        <v>793</v>
      </c>
      <c r="G44" s="3097">
        <v>40</v>
      </c>
      <c r="H44" s="3117">
        <v>46286</v>
      </c>
      <c r="I44" s="3103">
        <v>16852.732599999999</v>
      </c>
      <c r="J44" s="3097"/>
      <c r="K44" s="3118">
        <v>63138.732600000003</v>
      </c>
      <c r="L44" s="3088"/>
      <c r="M44" s="3088"/>
      <c r="N44" s="3088" t="s">
        <v>85</v>
      </c>
    </row>
    <row r="45" spans="1:14" ht="18" customHeight="1" x14ac:dyDescent="0.25">
      <c r="A45" s="3092" t="s">
        <v>139</v>
      </c>
      <c r="B45" s="4183" t="s">
        <v>594</v>
      </c>
      <c r="C45" s="4184"/>
      <c r="D45" s="4185"/>
      <c r="E45" s="3088"/>
      <c r="F45" s="3101">
        <v>240</v>
      </c>
      <c r="G45" s="3101">
        <v>2</v>
      </c>
      <c r="H45" s="3102">
        <v>10120</v>
      </c>
      <c r="I45" s="3103">
        <v>3684.692</v>
      </c>
      <c r="J45" s="3102"/>
      <c r="K45" s="3104">
        <v>13804.691999999999</v>
      </c>
      <c r="L45" s="3088"/>
      <c r="M45" s="3088"/>
      <c r="N45" s="3088"/>
    </row>
    <row r="46" spans="1:14" ht="18" customHeight="1" x14ac:dyDescent="0.25">
      <c r="A46" s="3092" t="s">
        <v>140</v>
      </c>
      <c r="B46" s="4183" t="s">
        <v>490</v>
      </c>
      <c r="C46" s="4184"/>
      <c r="D46" s="4185"/>
      <c r="E46" s="3088"/>
      <c r="F46" s="3101">
        <v>3360</v>
      </c>
      <c r="G46" s="3101">
        <v>17</v>
      </c>
      <c r="H46" s="3102">
        <v>136849</v>
      </c>
      <c r="I46" s="3103">
        <v>49826.7209</v>
      </c>
      <c r="J46" s="3102"/>
      <c r="K46" s="3104">
        <v>186675.72090000001</v>
      </c>
      <c r="L46" s="3088"/>
      <c r="M46" s="3088"/>
      <c r="N46" s="3088"/>
    </row>
    <row r="47" spans="1:14" ht="18" customHeight="1" x14ac:dyDescent="0.25">
      <c r="A47" s="3092" t="s">
        <v>141</v>
      </c>
      <c r="B47" s="4183"/>
      <c r="C47" s="4184"/>
      <c r="D47" s="4185"/>
      <c r="E47" s="3088"/>
      <c r="F47" s="3101"/>
      <c r="G47" s="3101"/>
      <c r="H47" s="3102"/>
      <c r="I47" s="3103"/>
      <c r="J47" s="3102"/>
      <c r="K47" s="3104">
        <v>0</v>
      </c>
      <c r="L47" s="3088"/>
      <c r="M47" s="3088"/>
      <c r="N47" s="3088"/>
    </row>
    <row r="48" spans="1:14" ht="18" customHeight="1" x14ac:dyDescent="0.2">
      <c r="A48" s="3087"/>
      <c r="B48" s="3088"/>
      <c r="C48" s="3088"/>
      <c r="D48" s="3088"/>
      <c r="E48" s="3088"/>
      <c r="F48" s="3088"/>
      <c r="G48" s="3088"/>
      <c r="H48" s="3088"/>
      <c r="I48" s="3088"/>
      <c r="J48" s="3088"/>
      <c r="K48" s="3088"/>
      <c r="L48" s="3088"/>
      <c r="M48" s="3088"/>
      <c r="N48" s="3088"/>
    </row>
    <row r="49" spans="1:14" ht="18" customHeight="1" x14ac:dyDescent="0.25">
      <c r="A49" s="3095" t="s">
        <v>142</v>
      </c>
      <c r="B49" s="3091" t="s">
        <v>143</v>
      </c>
      <c r="C49" s="3088"/>
      <c r="D49" s="3088"/>
      <c r="E49" s="3091" t="s">
        <v>7</v>
      </c>
      <c r="F49" s="3119">
        <v>84353</v>
      </c>
      <c r="G49" s="3120">
        <v>283</v>
      </c>
      <c r="H49" s="3104">
        <v>5478756.8499999996</v>
      </c>
      <c r="I49" s="3104">
        <v>1994815.3690849999</v>
      </c>
      <c r="J49" s="3104">
        <v>0</v>
      </c>
      <c r="K49" s="3104">
        <v>7473572.2190849995</v>
      </c>
      <c r="L49" s="3088"/>
      <c r="M49" s="3088"/>
      <c r="N49" s="3088"/>
    </row>
    <row r="50" spans="1:14" ht="18" customHeight="1" thickBot="1" x14ac:dyDescent="0.25">
      <c r="A50" s="3087"/>
      <c r="B50" s="3088"/>
      <c r="C50" s="3088"/>
      <c r="D50" s="3088"/>
      <c r="E50" s="3088"/>
      <c r="F50" s="3121"/>
      <c r="G50" s="3121"/>
      <c r="H50" s="3121"/>
      <c r="I50" s="3121"/>
      <c r="J50" s="3121"/>
      <c r="K50" s="3121"/>
      <c r="L50" s="3088"/>
      <c r="M50" s="3088"/>
      <c r="N50" s="3088"/>
    </row>
    <row r="51" spans="1:14" ht="42.75" customHeight="1" x14ac:dyDescent="0.25">
      <c r="A51" s="3087"/>
      <c r="B51" s="3088"/>
      <c r="C51" s="3088"/>
      <c r="D51" s="3088"/>
      <c r="E51" s="3088"/>
      <c r="F51" s="3094" t="s">
        <v>9</v>
      </c>
      <c r="G51" s="3094" t="s">
        <v>37</v>
      </c>
      <c r="H51" s="3094" t="s">
        <v>29</v>
      </c>
      <c r="I51" s="3094" t="s">
        <v>30</v>
      </c>
      <c r="J51" s="3094" t="s">
        <v>33</v>
      </c>
      <c r="K51" s="3094" t="s">
        <v>34</v>
      </c>
      <c r="L51" s="3088"/>
      <c r="M51" s="3088"/>
      <c r="N51" s="3088"/>
    </row>
    <row r="52" spans="1:14" ht="18" customHeight="1" x14ac:dyDescent="0.25">
      <c r="A52" s="3095" t="s">
        <v>92</v>
      </c>
      <c r="B52" s="4208" t="s">
        <v>38</v>
      </c>
      <c r="C52" s="4209"/>
      <c r="D52" s="3088"/>
      <c r="E52" s="3088"/>
      <c r="F52" s="3088"/>
      <c r="G52" s="3088"/>
      <c r="H52" s="3088"/>
      <c r="I52" s="3088"/>
      <c r="J52" s="3088"/>
      <c r="K52" s="3088"/>
      <c r="L52" s="3088"/>
      <c r="M52" s="3088"/>
      <c r="N52" s="3088"/>
    </row>
    <row r="53" spans="1:14" ht="18" customHeight="1" x14ac:dyDescent="0.25">
      <c r="A53" s="3092" t="s">
        <v>51</v>
      </c>
      <c r="B53" s="4210" t="s">
        <v>595</v>
      </c>
      <c r="C53" s="4211"/>
      <c r="D53" s="4207"/>
      <c r="E53" s="3088"/>
      <c r="F53" s="3101">
        <v>70</v>
      </c>
      <c r="G53" s="3101">
        <v>202</v>
      </c>
      <c r="H53" s="3102">
        <v>2895</v>
      </c>
      <c r="I53" s="3103">
        <v>1054.0694999999998</v>
      </c>
      <c r="J53" s="3102"/>
      <c r="K53" s="3104">
        <v>3949.0694999999996</v>
      </c>
      <c r="L53" s="3088"/>
      <c r="M53" s="3088"/>
      <c r="N53" s="3088"/>
    </row>
    <row r="54" spans="1:14" ht="18" customHeight="1" x14ac:dyDescent="0.25">
      <c r="A54" s="3092" t="s">
        <v>93</v>
      </c>
      <c r="B54" s="3122" t="s">
        <v>596</v>
      </c>
      <c r="C54" s="3123"/>
      <c r="D54" s="3124"/>
      <c r="E54" s="3088"/>
      <c r="F54" s="3101">
        <v>248</v>
      </c>
      <c r="G54" s="3101">
        <v>120</v>
      </c>
      <c r="H54" s="3102">
        <v>17256</v>
      </c>
      <c r="I54" s="3103">
        <v>6282.9096</v>
      </c>
      <c r="J54" s="3102"/>
      <c r="K54" s="3104">
        <v>23538.909599999999</v>
      </c>
      <c r="L54" s="3088"/>
      <c r="M54" s="3088"/>
      <c r="N54" s="3088"/>
    </row>
    <row r="55" spans="1:14" ht="18" customHeight="1" x14ac:dyDescent="0.25">
      <c r="A55" s="3092" t="s">
        <v>94</v>
      </c>
      <c r="B55" s="4205" t="s">
        <v>597</v>
      </c>
      <c r="C55" s="4206"/>
      <c r="D55" s="4207"/>
      <c r="E55" s="3088"/>
      <c r="F55" s="3101">
        <v>47</v>
      </c>
      <c r="G55" s="3101">
        <v>56</v>
      </c>
      <c r="H55" s="3102">
        <v>2184</v>
      </c>
      <c r="I55" s="3103">
        <v>795.19439999999997</v>
      </c>
      <c r="J55" s="3102">
        <v>1680</v>
      </c>
      <c r="K55" s="3104">
        <v>1299.1943999999999</v>
      </c>
      <c r="L55" s="3088"/>
      <c r="M55" s="3088"/>
      <c r="N55" s="3088"/>
    </row>
    <row r="56" spans="1:14" ht="18" customHeight="1" x14ac:dyDescent="0.25">
      <c r="A56" s="3092" t="s">
        <v>95</v>
      </c>
      <c r="B56" s="4205" t="s">
        <v>524</v>
      </c>
      <c r="C56" s="4206"/>
      <c r="D56" s="4207"/>
      <c r="E56" s="3088"/>
      <c r="F56" s="3101">
        <v>65</v>
      </c>
      <c r="G56" s="3101">
        <v>11</v>
      </c>
      <c r="H56" s="3102">
        <v>2137</v>
      </c>
      <c r="I56" s="3103">
        <v>778.08169999999996</v>
      </c>
      <c r="J56" s="3102"/>
      <c r="K56" s="3104">
        <v>2915.0816999999997</v>
      </c>
      <c r="L56" s="3088"/>
      <c r="M56" s="3088" t="s">
        <v>85</v>
      </c>
      <c r="N56" s="3088"/>
    </row>
    <row r="57" spans="1:14" ht="18" customHeight="1" x14ac:dyDescent="0.25">
      <c r="A57" s="3092" t="s">
        <v>96</v>
      </c>
      <c r="B57" s="4205" t="s">
        <v>598</v>
      </c>
      <c r="C57" s="4206"/>
      <c r="D57" s="4207"/>
      <c r="E57" s="3088"/>
      <c r="F57" s="3101">
        <v>190</v>
      </c>
      <c r="G57" s="3101">
        <v>560</v>
      </c>
      <c r="H57" s="3102">
        <v>46828</v>
      </c>
      <c r="I57" s="3103">
        <v>17050.074799999999</v>
      </c>
      <c r="J57" s="3102"/>
      <c r="K57" s="3104">
        <v>63878.074800000002</v>
      </c>
      <c r="L57" s="3088"/>
      <c r="M57" s="3088"/>
      <c r="N57" s="3088"/>
    </row>
    <row r="58" spans="1:14" ht="18" customHeight="1" x14ac:dyDescent="0.25">
      <c r="A58" s="3092" t="s">
        <v>97</v>
      </c>
      <c r="B58" s="3122" t="s">
        <v>599</v>
      </c>
      <c r="C58" s="3123"/>
      <c r="D58" s="3124"/>
      <c r="E58" s="3088"/>
      <c r="F58" s="3101"/>
      <c r="G58" s="3101"/>
      <c r="H58" s="3102"/>
      <c r="I58" s="3103">
        <v>0</v>
      </c>
      <c r="J58" s="3102"/>
      <c r="K58" s="3104">
        <v>0</v>
      </c>
      <c r="L58" s="3088"/>
      <c r="M58" s="3088"/>
      <c r="N58" s="3088"/>
    </row>
    <row r="59" spans="1:14" ht="18" customHeight="1" x14ac:dyDescent="0.25">
      <c r="A59" s="3092" t="s">
        <v>98</v>
      </c>
      <c r="B59" s="4205" t="s">
        <v>600</v>
      </c>
      <c r="C59" s="4206"/>
      <c r="D59" s="4207"/>
      <c r="E59" s="3088"/>
      <c r="F59" s="3101">
        <v>132</v>
      </c>
      <c r="G59" s="3101">
        <v>470</v>
      </c>
      <c r="H59" s="3102">
        <v>4339</v>
      </c>
      <c r="I59" s="3103">
        <v>1579.8299</v>
      </c>
      <c r="J59" s="3102"/>
      <c r="K59" s="3104">
        <v>5918.8298999999997</v>
      </c>
      <c r="L59" s="3088"/>
      <c r="M59" s="3088"/>
      <c r="N59" s="3088"/>
    </row>
    <row r="60" spans="1:14" ht="18" customHeight="1" x14ac:dyDescent="0.25">
      <c r="A60" s="3092" t="s">
        <v>99</v>
      </c>
      <c r="B60" s="3122" t="s">
        <v>819</v>
      </c>
      <c r="C60" s="3123"/>
      <c r="D60" s="3124"/>
      <c r="E60" s="3088"/>
      <c r="F60" s="3101">
        <v>6</v>
      </c>
      <c r="G60" s="3101">
        <v>50</v>
      </c>
      <c r="H60" s="3102">
        <v>599</v>
      </c>
      <c r="I60" s="3103">
        <v>218.0959</v>
      </c>
      <c r="J60" s="3102"/>
      <c r="K60" s="3104">
        <v>817.09590000000003</v>
      </c>
      <c r="L60" s="3088"/>
      <c r="M60" s="3088"/>
      <c r="N60" s="3088"/>
    </row>
    <row r="61" spans="1:14" ht="18" customHeight="1" x14ac:dyDescent="0.25">
      <c r="A61" s="3092" t="s">
        <v>100</v>
      </c>
      <c r="B61" s="3122" t="s">
        <v>85</v>
      </c>
      <c r="C61" s="3123"/>
      <c r="D61" s="3124"/>
      <c r="E61" s="3088"/>
      <c r="F61" s="3125"/>
      <c r="G61" s="3125"/>
      <c r="H61" s="3125"/>
      <c r="I61" s="3125"/>
      <c r="J61" s="3125"/>
      <c r="K61" s="3125"/>
      <c r="L61" s="3088"/>
      <c r="M61" s="3088"/>
      <c r="N61" s="3088"/>
    </row>
    <row r="62" spans="1:14" ht="18" customHeight="1" x14ac:dyDescent="0.25">
      <c r="A62" s="3092" t="s">
        <v>101</v>
      </c>
      <c r="B62" s="4205"/>
      <c r="C62" s="4206"/>
      <c r="D62" s="4207"/>
      <c r="E62" s="3088"/>
      <c r="F62" s="3101"/>
      <c r="G62" s="3101"/>
      <c r="H62" s="3102"/>
      <c r="I62" s="3103"/>
      <c r="J62" s="3102"/>
      <c r="K62" s="3104" t="s">
        <v>85</v>
      </c>
      <c r="L62" s="3088"/>
      <c r="M62" s="3088"/>
      <c r="N62" s="3088"/>
    </row>
    <row r="63" spans="1:14" ht="18" customHeight="1" x14ac:dyDescent="0.25">
      <c r="A63" s="3092"/>
      <c r="B63" s="3088"/>
      <c r="C63" s="3088"/>
      <c r="D63" s="3088"/>
      <c r="E63" s="3088"/>
      <c r="F63" s="3088"/>
      <c r="G63" s="3088"/>
      <c r="H63" s="3088"/>
      <c r="I63" s="3126"/>
      <c r="J63" s="3088"/>
      <c r="K63" s="3088"/>
      <c r="L63" s="3088"/>
      <c r="M63" s="3088"/>
      <c r="N63" s="3088"/>
    </row>
    <row r="64" spans="1:14" ht="18" customHeight="1" x14ac:dyDescent="0.25">
      <c r="A64" s="3092" t="s">
        <v>144</v>
      </c>
      <c r="B64" s="3091" t="s">
        <v>145</v>
      </c>
      <c r="C64" s="3088"/>
      <c r="D64" s="3088"/>
      <c r="E64" s="3091" t="s">
        <v>7</v>
      </c>
      <c r="F64" s="3110">
        <v>758</v>
      </c>
      <c r="G64" s="3110">
        <v>1469</v>
      </c>
      <c r="H64" s="3104">
        <v>76238</v>
      </c>
      <c r="I64" s="3104">
        <v>27758.255799999999</v>
      </c>
      <c r="J64" s="3104">
        <v>1680</v>
      </c>
      <c r="K64" s="3104">
        <v>102316.2558</v>
      </c>
      <c r="L64" s="3088"/>
      <c r="M64" s="3088"/>
      <c r="N64" s="3088"/>
    </row>
    <row r="65" spans="1:14" ht="18" customHeight="1" x14ac:dyDescent="0.2">
      <c r="A65" s="3087"/>
      <c r="B65" s="3088"/>
      <c r="C65" s="3088"/>
      <c r="D65" s="3088"/>
      <c r="E65" s="3088"/>
      <c r="F65" s="3127"/>
      <c r="G65" s="3127"/>
      <c r="H65" s="3127"/>
      <c r="I65" s="3127"/>
      <c r="J65" s="3127"/>
      <c r="K65" s="3127"/>
      <c r="L65" s="3088"/>
      <c r="M65" s="3088"/>
      <c r="N65" s="3088"/>
    </row>
    <row r="66" spans="1:14" ht="42.75" customHeight="1" x14ac:dyDescent="0.25">
      <c r="A66" s="3087"/>
      <c r="B66" s="3088"/>
      <c r="C66" s="3088"/>
      <c r="D66" s="3088"/>
      <c r="E66" s="3088"/>
      <c r="F66" s="3128" t="s">
        <v>9</v>
      </c>
      <c r="G66" s="3128" t="s">
        <v>37</v>
      </c>
      <c r="H66" s="3128" t="s">
        <v>29</v>
      </c>
      <c r="I66" s="3128" t="s">
        <v>30</v>
      </c>
      <c r="J66" s="3128" t="s">
        <v>33</v>
      </c>
      <c r="K66" s="3128" t="s">
        <v>34</v>
      </c>
      <c r="L66" s="3088"/>
      <c r="M66" s="3088"/>
      <c r="N66" s="3088"/>
    </row>
    <row r="67" spans="1:14" ht="18" customHeight="1" x14ac:dyDescent="0.25">
      <c r="A67" s="3095" t="s">
        <v>102</v>
      </c>
      <c r="B67" s="3091" t="s">
        <v>12</v>
      </c>
      <c r="C67" s="3088"/>
      <c r="D67" s="3088"/>
      <c r="E67" s="3088"/>
      <c r="F67" s="3129"/>
      <c r="G67" s="3129"/>
      <c r="H67" s="3129"/>
      <c r="I67" s="3130"/>
      <c r="J67" s="3129"/>
      <c r="K67" s="3131"/>
      <c r="L67" s="3088"/>
      <c r="M67" s="3088"/>
      <c r="N67" s="3088"/>
    </row>
    <row r="68" spans="1:14" ht="18" customHeight="1" x14ac:dyDescent="0.25">
      <c r="A68" s="3092" t="s">
        <v>103</v>
      </c>
      <c r="B68" s="3088" t="s">
        <v>52</v>
      </c>
      <c r="C68" s="3088"/>
      <c r="D68" s="3088"/>
      <c r="E68" s="3088"/>
      <c r="F68" s="3132"/>
      <c r="G68" s="3132"/>
      <c r="H68" s="3133" t="s">
        <v>85</v>
      </c>
      <c r="I68" s="3099" t="s">
        <v>85</v>
      </c>
      <c r="J68" s="3132"/>
      <c r="K68" s="3100">
        <v>0</v>
      </c>
      <c r="L68" s="3088"/>
      <c r="M68" s="3088"/>
      <c r="N68" s="3088"/>
    </row>
    <row r="69" spans="1:14" ht="18" customHeight="1" x14ac:dyDescent="0.25">
      <c r="A69" s="3092" t="s">
        <v>104</v>
      </c>
      <c r="B69" s="3096" t="s">
        <v>53</v>
      </c>
      <c r="C69" s="3088"/>
      <c r="D69" s="3088"/>
      <c r="E69" s="3088"/>
      <c r="F69" s="3134"/>
      <c r="G69" s="3134"/>
      <c r="H69" s="3134"/>
      <c r="I69" s="3103"/>
      <c r="J69" s="3134"/>
      <c r="K69" s="3104">
        <v>0</v>
      </c>
      <c r="L69" s="3088"/>
      <c r="M69" s="3088"/>
      <c r="N69" s="3088"/>
    </row>
    <row r="70" spans="1:14" ht="18" customHeight="1" x14ac:dyDescent="0.25">
      <c r="A70" s="3092" t="s">
        <v>178</v>
      </c>
      <c r="B70" s="3122"/>
      <c r="C70" s="3123"/>
      <c r="D70" s="3124"/>
      <c r="E70" s="3091"/>
      <c r="F70" s="3135"/>
      <c r="G70" s="3135"/>
      <c r="H70" s="3136"/>
      <c r="I70" s="3103"/>
      <c r="J70" s="3136"/>
      <c r="K70" s="3104">
        <v>0</v>
      </c>
      <c r="L70" s="3088"/>
      <c r="M70" s="3088"/>
      <c r="N70" s="3088"/>
    </row>
    <row r="71" spans="1:14" ht="18" customHeight="1" x14ac:dyDescent="0.25">
      <c r="A71" s="3092" t="s">
        <v>179</v>
      </c>
      <c r="B71" s="3122"/>
      <c r="C71" s="3123"/>
      <c r="D71" s="3124"/>
      <c r="E71" s="3091"/>
      <c r="F71" s="3135"/>
      <c r="G71" s="3135"/>
      <c r="H71" s="3136"/>
      <c r="I71" s="3103"/>
      <c r="J71" s="3136"/>
      <c r="K71" s="3104">
        <v>0</v>
      </c>
      <c r="L71" s="3088"/>
      <c r="M71" s="3088"/>
      <c r="N71" s="3088"/>
    </row>
    <row r="72" spans="1:14" ht="18" customHeight="1" x14ac:dyDescent="0.25">
      <c r="A72" s="3092" t="s">
        <v>180</v>
      </c>
      <c r="B72" s="3137"/>
      <c r="C72" s="3138"/>
      <c r="D72" s="3139"/>
      <c r="E72" s="3091"/>
      <c r="F72" s="3101"/>
      <c r="G72" s="3101"/>
      <c r="H72" s="3102"/>
      <c r="I72" s="3103"/>
      <c r="J72" s="3102"/>
      <c r="K72" s="3104">
        <v>0</v>
      </c>
      <c r="L72" s="3088"/>
      <c r="M72" s="3088"/>
      <c r="N72" s="3088"/>
    </row>
    <row r="73" spans="1:14" ht="18" customHeight="1" x14ac:dyDescent="0.25">
      <c r="A73" s="3092"/>
      <c r="B73" s="3096"/>
      <c r="C73" s="3088"/>
      <c r="D73" s="3088"/>
      <c r="E73" s="3091"/>
      <c r="F73" s="3140"/>
      <c r="G73" s="3140"/>
      <c r="H73" s="3141"/>
      <c r="I73" s="3130"/>
      <c r="J73" s="3141"/>
      <c r="K73" s="3131"/>
      <c r="L73" s="3088"/>
      <c r="M73" s="3088"/>
      <c r="N73" s="3088"/>
    </row>
    <row r="74" spans="1:14" ht="18" customHeight="1" x14ac:dyDescent="0.25">
      <c r="A74" s="3095" t="s">
        <v>146</v>
      </c>
      <c r="B74" s="3091" t="s">
        <v>147</v>
      </c>
      <c r="C74" s="3088"/>
      <c r="D74" s="3088"/>
      <c r="E74" s="3091" t="s">
        <v>7</v>
      </c>
      <c r="F74" s="3142">
        <v>0</v>
      </c>
      <c r="G74" s="3142">
        <v>0</v>
      </c>
      <c r="H74" s="3143">
        <v>0</v>
      </c>
      <c r="I74" s="3144">
        <v>0</v>
      </c>
      <c r="J74" s="3142">
        <v>0</v>
      </c>
      <c r="K74" s="3145">
        <v>0</v>
      </c>
      <c r="L74" s="3088"/>
      <c r="M74" s="3088"/>
      <c r="N74" s="3088"/>
    </row>
    <row r="75" spans="1:14" ht="42.75" customHeight="1" x14ac:dyDescent="0.25">
      <c r="A75" s="3087"/>
      <c r="B75" s="3088"/>
      <c r="C75" s="3088"/>
      <c r="D75" s="3088"/>
      <c r="E75" s="3088"/>
      <c r="F75" s="3094" t="s">
        <v>9</v>
      </c>
      <c r="G75" s="3094" t="s">
        <v>37</v>
      </c>
      <c r="H75" s="3094" t="s">
        <v>29</v>
      </c>
      <c r="I75" s="3094" t="s">
        <v>30</v>
      </c>
      <c r="J75" s="3094" t="s">
        <v>33</v>
      </c>
      <c r="K75" s="3094" t="s">
        <v>34</v>
      </c>
      <c r="L75" s="3088"/>
      <c r="M75" s="3088"/>
      <c r="N75" s="3088"/>
    </row>
    <row r="76" spans="1:14" ht="18" customHeight="1" x14ac:dyDescent="0.25">
      <c r="A76" s="3095" t="s">
        <v>105</v>
      </c>
      <c r="B76" s="3091" t="s">
        <v>106</v>
      </c>
      <c r="C76" s="3088"/>
      <c r="D76" s="3088"/>
      <c r="E76" s="3088"/>
      <c r="F76" s="3088"/>
      <c r="G76" s="3088"/>
      <c r="H76" s="3088"/>
      <c r="I76" s="3088"/>
      <c r="J76" s="3088"/>
      <c r="K76" s="3088"/>
      <c r="L76" s="3088"/>
      <c r="M76" s="3088"/>
      <c r="N76" s="3088"/>
    </row>
    <row r="77" spans="1:14" ht="18" customHeight="1" x14ac:dyDescent="0.25">
      <c r="A77" s="3092" t="s">
        <v>107</v>
      </c>
      <c r="B77" s="3096" t="s">
        <v>54</v>
      </c>
      <c r="C77" s="3088"/>
      <c r="D77" s="3088"/>
      <c r="E77" s="3088"/>
      <c r="F77" s="3101"/>
      <c r="G77" s="3101"/>
      <c r="H77" s="3102">
        <v>11880</v>
      </c>
      <c r="I77" s="3103">
        <v>0</v>
      </c>
      <c r="J77" s="3102"/>
      <c r="K77" s="3104">
        <v>11880</v>
      </c>
      <c r="L77" s="3088"/>
      <c r="M77" s="3088"/>
      <c r="N77" s="3088"/>
    </row>
    <row r="78" spans="1:14" ht="18" customHeight="1" x14ac:dyDescent="0.25">
      <c r="A78" s="3092" t="s">
        <v>108</v>
      </c>
      <c r="B78" s="3096" t="s">
        <v>55</v>
      </c>
      <c r="C78" s="3088"/>
      <c r="D78" s="3088"/>
      <c r="E78" s="3088"/>
      <c r="F78" s="3101"/>
      <c r="G78" s="3101"/>
      <c r="H78" s="3102"/>
      <c r="I78" s="3103">
        <v>0</v>
      </c>
      <c r="J78" s="3102"/>
      <c r="K78" s="3104">
        <v>0</v>
      </c>
      <c r="L78" s="3088"/>
      <c r="M78" s="3088"/>
      <c r="N78" s="3088"/>
    </row>
    <row r="79" spans="1:14" ht="18" customHeight="1" x14ac:dyDescent="0.25">
      <c r="A79" s="3092" t="s">
        <v>109</v>
      </c>
      <c r="B79" s="3096" t="s">
        <v>13</v>
      </c>
      <c r="C79" s="3088"/>
      <c r="D79" s="3088"/>
      <c r="E79" s="3088"/>
      <c r="F79" s="3101"/>
      <c r="G79" s="3101">
        <v>146</v>
      </c>
      <c r="H79" s="3102">
        <v>82359</v>
      </c>
      <c r="I79" s="3103">
        <v>29986.911899999999</v>
      </c>
      <c r="J79" s="3102"/>
      <c r="K79" s="3104">
        <v>112345.91190000001</v>
      </c>
      <c r="L79" s="3088"/>
      <c r="M79" s="3088"/>
      <c r="N79" s="3088"/>
    </row>
    <row r="80" spans="1:14" ht="18" customHeight="1" x14ac:dyDescent="0.25">
      <c r="A80" s="3092" t="s">
        <v>110</v>
      </c>
      <c r="B80" s="3096" t="s">
        <v>56</v>
      </c>
      <c r="C80" s="3088"/>
      <c r="D80" s="3088"/>
      <c r="E80" s="3088"/>
      <c r="F80" s="3101"/>
      <c r="G80" s="3101"/>
      <c r="H80" s="3102"/>
      <c r="I80" s="3103">
        <v>0</v>
      </c>
      <c r="J80" s="3102"/>
      <c r="K80" s="3104">
        <v>0</v>
      </c>
      <c r="L80" s="3088"/>
      <c r="M80" s="3088"/>
      <c r="N80" s="3088"/>
    </row>
    <row r="81" spans="1:14" ht="18" customHeight="1" x14ac:dyDescent="0.25">
      <c r="A81" s="3092"/>
      <c r="B81" s="3088"/>
      <c r="C81" s="3088"/>
      <c r="D81" s="3088"/>
      <c r="E81" s="3088"/>
      <c r="F81" s="3088"/>
      <c r="G81" s="3088"/>
      <c r="H81" s="3088"/>
      <c r="I81" s="3088"/>
      <c r="J81" s="3088"/>
      <c r="K81" s="3146"/>
      <c r="L81" s="3088"/>
      <c r="M81" s="3088"/>
      <c r="N81" s="3088"/>
    </row>
    <row r="82" spans="1:14" ht="18" customHeight="1" x14ac:dyDescent="0.25">
      <c r="A82" s="3092" t="s">
        <v>148</v>
      </c>
      <c r="B82" s="3091" t="s">
        <v>149</v>
      </c>
      <c r="C82" s="3088"/>
      <c r="D82" s="3088"/>
      <c r="E82" s="3091" t="s">
        <v>7</v>
      </c>
      <c r="F82" s="3142">
        <v>0</v>
      </c>
      <c r="G82" s="3142">
        <v>146</v>
      </c>
      <c r="H82" s="3145">
        <v>94239</v>
      </c>
      <c r="I82" s="3145">
        <v>29986.911899999999</v>
      </c>
      <c r="J82" s="3145">
        <v>0</v>
      </c>
      <c r="K82" s="3145">
        <v>124225.91190000001</v>
      </c>
      <c r="L82" s="3088"/>
      <c r="M82" s="3088"/>
      <c r="N82" s="3088"/>
    </row>
    <row r="83" spans="1:14" ht="18" customHeight="1" thickBot="1" x14ac:dyDescent="0.3">
      <c r="A83" s="3092"/>
      <c r="B83" s="3088"/>
      <c r="C83" s="3088"/>
      <c r="D83" s="3088"/>
      <c r="E83" s="3088"/>
      <c r="F83" s="3121"/>
      <c r="G83" s="3121"/>
      <c r="H83" s="3121"/>
      <c r="I83" s="3121"/>
      <c r="J83" s="3121"/>
      <c r="K83" s="3121"/>
      <c r="L83" s="3088"/>
      <c r="M83" s="3088"/>
      <c r="N83" s="3088"/>
    </row>
    <row r="84" spans="1:14" ht="42.75" customHeight="1" x14ac:dyDescent="0.25">
      <c r="A84" s="3087"/>
      <c r="B84" s="3088"/>
      <c r="C84" s="3088"/>
      <c r="D84" s="3088"/>
      <c r="E84" s="3088"/>
      <c r="F84" s="3094" t="s">
        <v>9</v>
      </c>
      <c r="G84" s="3094" t="s">
        <v>37</v>
      </c>
      <c r="H84" s="3094" t="s">
        <v>29</v>
      </c>
      <c r="I84" s="3094" t="s">
        <v>30</v>
      </c>
      <c r="J84" s="3094" t="s">
        <v>33</v>
      </c>
      <c r="K84" s="3094" t="s">
        <v>34</v>
      </c>
      <c r="L84" s="3088"/>
      <c r="M84" s="3088"/>
      <c r="N84" s="3088"/>
    </row>
    <row r="85" spans="1:14" ht="18" customHeight="1" x14ac:dyDescent="0.25">
      <c r="A85" s="3095" t="s">
        <v>111</v>
      </c>
      <c r="B85" s="3091" t="s">
        <v>57</v>
      </c>
      <c r="C85" s="3088"/>
      <c r="D85" s="3088"/>
      <c r="E85" s="3088"/>
      <c r="F85" s="3088"/>
      <c r="G85" s="3088"/>
      <c r="H85" s="3088"/>
      <c r="I85" s="3088"/>
      <c r="J85" s="3088"/>
      <c r="K85" s="3088"/>
      <c r="L85" s="3088"/>
      <c r="M85" s="3088"/>
      <c r="N85" s="3088" t="s">
        <v>85</v>
      </c>
    </row>
    <row r="86" spans="1:14" ht="18" customHeight="1" x14ac:dyDescent="0.25">
      <c r="A86" s="3092" t="s">
        <v>112</v>
      </c>
      <c r="B86" s="3096" t="s">
        <v>113</v>
      </c>
      <c r="C86" s="3088"/>
      <c r="D86" s="3088"/>
      <c r="E86" s="3088"/>
      <c r="F86" s="3101"/>
      <c r="G86" s="3101"/>
      <c r="H86" s="3102"/>
      <c r="I86" s="3103">
        <v>0</v>
      </c>
      <c r="J86" s="3102"/>
      <c r="K86" s="3104">
        <v>0</v>
      </c>
      <c r="L86" s="3088"/>
      <c r="M86" s="3088"/>
      <c r="N86" s="3088"/>
    </row>
    <row r="87" spans="1:14" ht="18" customHeight="1" x14ac:dyDescent="0.25">
      <c r="A87" s="3092" t="s">
        <v>114</v>
      </c>
      <c r="B87" s="3096" t="s">
        <v>14</v>
      </c>
      <c r="C87" s="3088"/>
      <c r="D87" s="3088"/>
      <c r="E87" s="3088"/>
      <c r="F87" s="3101"/>
      <c r="G87" s="3101"/>
      <c r="H87" s="3102"/>
      <c r="I87" s="3103">
        <v>0</v>
      </c>
      <c r="J87" s="3102"/>
      <c r="K87" s="3104">
        <v>0</v>
      </c>
      <c r="L87" s="3088"/>
      <c r="M87" s="3088"/>
      <c r="N87" s="3088"/>
    </row>
    <row r="88" spans="1:14" ht="18" customHeight="1" x14ac:dyDescent="0.25">
      <c r="A88" s="3092" t="s">
        <v>115</v>
      </c>
      <c r="B88" s="3096" t="s">
        <v>116</v>
      </c>
      <c r="C88" s="3088"/>
      <c r="D88" s="3088"/>
      <c r="E88" s="3088"/>
      <c r="F88" s="3101"/>
      <c r="G88" s="3101"/>
      <c r="H88" s="3102"/>
      <c r="I88" s="3103">
        <v>0</v>
      </c>
      <c r="J88" s="3102"/>
      <c r="K88" s="3104">
        <v>0</v>
      </c>
      <c r="L88" s="3088"/>
      <c r="M88" s="3088"/>
      <c r="N88" s="3088"/>
    </row>
    <row r="89" spans="1:14" ht="18" customHeight="1" x14ac:dyDescent="0.25">
      <c r="A89" s="3092" t="s">
        <v>117</v>
      </c>
      <c r="B89" s="3096" t="s">
        <v>58</v>
      </c>
      <c r="C89" s="3088"/>
      <c r="D89" s="3088"/>
      <c r="E89" s="3088"/>
      <c r="F89" s="3101"/>
      <c r="G89" s="3101"/>
      <c r="H89" s="3102"/>
      <c r="I89" s="3103">
        <v>0</v>
      </c>
      <c r="J89" s="3102"/>
      <c r="K89" s="3104">
        <v>0</v>
      </c>
      <c r="L89" s="3088"/>
      <c r="M89" s="3088"/>
      <c r="N89" s="3088"/>
    </row>
    <row r="90" spans="1:14" ht="18" customHeight="1" x14ac:dyDescent="0.25">
      <c r="A90" s="3092" t="s">
        <v>118</v>
      </c>
      <c r="B90" s="4186" t="s">
        <v>59</v>
      </c>
      <c r="C90" s="4187"/>
      <c r="D90" s="3088"/>
      <c r="E90" s="3088"/>
      <c r="F90" s="3101"/>
      <c r="G90" s="3101"/>
      <c r="H90" s="3102"/>
      <c r="I90" s="3103">
        <v>0</v>
      </c>
      <c r="J90" s="3102"/>
      <c r="K90" s="3104">
        <v>0</v>
      </c>
      <c r="L90" s="3088"/>
      <c r="M90" s="3088"/>
      <c r="N90" s="3088"/>
    </row>
    <row r="91" spans="1:14" ht="18" customHeight="1" x14ac:dyDescent="0.25">
      <c r="A91" s="3092" t="s">
        <v>119</v>
      </c>
      <c r="B91" s="3096" t="s">
        <v>60</v>
      </c>
      <c r="C91" s="3088"/>
      <c r="D91" s="3088"/>
      <c r="E91" s="3088"/>
      <c r="F91" s="3101"/>
      <c r="G91" s="3101"/>
      <c r="H91" s="3102"/>
      <c r="I91" s="3103">
        <v>0</v>
      </c>
      <c r="J91" s="3102"/>
      <c r="K91" s="3104">
        <v>0</v>
      </c>
      <c r="L91" s="3088"/>
      <c r="M91" s="3088"/>
      <c r="N91" s="3088"/>
    </row>
    <row r="92" spans="1:14" ht="18" customHeight="1" x14ac:dyDescent="0.25">
      <c r="A92" s="3092" t="s">
        <v>120</v>
      </c>
      <c r="B92" s="3096" t="s">
        <v>121</v>
      </c>
      <c r="C92" s="3088"/>
      <c r="D92" s="3088"/>
      <c r="E92" s="3088"/>
      <c r="F92" s="3147"/>
      <c r="G92" s="3147"/>
      <c r="H92" s="3148"/>
      <c r="I92" s="3103">
        <v>0</v>
      </c>
      <c r="J92" s="3148"/>
      <c r="K92" s="3104">
        <v>0</v>
      </c>
      <c r="L92" s="3088"/>
      <c r="M92" s="3088"/>
      <c r="N92" s="3088"/>
    </row>
    <row r="93" spans="1:14" ht="18" customHeight="1" x14ac:dyDescent="0.25">
      <c r="A93" s="3092" t="s">
        <v>122</v>
      </c>
      <c r="B93" s="3096" t="s">
        <v>820</v>
      </c>
      <c r="C93" s="3088"/>
      <c r="D93" s="3088"/>
      <c r="E93" s="3088"/>
      <c r="F93" s="3101">
        <v>3376</v>
      </c>
      <c r="G93" s="3101">
        <v>94</v>
      </c>
      <c r="H93" s="3102">
        <v>169369</v>
      </c>
      <c r="I93" s="3103">
        <v>61667.252899999999</v>
      </c>
      <c r="J93" s="3102"/>
      <c r="K93" s="3104">
        <v>231036.25289999999</v>
      </c>
      <c r="L93" s="3088"/>
      <c r="M93" s="3088"/>
      <c r="N93" s="3088"/>
    </row>
    <row r="94" spans="1:14" ht="18" customHeight="1" x14ac:dyDescent="0.25">
      <c r="A94" s="3092" t="s">
        <v>124</v>
      </c>
      <c r="B94" s="4205"/>
      <c r="C94" s="4206"/>
      <c r="D94" s="4207"/>
      <c r="E94" s="3088"/>
      <c r="F94" s="3101"/>
      <c r="G94" s="3101"/>
      <c r="H94" s="3102"/>
      <c r="I94" s="3103">
        <v>0</v>
      </c>
      <c r="J94" s="3102"/>
      <c r="K94" s="3104">
        <v>0</v>
      </c>
      <c r="L94" s="3088"/>
      <c r="M94" s="3088"/>
      <c r="N94" s="3088"/>
    </row>
    <row r="95" spans="1:14" ht="18" customHeight="1" x14ac:dyDescent="0.25">
      <c r="A95" s="3092" t="s">
        <v>125</v>
      </c>
      <c r="B95" s="4205"/>
      <c r="C95" s="4206"/>
      <c r="D95" s="4207"/>
      <c r="E95" s="3088"/>
      <c r="F95" s="3101"/>
      <c r="G95" s="3101"/>
      <c r="H95" s="3102"/>
      <c r="I95" s="3103">
        <v>0</v>
      </c>
      <c r="J95" s="3102"/>
      <c r="K95" s="3104">
        <v>0</v>
      </c>
      <c r="L95" s="3088"/>
      <c r="M95" s="3088"/>
      <c r="N95" s="3088"/>
    </row>
    <row r="96" spans="1:14" ht="18" customHeight="1" x14ac:dyDescent="0.25">
      <c r="A96" s="3092" t="s">
        <v>126</v>
      </c>
      <c r="B96" s="4205"/>
      <c r="C96" s="4206"/>
      <c r="D96" s="4207"/>
      <c r="E96" s="3088"/>
      <c r="F96" s="3101"/>
      <c r="G96" s="3101"/>
      <c r="H96" s="3102"/>
      <c r="I96" s="3103">
        <v>0</v>
      </c>
      <c r="J96" s="3102"/>
      <c r="K96" s="3104">
        <v>0</v>
      </c>
      <c r="L96" s="3088"/>
      <c r="M96" s="3088"/>
      <c r="N96" s="3088"/>
    </row>
    <row r="97" spans="1:14" ht="18" customHeight="1" x14ac:dyDescent="0.25">
      <c r="A97" s="3092"/>
      <c r="B97" s="3096"/>
      <c r="C97" s="3088"/>
      <c r="D97" s="3088"/>
      <c r="E97" s="3088"/>
      <c r="F97" s="3088"/>
      <c r="G97" s="3088"/>
      <c r="H97" s="3088"/>
      <c r="I97" s="3088"/>
      <c r="J97" s="3088"/>
      <c r="K97" s="3088"/>
      <c r="L97" s="3088"/>
      <c r="M97" s="3088"/>
      <c r="N97" s="3088"/>
    </row>
    <row r="98" spans="1:14" ht="18" customHeight="1" x14ac:dyDescent="0.25">
      <c r="A98" s="3095" t="s">
        <v>150</v>
      </c>
      <c r="B98" s="3091" t="s">
        <v>151</v>
      </c>
      <c r="C98" s="3088"/>
      <c r="D98" s="3088"/>
      <c r="E98" s="3091" t="s">
        <v>7</v>
      </c>
      <c r="F98" s="3110">
        <v>3376</v>
      </c>
      <c r="G98" s="3110">
        <v>94</v>
      </c>
      <c r="H98" s="3110">
        <v>169369</v>
      </c>
      <c r="I98" s="3110">
        <v>61667.252899999999</v>
      </c>
      <c r="J98" s="3110">
        <v>0</v>
      </c>
      <c r="K98" s="3110">
        <v>231036.25289999999</v>
      </c>
      <c r="L98" s="3088"/>
      <c r="M98" s="3088"/>
      <c r="N98" s="3088"/>
    </row>
    <row r="99" spans="1:14" ht="18" customHeight="1" thickBot="1" x14ac:dyDescent="0.3">
      <c r="A99" s="3087"/>
      <c r="B99" s="3091"/>
      <c r="C99" s="3088"/>
      <c r="D99" s="3088"/>
      <c r="E99" s="3088"/>
      <c r="F99" s="3121"/>
      <c r="G99" s="3121"/>
      <c r="H99" s="3121"/>
      <c r="I99" s="3121"/>
      <c r="J99" s="3121"/>
      <c r="K99" s="3121"/>
      <c r="L99" s="3088"/>
      <c r="M99" s="3088"/>
      <c r="N99" s="3088"/>
    </row>
    <row r="100" spans="1:14" ht="42.75" customHeight="1" x14ac:dyDescent="0.25">
      <c r="A100" s="3087"/>
      <c r="B100" s="3088"/>
      <c r="C100" s="3088"/>
      <c r="D100" s="3088"/>
      <c r="E100" s="3088"/>
      <c r="F100" s="3094" t="s">
        <v>9</v>
      </c>
      <c r="G100" s="3094" t="s">
        <v>37</v>
      </c>
      <c r="H100" s="3094" t="s">
        <v>29</v>
      </c>
      <c r="I100" s="3094" t="s">
        <v>30</v>
      </c>
      <c r="J100" s="3094" t="s">
        <v>33</v>
      </c>
      <c r="K100" s="3094" t="s">
        <v>34</v>
      </c>
      <c r="L100" s="3088"/>
      <c r="M100" s="3088"/>
      <c r="N100" s="3088"/>
    </row>
    <row r="101" spans="1:14" ht="18" customHeight="1" x14ac:dyDescent="0.25">
      <c r="A101" s="3095" t="s">
        <v>130</v>
      </c>
      <c r="B101" s="3091" t="s">
        <v>63</v>
      </c>
      <c r="C101" s="3088"/>
      <c r="D101" s="3088"/>
      <c r="E101" s="3088"/>
      <c r="F101" s="3088"/>
      <c r="G101" s="3088"/>
      <c r="H101" s="3088"/>
      <c r="I101" s="3088"/>
      <c r="J101" s="3088"/>
      <c r="K101" s="3088"/>
      <c r="L101" s="3088"/>
      <c r="M101" s="3088"/>
      <c r="N101" s="3088"/>
    </row>
    <row r="102" spans="1:14" ht="18" customHeight="1" x14ac:dyDescent="0.25">
      <c r="A102" s="3092" t="s">
        <v>131</v>
      </c>
      <c r="B102" s="3096" t="s">
        <v>152</v>
      </c>
      <c r="C102" s="3088"/>
      <c r="D102" s="3088"/>
      <c r="E102" s="3088"/>
      <c r="F102" s="3097">
        <v>520</v>
      </c>
      <c r="G102" s="3097"/>
      <c r="H102" s="3098">
        <v>25074</v>
      </c>
      <c r="I102" s="3099">
        <v>9129.4434000000001</v>
      </c>
      <c r="J102" s="3098"/>
      <c r="K102" s="3100">
        <v>34203.443400000004</v>
      </c>
      <c r="L102" s="3088"/>
      <c r="M102" s="3088"/>
      <c r="N102" s="3088"/>
    </row>
    <row r="103" spans="1:14" ht="18" customHeight="1" x14ac:dyDescent="0.25">
      <c r="A103" s="3092" t="s">
        <v>132</v>
      </c>
      <c r="B103" s="4186" t="s">
        <v>62</v>
      </c>
      <c r="C103" s="4186"/>
      <c r="D103" s="3088"/>
      <c r="E103" s="3088"/>
      <c r="F103" s="3101"/>
      <c r="G103" s="3101"/>
      <c r="H103" s="3102"/>
      <c r="I103" s="3103"/>
      <c r="J103" s="3102"/>
      <c r="K103" s="3104">
        <v>0</v>
      </c>
      <c r="L103" s="3088"/>
      <c r="M103" s="3088"/>
      <c r="N103" s="3088"/>
    </row>
    <row r="104" spans="1:14" ht="18" customHeight="1" x14ac:dyDescent="0.25">
      <c r="A104" s="3092" t="s">
        <v>128</v>
      </c>
      <c r="B104" s="4205"/>
      <c r="C104" s="4206"/>
      <c r="D104" s="4207"/>
      <c r="E104" s="3088"/>
      <c r="F104" s="3101"/>
      <c r="G104" s="3101"/>
      <c r="H104" s="3102"/>
      <c r="I104" s="3103"/>
      <c r="J104" s="3102"/>
      <c r="K104" s="3104">
        <v>0</v>
      </c>
      <c r="L104" s="3088"/>
      <c r="M104" s="3088"/>
      <c r="N104" s="3088"/>
    </row>
    <row r="105" spans="1:14" ht="18" customHeight="1" x14ac:dyDescent="0.25">
      <c r="A105" s="3092" t="s">
        <v>127</v>
      </c>
      <c r="B105" s="4205"/>
      <c r="C105" s="4206"/>
      <c r="D105" s="4207"/>
      <c r="E105" s="3088"/>
      <c r="F105" s="3101"/>
      <c r="G105" s="3101"/>
      <c r="H105" s="3102"/>
      <c r="I105" s="3103"/>
      <c r="J105" s="3102"/>
      <c r="K105" s="3104">
        <v>0</v>
      </c>
      <c r="L105" s="3088"/>
      <c r="M105" s="3088"/>
      <c r="N105" s="3088"/>
    </row>
    <row r="106" spans="1:14" ht="18" customHeight="1" x14ac:dyDescent="0.25">
      <c r="A106" s="3092" t="s">
        <v>129</v>
      </c>
      <c r="B106" s="4205"/>
      <c r="C106" s="4206"/>
      <c r="D106" s="4207"/>
      <c r="E106" s="3088"/>
      <c r="F106" s="3101"/>
      <c r="G106" s="3101"/>
      <c r="H106" s="3102"/>
      <c r="I106" s="3103"/>
      <c r="J106" s="3102"/>
      <c r="K106" s="3104">
        <v>0</v>
      </c>
      <c r="L106" s="3088"/>
      <c r="M106" s="3088"/>
      <c r="N106" s="3088"/>
    </row>
    <row r="107" spans="1:14" ht="18" customHeight="1" x14ac:dyDescent="0.25">
      <c r="A107" s="3087"/>
      <c r="B107" s="3091"/>
      <c r="C107" s="3088"/>
      <c r="D107" s="3088"/>
      <c r="E107" s="3088"/>
      <c r="F107" s="3088"/>
      <c r="G107" s="3088"/>
      <c r="H107" s="3088"/>
      <c r="I107" s="3088"/>
      <c r="J107" s="3088"/>
      <c r="K107" s="3088"/>
      <c r="L107" s="3088"/>
      <c r="M107" s="3088"/>
      <c r="N107" s="3088"/>
    </row>
    <row r="108" spans="1:14" s="38" customFormat="1" ht="18" customHeight="1" x14ac:dyDescent="0.25">
      <c r="A108" s="3095" t="s">
        <v>153</v>
      </c>
      <c r="B108" s="3149" t="s">
        <v>154</v>
      </c>
      <c r="C108" s="3088"/>
      <c r="D108" s="3088"/>
      <c r="E108" s="3091" t="s">
        <v>7</v>
      </c>
      <c r="F108" s="3110">
        <v>520</v>
      </c>
      <c r="G108" s="3110">
        <v>0</v>
      </c>
      <c r="H108" s="3104">
        <v>25074</v>
      </c>
      <c r="I108" s="3104">
        <v>9129.4434000000001</v>
      </c>
      <c r="J108" s="3104">
        <v>0</v>
      </c>
      <c r="K108" s="3104">
        <v>34203.443400000004</v>
      </c>
      <c r="L108" s="3116"/>
      <c r="M108" s="3116"/>
      <c r="N108" s="3116"/>
    </row>
    <row r="109" spans="1:14" s="38" customFormat="1" ht="18" customHeight="1" thickBot="1" x14ac:dyDescent="0.3">
      <c r="A109" s="3150"/>
      <c r="B109" s="3149"/>
      <c r="C109" s="3116"/>
      <c r="D109" s="3116"/>
      <c r="E109" s="3116"/>
      <c r="F109" s="3121"/>
      <c r="G109" s="3121"/>
      <c r="H109" s="3121"/>
      <c r="I109" s="3121"/>
      <c r="J109" s="3121"/>
      <c r="K109" s="3121"/>
      <c r="L109" s="3116"/>
      <c r="M109" s="3116"/>
      <c r="N109" s="3116"/>
    </row>
    <row r="110" spans="1:14" s="38" customFormat="1" ht="18" customHeight="1" x14ac:dyDescent="0.25">
      <c r="A110" s="3095" t="s">
        <v>156</v>
      </c>
      <c r="B110" s="3091" t="s">
        <v>39</v>
      </c>
      <c r="C110" s="3088"/>
      <c r="D110" s="3088"/>
      <c r="E110" s="3088"/>
      <c r="F110" s="3088"/>
      <c r="G110" s="3088"/>
      <c r="H110" s="3088"/>
      <c r="I110" s="3088"/>
      <c r="J110" s="3088"/>
      <c r="K110" s="3088"/>
      <c r="L110" s="3116"/>
      <c r="M110" s="3116"/>
      <c r="N110" s="3116"/>
    </row>
    <row r="111" spans="1:14" ht="18" customHeight="1" x14ac:dyDescent="0.25">
      <c r="A111" s="3095" t="s">
        <v>155</v>
      </c>
      <c r="B111" s="3091" t="s">
        <v>164</v>
      </c>
      <c r="C111" s="3088"/>
      <c r="D111" s="3088"/>
      <c r="E111" s="3091" t="s">
        <v>7</v>
      </c>
      <c r="F111" s="3098">
        <v>2197000</v>
      </c>
      <c r="G111" s="3088"/>
      <c r="H111" s="3088"/>
      <c r="I111" s="3088"/>
      <c r="J111" s="3088"/>
      <c r="K111" s="3088"/>
      <c r="L111" s="3088"/>
      <c r="M111" s="3088"/>
      <c r="N111" s="3088"/>
    </row>
    <row r="112" spans="1:14" ht="18" customHeight="1" x14ac:dyDescent="0.25">
      <c r="A112" s="3087"/>
      <c r="B112" s="3091"/>
      <c r="C112" s="3088"/>
      <c r="D112" s="3088"/>
      <c r="E112" s="3091"/>
      <c r="F112" s="3151"/>
      <c r="G112" s="3088"/>
      <c r="H112" s="3088"/>
      <c r="I112" s="3088"/>
      <c r="J112" s="3088"/>
      <c r="K112" s="3088"/>
      <c r="L112" s="3088"/>
      <c r="M112" s="3088"/>
      <c r="N112" s="3088"/>
    </row>
    <row r="113" spans="1:14" ht="18" customHeight="1" x14ac:dyDescent="0.25">
      <c r="A113" s="3095"/>
      <c r="B113" s="3091" t="s">
        <v>15</v>
      </c>
      <c r="C113" s="3088"/>
      <c r="D113" s="3088"/>
      <c r="E113" s="3088"/>
      <c r="F113" s="3088"/>
      <c r="G113" s="3088"/>
      <c r="H113" s="3088"/>
      <c r="I113" s="3088"/>
      <c r="J113" s="3088"/>
      <c r="K113" s="3088"/>
      <c r="L113" s="3088"/>
      <c r="M113" s="3088"/>
      <c r="N113" s="3088"/>
    </row>
    <row r="114" spans="1:14" ht="18" customHeight="1" x14ac:dyDescent="0.25">
      <c r="A114" s="3092" t="s">
        <v>171</v>
      </c>
      <c r="B114" s="3096" t="s">
        <v>35</v>
      </c>
      <c r="C114" s="3088"/>
      <c r="D114" s="3088"/>
      <c r="E114" s="3088"/>
      <c r="F114" s="3152">
        <v>0.36409999999999998</v>
      </c>
      <c r="G114" s="3088"/>
      <c r="H114" s="3088"/>
      <c r="I114" s="3088"/>
      <c r="J114" s="3088"/>
      <c r="K114" s="3088"/>
      <c r="L114" s="3088"/>
      <c r="M114" s="3088"/>
      <c r="N114" s="3088"/>
    </row>
    <row r="115" spans="1:14" ht="18" customHeight="1" x14ac:dyDescent="0.25">
      <c r="A115" s="3092"/>
      <c r="B115" s="3091"/>
      <c r="C115" s="3088"/>
      <c r="D115" s="3088"/>
      <c r="E115" s="3088"/>
      <c r="F115" s="3088"/>
      <c r="G115" s="3088"/>
      <c r="H115" s="3088"/>
      <c r="I115" s="3088"/>
      <c r="J115" s="3088"/>
      <c r="K115" s="3088"/>
      <c r="L115" s="3088"/>
      <c r="M115" s="3088"/>
      <c r="N115" s="3088"/>
    </row>
    <row r="116" spans="1:14" ht="18" customHeight="1" x14ac:dyDescent="0.25">
      <c r="A116" s="3092" t="s">
        <v>170</v>
      </c>
      <c r="B116" s="3091" t="s">
        <v>16</v>
      </c>
      <c r="C116" s="3088"/>
      <c r="D116" s="3088"/>
      <c r="E116" s="3088"/>
      <c r="F116" s="3088"/>
      <c r="G116" s="3088"/>
      <c r="H116" s="3088"/>
      <c r="I116" s="3088"/>
      <c r="J116" s="3088"/>
      <c r="K116" s="3088"/>
      <c r="L116" s="3088"/>
      <c r="M116" s="3088"/>
      <c r="N116" s="3088"/>
    </row>
    <row r="117" spans="1:14" ht="18" customHeight="1" x14ac:dyDescent="0.25">
      <c r="A117" s="3092" t="s">
        <v>172</v>
      </c>
      <c r="B117" s="3096" t="s">
        <v>17</v>
      </c>
      <c r="C117" s="3088"/>
      <c r="D117" s="3088"/>
      <c r="E117" s="3088"/>
      <c r="F117" s="3098">
        <v>101419916.38</v>
      </c>
      <c r="G117" s="3088"/>
      <c r="H117" s="3088"/>
      <c r="I117" s="3088"/>
      <c r="J117" s="3088"/>
      <c r="K117" s="3088"/>
      <c r="L117" s="3088"/>
      <c r="M117" s="3088"/>
      <c r="N117" s="3088"/>
    </row>
    <row r="118" spans="1:14" ht="18" customHeight="1" x14ac:dyDescent="0.25">
      <c r="A118" s="3092" t="s">
        <v>173</v>
      </c>
      <c r="B118" s="3088" t="s">
        <v>18</v>
      </c>
      <c r="C118" s="3088"/>
      <c r="D118" s="3088"/>
      <c r="E118" s="3088"/>
      <c r="F118" s="3098">
        <v>5719000</v>
      </c>
      <c r="G118" s="3088"/>
      <c r="H118" s="3088"/>
      <c r="I118" s="3088"/>
      <c r="J118" s="3088"/>
      <c r="K118" s="3088"/>
      <c r="L118" s="3088"/>
      <c r="M118" s="3088"/>
      <c r="N118" s="3088"/>
    </row>
    <row r="119" spans="1:14" ht="18" customHeight="1" x14ac:dyDescent="0.25">
      <c r="A119" s="3092" t="s">
        <v>174</v>
      </c>
      <c r="B119" s="3091" t="s">
        <v>19</v>
      </c>
      <c r="C119" s="3088"/>
      <c r="D119" s="3088"/>
      <c r="E119" s="3088"/>
      <c r="F119" s="3118">
        <v>107138916.38</v>
      </c>
      <c r="G119" s="3088"/>
      <c r="H119" s="3088"/>
      <c r="I119" s="3088"/>
      <c r="J119" s="3088"/>
      <c r="K119" s="3088"/>
      <c r="L119" s="3088"/>
      <c r="M119" s="3088"/>
      <c r="N119" s="3088"/>
    </row>
    <row r="120" spans="1:14" ht="18" customHeight="1" x14ac:dyDescent="0.25">
      <c r="A120" s="3092"/>
      <c r="B120" s="3091"/>
      <c r="C120" s="3088"/>
      <c r="D120" s="3088"/>
      <c r="E120" s="3088"/>
      <c r="F120" s="3088"/>
      <c r="G120" s="3088"/>
      <c r="H120" s="3088"/>
      <c r="I120" s="3088"/>
      <c r="J120" s="3088"/>
      <c r="K120" s="3088"/>
      <c r="L120" s="3088"/>
      <c r="M120" s="3088"/>
      <c r="N120" s="3088"/>
    </row>
    <row r="121" spans="1:14" ht="18" customHeight="1" x14ac:dyDescent="0.25">
      <c r="A121" s="3092" t="s">
        <v>167</v>
      </c>
      <c r="B121" s="3091" t="s">
        <v>36</v>
      </c>
      <c r="C121" s="3088"/>
      <c r="D121" s="3088"/>
      <c r="E121" s="3088"/>
      <c r="F121" s="3098">
        <v>103856400</v>
      </c>
      <c r="G121" s="3088"/>
      <c r="H121" s="3088"/>
      <c r="I121" s="3088"/>
      <c r="J121" s="3088"/>
      <c r="K121" s="3088"/>
      <c r="L121" s="3088"/>
      <c r="M121" s="3088"/>
      <c r="N121" s="3088"/>
    </row>
    <row r="122" spans="1:14" ht="18" customHeight="1" x14ac:dyDescent="0.25">
      <c r="A122" s="3092"/>
      <c r="B122" s="3088"/>
      <c r="C122" s="3088"/>
      <c r="D122" s="3088"/>
      <c r="E122" s="3088"/>
      <c r="F122" s="3088"/>
      <c r="G122" s="3088"/>
      <c r="H122" s="3088"/>
      <c r="I122" s="3088"/>
      <c r="J122" s="3088"/>
      <c r="K122" s="3088"/>
      <c r="L122" s="3088"/>
      <c r="M122" s="3088"/>
      <c r="N122" s="3088"/>
    </row>
    <row r="123" spans="1:14" ht="18" customHeight="1" x14ac:dyDescent="0.25">
      <c r="A123" s="3092" t="s">
        <v>175</v>
      </c>
      <c r="B123" s="3091" t="s">
        <v>20</v>
      </c>
      <c r="C123" s="3088"/>
      <c r="D123" s="3088"/>
      <c r="E123" s="3088"/>
      <c r="F123" s="3098">
        <v>3282516.3799999952</v>
      </c>
      <c r="G123" s="3088"/>
      <c r="H123" s="3088"/>
      <c r="I123" s="3088"/>
      <c r="J123" s="3088"/>
      <c r="K123" s="3088"/>
      <c r="L123" s="3088"/>
      <c r="M123" s="3088"/>
      <c r="N123" s="3088"/>
    </row>
    <row r="124" spans="1:14" ht="18" customHeight="1" x14ac:dyDescent="0.25">
      <c r="A124" s="3092"/>
      <c r="B124" s="3088"/>
      <c r="C124" s="3088"/>
      <c r="D124" s="3088"/>
      <c r="E124" s="3088"/>
      <c r="F124" s="3088"/>
      <c r="G124" s="3088"/>
      <c r="H124" s="3088"/>
      <c r="I124" s="3088"/>
      <c r="J124" s="3088"/>
      <c r="K124" s="3088"/>
      <c r="L124" s="3088"/>
      <c r="M124" s="3088"/>
      <c r="N124" s="3088"/>
    </row>
    <row r="125" spans="1:14" ht="18" customHeight="1" x14ac:dyDescent="0.25">
      <c r="A125" s="3092" t="s">
        <v>176</v>
      </c>
      <c r="B125" s="3091" t="s">
        <v>21</v>
      </c>
      <c r="C125" s="3088"/>
      <c r="D125" s="3088"/>
      <c r="E125" s="3088"/>
      <c r="F125" s="3098">
        <v>-1057000</v>
      </c>
      <c r="G125" s="3088"/>
      <c r="H125" s="3088"/>
      <c r="I125" s="3088"/>
      <c r="J125" s="3088"/>
      <c r="K125" s="3088"/>
      <c r="L125" s="3088"/>
      <c r="M125" s="3088"/>
      <c r="N125" s="3088"/>
    </row>
    <row r="126" spans="1:14" ht="18" customHeight="1" x14ac:dyDescent="0.25">
      <c r="A126" s="3092"/>
      <c r="B126" s="3088"/>
      <c r="C126" s="3088"/>
      <c r="D126" s="3088"/>
      <c r="E126" s="3088"/>
      <c r="F126" s="3088"/>
      <c r="G126" s="3088"/>
      <c r="H126" s="3088"/>
      <c r="I126" s="3088"/>
      <c r="J126" s="3088"/>
      <c r="K126" s="3088"/>
      <c r="L126" s="3088"/>
      <c r="M126" s="3088"/>
      <c r="N126" s="3088"/>
    </row>
    <row r="127" spans="1:14" ht="18" customHeight="1" x14ac:dyDescent="0.25">
      <c r="A127" s="3092" t="s">
        <v>177</v>
      </c>
      <c r="B127" s="3091" t="s">
        <v>22</v>
      </c>
      <c r="C127" s="3088"/>
      <c r="D127" s="3088"/>
      <c r="E127" s="3088"/>
      <c r="F127" s="3098">
        <v>2225516.3799999952</v>
      </c>
      <c r="G127" s="3088"/>
      <c r="H127" s="3088"/>
      <c r="I127" s="3088"/>
      <c r="J127" s="3088"/>
      <c r="K127" s="3088"/>
      <c r="L127" s="3088"/>
      <c r="M127" s="3088"/>
      <c r="N127" s="3088"/>
    </row>
    <row r="128" spans="1:14" ht="18" customHeight="1" x14ac:dyDescent="0.25">
      <c r="A128" s="3092"/>
      <c r="B128" s="3088"/>
      <c r="C128" s="3088"/>
      <c r="D128" s="3088"/>
      <c r="E128" s="3088"/>
      <c r="F128" s="3088"/>
      <c r="G128" s="3088"/>
      <c r="H128" s="3088"/>
      <c r="I128" s="3088"/>
      <c r="J128" s="3088"/>
      <c r="K128" s="3088"/>
      <c r="L128" s="3088"/>
      <c r="M128" s="3088"/>
      <c r="N128" s="3088"/>
    </row>
    <row r="129" spans="1:14" ht="42.75" customHeight="1" x14ac:dyDescent="0.25">
      <c r="A129" s="3087"/>
      <c r="B129" s="3088"/>
      <c r="C129" s="3088"/>
      <c r="D129" s="3088"/>
      <c r="E129" s="3088"/>
      <c r="F129" s="3094" t="s">
        <v>9</v>
      </c>
      <c r="G129" s="3094" t="s">
        <v>37</v>
      </c>
      <c r="H129" s="3094" t="s">
        <v>29</v>
      </c>
      <c r="I129" s="3094" t="s">
        <v>30</v>
      </c>
      <c r="J129" s="3094" t="s">
        <v>33</v>
      </c>
      <c r="K129" s="3094" t="s">
        <v>34</v>
      </c>
      <c r="L129" s="3088"/>
      <c r="M129" s="3088"/>
      <c r="N129" s="3088"/>
    </row>
    <row r="130" spans="1:14" ht="18" customHeight="1" x14ac:dyDescent="0.25">
      <c r="A130" s="3095" t="s">
        <v>157</v>
      </c>
      <c r="B130" s="3091" t="s">
        <v>23</v>
      </c>
      <c r="C130" s="3088"/>
      <c r="D130" s="3088"/>
      <c r="E130" s="3088"/>
      <c r="F130" s="3088"/>
      <c r="G130" s="3088"/>
      <c r="H130" s="3088"/>
      <c r="I130" s="3088"/>
      <c r="J130" s="3088"/>
      <c r="K130" s="3088"/>
      <c r="L130" s="3088"/>
      <c r="M130" s="3088"/>
      <c r="N130" s="3088"/>
    </row>
    <row r="131" spans="1:14" ht="18" customHeight="1" x14ac:dyDescent="0.25">
      <c r="A131" s="3092" t="s">
        <v>158</v>
      </c>
      <c r="B131" s="3088" t="s">
        <v>24</v>
      </c>
      <c r="C131" s="3088"/>
      <c r="D131" s="3088"/>
      <c r="E131" s="3088"/>
      <c r="F131" s="3101"/>
      <c r="G131" s="3101"/>
      <c r="H131" s="3102"/>
      <c r="I131" s="3103">
        <v>0</v>
      </c>
      <c r="J131" s="3102"/>
      <c r="K131" s="3104">
        <v>0</v>
      </c>
      <c r="L131" s="3088"/>
      <c r="M131" s="3088"/>
      <c r="N131" s="3088"/>
    </row>
    <row r="132" spans="1:14" ht="18" customHeight="1" x14ac:dyDescent="0.25">
      <c r="A132" s="3092" t="s">
        <v>159</v>
      </c>
      <c r="B132" s="3088" t="s">
        <v>25</v>
      </c>
      <c r="C132" s="3088"/>
      <c r="D132" s="3088"/>
      <c r="E132" s="3088"/>
      <c r="F132" s="3101"/>
      <c r="G132" s="3101"/>
      <c r="H132" s="3102"/>
      <c r="I132" s="3103">
        <v>0</v>
      </c>
      <c r="J132" s="3102"/>
      <c r="K132" s="3104">
        <v>0</v>
      </c>
      <c r="L132" s="3088"/>
      <c r="M132" s="3088"/>
      <c r="N132" s="3088"/>
    </row>
    <row r="133" spans="1:14" ht="18" customHeight="1" x14ac:dyDescent="0.25">
      <c r="A133" s="3092" t="s">
        <v>160</v>
      </c>
      <c r="B133" s="4183"/>
      <c r="C133" s="4184"/>
      <c r="D133" s="4185"/>
      <c r="E133" s="3088"/>
      <c r="F133" s="3101"/>
      <c r="G133" s="3101"/>
      <c r="H133" s="3102"/>
      <c r="I133" s="3103">
        <v>0</v>
      </c>
      <c r="J133" s="3102"/>
      <c r="K133" s="3104">
        <v>0</v>
      </c>
      <c r="L133" s="3088"/>
      <c r="M133" s="3088"/>
      <c r="N133" s="3088"/>
    </row>
    <row r="134" spans="1:14" ht="18" customHeight="1" x14ac:dyDescent="0.25">
      <c r="A134" s="3092" t="s">
        <v>161</v>
      </c>
      <c r="B134" s="4183"/>
      <c r="C134" s="4184"/>
      <c r="D134" s="4185"/>
      <c r="E134" s="3088"/>
      <c r="F134" s="3101"/>
      <c r="G134" s="3101"/>
      <c r="H134" s="3102"/>
      <c r="I134" s="3103">
        <v>0</v>
      </c>
      <c r="J134" s="3102"/>
      <c r="K134" s="3104">
        <v>0</v>
      </c>
      <c r="L134" s="3088"/>
      <c r="M134" s="3088"/>
      <c r="N134" s="3088"/>
    </row>
    <row r="135" spans="1:14" ht="18" customHeight="1" x14ac:dyDescent="0.25">
      <c r="A135" s="3092" t="s">
        <v>162</v>
      </c>
      <c r="B135" s="4183"/>
      <c r="C135" s="4184"/>
      <c r="D135" s="4185"/>
      <c r="E135" s="3088"/>
      <c r="F135" s="3101"/>
      <c r="G135" s="3101"/>
      <c r="H135" s="3102"/>
      <c r="I135" s="3103">
        <v>0</v>
      </c>
      <c r="J135" s="3102"/>
      <c r="K135" s="3104">
        <v>0</v>
      </c>
      <c r="L135" s="3088"/>
      <c r="M135" s="3088"/>
      <c r="N135" s="3088"/>
    </row>
    <row r="136" spans="1:14" ht="18" customHeight="1" x14ac:dyDescent="0.25">
      <c r="A136" s="3095"/>
      <c r="B136" s="3088"/>
      <c r="C136" s="3088"/>
      <c r="D136" s="3088"/>
      <c r="E136" s="3088"/>
      <c r="F136" s="3088"/>
      <c r="G136" s="3088"/>
      <c r="H136" s="3088"/>
      <c r="I136" s="3088"/>
      <c r="J136" s="3088"/>
      <c r="K136" s="3088"/>
      <c r="L136" s="3088"/>
      <c r="M136" s="3088"/>
      <c r="N136" s="3088"/>
    </row>
    <row r="137" spans="1:14" ht="18" customHeight="1" x14ac:dyDescent="0.25">
      <c r="A137" s="3095" t="s">
        <v>163</v>
      </c>
      <c r="B137" s="3091" t="s">
        <v>27</v>
      </c>
      <c r="C137" s="3088"/>
      <c r="D137" s="3088"/>
      <c r="E137" s="3088"/>
      <c r="F137" s="3110">
        <v>0</v>
      </c>
      <c r="G137" s="3110">
        <v>0</v>
      </c>
      <c r="H137" s="3104">
        <v>0</v>
      </c>
      <c r="I137" s="3104">
        <v>0</v>
      </c>
      <c r="J137" s="3104">
        <v>0</v>
      </c>
      <c r="K137" s="3104">
        <v>0</v>
      </c>
      <c r="L137" s="3088"/>
      <c r="M137" s="3088"/>
      <c r="N137" s="3088"/>
    </row>
    <row r="138" spans="1:14" ht="18" customHeight="1" x14ac:dyDescent="0.2">
      <c r="A138" s="3088"/>
      <c r="B138" s="3088"/>
      <c r="C138" s="3088"/>
      <c r="D138" s="3088"/>
      <c r="E138" s="3088"/>
      <c r="F138" s="3088"/>
      <c r="G138" s="3088"/>
      <c r="H138" s="3088"/>
      <c r="I138" s="3088"/>
      <c r="J138" s="3088"/>
      <c r="K138" s="3088"/>
      <c r="L138" s="3088"/>
      <c r="M138" s="3088"/>
      <c r="N138" s="3088"/>
    </row>
    <row r="139" spans="1:14" ht="42.75" customHeight="1" x14ac:dyDescent="0.25">
      <c r="A139" s="3087"/>
      <c r="B139" s="3088"/>
      <c r="C139" s="3088"/>
      <c r="D139" s="3088"/>
      <c r="E139" s="3088"/>
      <c r="F139" s="3094" t="s">
        <v>9</v>
      </c>
      <c r="G139" s="3094" t="s">
        <v>37</v>
      </c>
      <c r="H139" s="3094" t="s">
        <v>29</v>
      </c>
      <c r="I139" s="3094" t="s">
        <v>30</v>
      </c>
      <c r="J139" s="3094" t="s">
        <v>33</v>
      </c>
      <c r="K139" s="3094" t="s">
        <v>34</v>
      </c>
      <c r="L139" s="3088"/>
      <c r="M139" s="3088"/>
      <c r="N139" s="3088"/>
    </row>
    <row r="140" spans="1:14" ht="18" customHeight="1" x14ac:dyDescent="0.25">
      <c r="A140" s="3095" t="s">
        <v>166</v>
      </c>
      <c r="B140" s="3091" t="s">
        <v>26</v>
      </c>
      <c r="C140" s="3088"/>
      <c r="D140" s="3088"/>
      <c r="E140" s="3088"/>
      <c r="F140" s="3088"/>
      <c r="G140" s="3088"/>
      <c r="H140" s="3088"/>
      <c r="I140" s="3088"/>
      <c r="J140" s="3088"/>
      <c r="K140" s="3088"/>
      <c r="L140" s="3088"/>
      <c r="M140" s="3088"/>
      <c r="N140" s="3088"/>
    </row>
    <row r="141" spans="1:14" ht="18" customHeight="1" x14ac:dyDescent="0.25">
      <c r="A141" s="3092" t="s">
        <v>137</v>
      </c>
      <c r="B141" s="3091" t="s">
        <v>64</v>
      </c>
      <c r="C141" s="3088"/>
      <c r="D141" s="3088"/>
      <c r="E141" s="3088"/>
      <c r="F141" s="3153">
        <v>531</v>
      </c>
      <c r="G141" s="3153">
        <v>1841</v>
      </c>
      <c r="H141" s="3154">
        <v>32472</v>
      </c>
      <c r="I141" s="3154">
        <v>11823.055199999997</v>
      </c>
      <c r="J141" s="3154">
        <v>0</v>
      </c>
      <c r="K141" s="3154">
        <v>44295.055199999995</v>
      </c>
      <c r="L141" s="3088"/>
      <c r="M141" s="3088"/>
      <c r="N141" s="3088"/>
    </row>
    <row r="142" spans="1:14" ht="18" customHeight="1" x14ac:dyDescent="0.25">
      <c r="A142" s="3092" t="s">
        <v>142</v>
      </c>
      <c r="B142" s="3091" t="s">
        <v>65</v>
      </c>
      <c r="C142" s="3088"/>
      <c r="D142" s="3088"/>
      <c r="E142" s="3088"/>
      <c r="F142" s="3155">
        <v>58175</v>
      </c>
      <c r="G142" s="3153">
        <v>283</v>
      </c>
      <c r="H142" s="3154">
        <v>4067904</v>
      </c>
      <c r="I142" s="3154">
        <v>1994815.3690849999</v>
      </c>
      <c r="J142" s="3154">
        <v>0</v>
      </c>
      <c r="K142" s="3154">
        <v>7473572.2190849995</v>
      </c>
      <c r="L142" s="3088"/>
      <c r="M142" s="3088"/>
      <c r="N142" s="3088"/>
    </row>
    <row r="143" spans="1:14" ht="18" customHeight="1" x14ac:dyDescent="0.25">
      <c r="A143" s="3092" t="s">
        <v>144</v>
      </c>
      <c r="B143" s="3091" t="s">
        <v>66</v>
      </c>
      <c r="C143" s="3088"/>
      <c r="D143" s="3088"/>
      <c r="E143" s="3088"/>
      <c r="F143" s="3153">
        <v>758</v>
      </c>
      <c r="G143" s="3153">
        <v>1469</v>
      </c>
      <c r="H143" s="3154">
        <v>76238</v>
      </c>
      <c r="I143" s="3154">
        <v>27758.255799999999</v>
      </c>
      <c r="J143" s="3154">
        <v>1680</v>
      </c>
      <c r="K143" s="3154">
        <v>102316.2558</v>
      </c>
      <c r="L143" s="3088"/>
      <c r="M143" s="3088"/>
      <c r="N143" s="3088"/>
    </row>
    <row r="144" spans="1:14" ht="18" customHeight="1" x14ac:dyDescent="0.25">
      <c r="A144" s="3092" t="s">
        <v>146</v>
      </c>
      <c r="B144" s="3091" t="s">
        <v>67</v>
      </c>
      <c r="C144" s="3088"/>
      <c r="D144" s="3088"/>
      <c r="E144" s="3088"/>
      <c r="F144" s="3153">
        <v>0</v>
      </c>
      <c r="G144" s="3153">
        <v>0</v>
      </c>
      <c r="H144" s="3154">
        <v>0</v>
      </c>
      <c r="I144" s="3154">
        <v>0</v>
      </c>
      <c r="J144" s="3154">
        <v>0</v>
      </c>
      <c r="K144" s="3154">
        <v>0</v>
      </c>
      <c r="L144" s="3088"/>
      <c r="M144" s="3088"/>
      <c r="N144" s="3088"/>
    </row>
    <row r="145" spans="1:14" ht="18" customHeight="1" x14ac:dyDescent="0.25">
      <c r="A145" s="3092" t="s">
        <v>148</v>
      </c>
      <c r="B145" s="3091" t="s">
        <v>68</v>
      </c>
      <c r="C145" s="3088"/>
      <c r="D145" s="3088"/>
      <c r="E145" s="3088"/>
      <c r="F145" s="3153">
        <v>0</v>
      </c>
      <c r="G145" s="3153">
        <v>146</v>
      </c>
      <c r="H145" s="3154">
        <v>94239</v>
      </c>
      <c r="I145" s="3154">
        <v>29986.911899999999</v>
      </c>
      <c r="J145" s="3154">
        <v>0</v>
      </c>
      <c r="K145" s="3154">
        <v>124225.91190000001</v>
      </c>
      <c r="L145" s="3088"/>
      <c r="M145" s="3088"/>
      <c r="N145" s="3088"/>
    </row>
    <row r="146" spans="1:14" ht="18" customHeight="1" x14ac:dyDescent="0.25">
      <c r="A146" s="3092" t="s">
        <v>150</v>
      </c>
      <c r="B146" s="3091" t="s">
        <v>69</v>
      </c>
      <c r="C146" s="3088"/>
      <c r="D146" s="3088"/>
      <c r="E146" s="3088"/>
      <c r="F146" s="3153">
        <v>3376</v>
      </c>
      <c r="G146" s="3153">
        <v>94</v>
      </c>
      <c r="H146" s="3154">
        <v>169369</v>
      </c>
      <c r="I146" s="3154">
        <v>61667.252899999999</v>
      </c>
      <c r="J146" s="3154">
        <v>0</v>
      </c>
      <c r="K146" s="3154">
        <v>231036.25289999999</v>
      </c>
      <c r="L146" s="3088"/>
      <c r="M146" s="3088"/>
      <c r="N146" s="3088"/>
    </row>
    <row r="147" spans="1:14" ht="18" customHeight="1" x14ac:dyDescent="0.25">
      <c r="A147" s="3092" t="s">
        <v>153</v>
      </c>
      <c r="B147" s="3091" t="s">
        <v>61</v>
      </c>
      <c r="C147" s="3088"/>
      <c r="D147" s="3088"/>
      <c r="E147" s="3088"/>
      <c r="F147" s="3156">
        <v>520</v>
      </c>
      <c r="G147" s="3156">
        <v>0</v>
      </c>
      <c r="H147" s="3111">
        <v>25074</v>
      </c>
      <c r="I147" s="3111">
        <v>9129.4434000000001</v>
      </c>
      <c r="J147" s="3111">
        <v>0</v>
      </c>
      <c r="K147" s="3111">
        <v>34203.443400000004</v>
      </c>
      <c r="L147" s="3088"/>
      <c r="M147" s="3088"/>
      <c r="N147" s="3088"/>
    </row>
    <row r="148" spans="1:14" ht="18" customHeight="1" x14ac:dyDescent="0.25">
      <c r="A148" s="3092" t="s">
        <v>155</v>
      </c>
      <c r="B148" s="3091" t="s">
        <v>70</v>
      </c>
      <c r="C148" s="3088"/>
      <c r="D148" s="3088"/>
      <c r="E148" s="3088"/>
      <c r="F148" s="3157" t="s">
        <v>73</v>
      </c>
      <c r="G148" s="3157" t="s">
        <v>73</v>
      </c>
      <c r="H148" s="3158" t="s">
        <v>73</v>
      </c>
      <c r="I148" s="3158" t="s">
        <v>73</v>
      </c>
      <c r="J148" s="3158" t="s">
        <v>73</v>
      </c>
      <c r="K148" s="3159">
        <v>2197000</v>
      </c>
      <c r="L148" s="3088"/>
      <c r="M148" s="3088"/>
      <c r="N148" s="3088"/>
    </row>
    <row r="149" spans="1:14" ht="18" customHeight="1" x14ac:dyDescent="0.25">
      <c r="A149" s="3092" t="s">
        <v>163</v>
      </c>
      <c r="B149" s="3091" t="s">
        <v>71</v>
      </c>
      <c r="C149" s="3088"/>
      <c r="D149" s="3088"/>
      <c r="E149" s="3088"/>
      <c r="F149" s="3156">
        <v>0</v>
      </c>
      <c r="G149" s="3156">
        <v>0</v>
      </c>
      <c r="H149" s="3111">
        <v>0</v>
      </c>
      <c r="I149" s="3111">
        <v>0</v>
      </c>
      <c r="J149" s="3111">
        <v>0</v>
      </c>
      <c r="K149" s="3111">
        <v>0</v>
      </c>
      <c r="L149" s="3088"/>
      <c r="M149" s="3088"/>
      <c r="N149" s="3088"/>
    </row>
    <row r="150" spans="1:14" ht="18" customHeight="1" x14ac:dyDescent="0.25">
      <c r="A150" s="3092" t="s">
        <v>185</v>
      </c>
      <c r="B150" s="3091" t="s">
        <v>186</v>
      </c>
      <c r="C150" s="3088"/>
      <c r="D150" s="3088"/>
      <c r="E150" s="3088"/>
      <c r="F150" s="3160" t="s">
        <v>73</v>
      </c>
      <c r="G150" s="3161" t="s">
        <v>73</v>
      </c>
      <c r="H150" s="3162">
        <v>2980904.1642828728</v>
      </c>
      <c r="I150" s="3162">
        <v>0</v>
      </c>
      <c r="J150" s="3162">
        <v>2549045.7719346229</v>
      </c>
      <c r="K150" s="3162">
        <v>431858.39234824991</v>
      </c>
      <c r="L150" s="3088"/>
      <c r="M150" s="3088"/>
      <c r="N150" s="3088"/>
    </row>
    <row r="151" spans="1:14" ht="18" customHeight="1" x14ac:dyDescent="0.25">
      <c r="A151" s="3087"/>
      <c r="B151" s="3091"/>
      <c r="C151" s="3088"/>
      <c r="D151" s="3088"/>
      <c r="E151" s="3088"/>
      <c r="F151" s="3127"/>
      <c r="G151" s="3163"/>
      <c r="H151" s="3127"/>
      <c r="I151" s="3127"/>
      <c r="J151" s="3127"/>
      <c r="K151" s="3127"/>
      <c r="L151" s="3088"/>
      <c r="M151" s="3088"/>
      <c r="N151" s="3088"/>
    </row>
    <row r="152" spans="1:14" ht="18" customHeight="1" x14ac:dyDescent="0.25">
      <c r="A152" s="3095" t="s">
        <v>165</v>
      </c>
      <c r="B152" s="3091" t="s">
        <v>26</v>
      </c>
      <c r="C152" s="3088"/>
      <c r="D152" s="3088"/>
      <c r="E152" s="3088"/>
      <c r="F152" s="3110">
        <v>63360</v>
      </c>
      <c r="G152" s="3164">
        <v>3833</v>
      </c>
      <c r="H152" s="3111">
        <v>7446200.1642828733</v>
      </c>
      <c r="I152" s="3111">
        <v>2135180.2882850002</v>
      </c>
      <c r="J152" s="3111">
        <v>2550725.7719346229</v>
      </c>
      <c r="K152" s="3111">
        <v>10638507.53063325</v>
      </c>
      <c r="L152" s="3088"/>
      <c r="M152" s="3088"/>
      <c r="N152" s="3088"/>
    </row>
    <row r="153" spans="1:14" ht="18" customHeight="1" x14ac:dyDescent="0.2">
      <c r="A153" s="3087"/>
      <c r="B153" s="3088"/>
      <c r="C153" s="3088"/>
      <c r="D153" s="3088"/>
      <c r="E153" s="3088"/>
      <c r="F153" s="3088"/>
      <c r="G153" s="3088"/>
      <c r="H153" s="3088"/>
      <c r="I153" s="3088"/>
      <c r="J153" s="3088"/>
      <c r="K153" s="3088"/>
      <c r="L153" s="3088"/>
      <c r="M153" s="3088"/>
      <c r="N153" s="3088"/>
    </row>
    <row r="154" spans="1:14" ht="18" customHeight="1" x14ac:dyDescent="0.25">
      <c r="A154" s="3095" t="s">
        <v>168</v>
      </c>
      <c r="B154" s="3091" t="s">
        <v>28</v>
      </c>
      <c r="C154" s="3088"/>
      <c r="D154" s="3088"/>
      <c r="E154" s="3088"/>
      <c r="F154" s="3165">
        <v>0.10243478043368777</v>
      </c>
      <c r="G154" s="3088"/>
      <c r="H154" s="3088"/>
      <c r="I154" s="3088"/>
      <c r="J154" s="3088"/>
      <c r="K154" s="3088"/>
      <c r="L154" s="3088"/>
      <c r="M154" s="3088"/>
      <c r="N154" s="3088"/>
    </row>
    <row r="155" spans="1:14" ht="18" customHeight="1" x14ac:dyDescent="0.25">
      <c r="A155" s="3095" t="s">
        <v>169</v>
      </c>
      <c r="B155" s="3091" t="s">
        <v>72</v>
      </c>
      <c r="C155" s="3088"/>
      <c r="D155" s="3088"/>
      <c r="E155" s="3088"/>
      <c r="F155" s="3166">
        <v>4.780242296232065</v>
      </c>
      <c r="G155" s="3091"/>
      <c r="H155" s="3088"/>
      <c r="I155" s="3088"/>
      <c r="J155" s="3088"/>
      <c r="K155" s="3088"/>
      <c r="L155" s="3088"/>
      <c r="M155" s="3088"/>
      <c r="N155" s="3088"/>
    </row>
    <row r="156" spans="1:14" ht="18" customHeight="1" x14ac:dyDescent="0.25">
      <c r="A156" s="3087"/>
      <c r="B156" s="3088"/>
      <c r="C156" s="3088"/>
      <c r="D156" s="3088"/>
      <c r="E156" s="3088"/>
      <c r="F156" s="3088"/>
      <c r="G156" s="3091"/>
      <c r="H156" s="3088"/>
      <c r="I156" s="3088"/>
      <c r="J156" s="3088"/>
      <c r="K156" s="3088"/>
      <c r="L156" s="3088"/>
      <c r="M156" s="3088"/>
      <c r="N156" s="3088"/>
    </row>
    <row r="157" spans="1:14" ht="18" customHeight="1" x14ac:dyDescent="0.2">
      <c r="A157" s="3087"/>
      <c r="B157" s="3088"/>
      <c r="C157" s="3088"/>
      <c r="D157" s="3088"/>
      <c r="E157" s="3088"/>
      <c r="F157" s="3088"/>
      <c r="G157" s="3088"/>
      <c r="H157" s="3088"/>
      <c r="I157" s="3088"/>
      <c r="J157" s="3088"/>
      <c r="K157" s="3088"/>
      <c r="L157" s="3088"/>
      <c r="M157" s="3088"/>
      <c r="N157" s="3088"/>
    </row>
    <row r="158" spans="1:14" ht="18" customHeight="1" x14ac:dyDescent="0.2">
      <c r="A158" s="3087"/>
      <c r="B158" s="3088"/>
      <c r="C158" s="3088"/>
      <c r="D158" s="3088"/>
      <c r="E158" s="3088"/>
      <c r="F158" s="3088"/>
      <c r="G158" s="3088"/>
      <c r="H158" s="3088"/>
      <c r="I158" s="3088"/>
      <c r="J158" s="3088"/>
      <c r="K158" s="3088"/>
      <c r="L158" s="3088"/>
      <c r="M158" s="3088"/>
      <c r="N158" s="3088"/>
    </row>
    <row r="159" spans="1:14" ht="18" customHeight="1" x14ac:dyDescent="0.2">
      <c r="A159" s="3087"/>
      <c r="B159" s="3088"/>
      <c r="C159" s="3088"/>
      <c r="D159" s="3088"/>
      <c r="E159" s="3088"/>
      <c r="F159" s="3088"/>
      <c r="G159" s="3088"/>
      <c r="H159" s="3088"/>
      <c r="I159" s="3088"/>
      <c r="J159" s="3088"/>
      <c r="K159" s="3088"/>
      <c r="L159" s="3088"/>
      <c r="M159" s="3088"/>
      <c r="N159" s="3088"/>
    </row>
    <row r="160" spans="1:14" ht="18" customHeight="1" x14ac:dyDescent="0.2">
      <c r="A160" s="3087"/>
      <c r="B160" s="3088"/>
      <c r="C160" s="3088"/>
      <c r="D160" s="3088"/>
      <c r="E160" s="3088"/>
      <c r="F160" s="3088"/>
      <c r="G160" s="3088"/>
      <c r="H160" s="3088"/>
      <c r="I160" s="3088"/>
      <c r="J160" s="3088"/>
      <c r="K160" s="3088"/>
      <c r="L160" s="3088"/>
      <c r="M160" s="3088"/>
      <c r="N160" s="3088"/>
    </row>
    <row r="161" spans="1:14" ht="18" customHeight="1" x14ac:dyDescent="0.2">
      <c r="A161" s="3087"/>
      <c r="B161" s="3088"/>
      <c r="C161" s="3088"/>
      <c r="D161" s="3088"/>
      <c r="E161" s="3088"/>
      <c r="F161" s="3088"/>
      <c r="G161" s="3088"/>
      <c r="H161" s="3088"/>
      <c r="I161" s="3088"/>
      <c r="J161" s="3088"/>
      <c r="K161" s="3088"/>
      <c r="L161" s="3088"/>
      <c r="M161" s="3088"/>
      <c r="N161" s="3088"/>
    </row>
    <row r="162" spans="1:14" ht="18" customHeight="1" x14ac:dyDescent="0.2">
      <c r="A162" s="3085"/>
      <c r="B162" s="3086"/>
      <c r="C162" s="3086"/>
      <c r="D162" s="3086"/>
      <c r="E162" s="3086"/>
      <c r="F162" s="3086"/>
      <c r="G162" s="3086"/>
      <c r="H162" s="3086"/>
      <c r="I162" s="3086"/>
      <c r="J162" s="3086"/>
      <c r="K162" s="3086"/>
      <c r="L162" s="3086"/>
      <c r="M162" s="3086"/>
      <c r="N162" s="3086"/>
    </row>
    <row r="163" spans="1:14" ht="18" customHeight="1" x14ac:dyDescent="0.2">
      <c r="A163" s="3085"/>
      <c r="B163" s="3086"/>
      <c r="C163" s="3086"/>
      <c r="D163" s="3086"/>
      <c r="E163" s="3086"/>
      <c r="F163" s="3086"/>
      <c r="G163" s="3086"/>
      <c r="H163" s="3086"/>
      <c r="I163" s="3086"/>
      <c r="J163" s="3086"/>
      <c r="K163" s="3086"/>
      <c r="L163" s="3086"/>
      <c r="M163" s="3086"/>
      <c r="N163" s="3086"/>
    </row>
    <row r="164" spans="1:14" ht="18" customHeight="1" x14ac:dyDescent="0.2">
      <c r="A164" s="3085"/>
      <c r="B164" s="3086"/>
      <c r="C164" s="3086"/>
      <c r="D164" s="3086"/>
      <c r="E164" s="3086"/>
      <c r="F164" s="3086"/>
      <c r="G164" s="3086"/>
      <c r="H164" s="3086"/>
      <c r="I164" s="3086"/>
      <c r="J164" s="3086"/>
      <c r="K164" s="3086"/>
      <c r="L164" s="3086"/>
      <c r="M164" s="3086"/>
      <c r="N164" s="3086"/>
    </row>
    <row r="165" spans="1:14" ht="18" customHeight="1" x14ac:dyDescent="0.2">
      <c r="A165" s="3085"/>
      <c r="B165" s="3086"/>
      <c r="C165" s="3086"/>
      <c r="D165" s="3086"/>
      <c r="E165" s="3086"/>
      <c r="F165" s="3086"/>
      <c r="G165" s="3086"/>
      <c r="H165" s="3086"/>
      <c r="I165" s="3086"/>
      <c r="J165" s="3086"/>
      <c r="K165" s="3086"/>
      <c r="L165" s="3086"/>
      <c r="M165" s="3086"/>
      <c r="N165" s="3086"/>
    </row>
    <row r="166" spans="1:14" ht="18" customHeight="1" x14ac:dyDescent="0.2">
      <c r="A166" s="3085"/>
      <c r="B166" s="3086"/>
      <c r="C166" s="3086"/>
      <c r="D166" s="3086"/>
      <c r="E166" s="3086"/>
      <c r="F166" s="3086"/>
      <c r="G166" s="3086"/>
      <c r="H166" s="3086"/>
      <c r="I166" s="3086"/>
      <c r="J166" s="3086"/>
      <c r="K166" s="3086"/>
      <c r="L166" s="3086"/>
      <c r="M166" s="3086"/>
      <c r="N166" s="3086"/>
    </row>
    <row r="167" spans="1:14" ht="18" customHeight="1" x14ac:dyDescent="0.2">
      <c r="A167" s="3085"/>
      <c r="B167" s="3086"/>
      <c r="C167" s="3086"/>
      <c r="D167" s="3086"/>
      <c r="E167" s="3086"/>
      <c r="F167" s="3086"/>
      <c r="G167" s="3086"/>
      <c r="H167" s="3086"/>
      <c r="I167" s="3086"/>
      <c r="J167" s="3086"/>
      <c r="K167" s="3086"/>
      <c r="L167" s="3086"/>
      <c r="M167" s="3086"/>
      <c r="N167" s="3086"/>
    </row>
    <row r="168" spans="1:14" ht="18" customHeight="1" x14ac:dyDescent="0.2">
      <c r="A168" s="3085"/>
      <c r="B168" s="3086"/>
      <c r="C168" s="3086"/>
      <c r="D168" s="3086"/>
      <c r="E168" s="3086"/>
      <c r="F168" s="3086"/>
      <c r="G168" s="3086"/>
      <c r="H168" s="3086"/>
      <c r="I168" s="3086"/>
      <c r="J168" s="3086"/>
      <c r="K168" s="3086"/>
      <c r="L168" s="3086"/>
      <c r="M168" s="3086"/>
      <c r="N168" s="3086"/>
    </row>
    <row r="169" spans="1:14" ht="18" customHeight="1" x14ac:dyDescent="0.2">
      <c r="A169" s="3085"/>
      <c r="B169" s="3086"/>
      <c r="C169" s="3086"/>
      <c r="D169" s="3086"/>
      <c r="E169" s="3086"/>
      <c r="F169" s="3086"/>
      <c r="G169" s="3086"/>
      <c r="H169" s="3086"/>
      <c r="I169" s="3086"/>
      <c r="J169" s="3086"/>
      <c r="K169" s="3086"/>
      <c r="L169" s="3086"/>
      <c r="M169" s="3086"/>
      <c r="N169" s="3086"/>
    </row>
    <row r="170" spans="1:14" ht="18" customHeight="1" x14ac:dyDescent="0.2">
      <c r="A170" s="3085"/>
      <c r="B170" s="3086"/>
      <c r="C170" s="3086"/>
      <c r="D170" s="3086"/>
      <c r="E170" s="3086"/>
      <c r="F170" s="3086"/>
      <c r="G170" s="3086"/>
      <c r="H170" s="3086"/>
      <c r="I170" s="3086"/>
      <c r="J170" s="3086"/>
      <c r="K170" s="3086"/>
      <c r="L170" s="3086"/>
      <c r="M170" s="3086"/>
      <c r="N170" s="3086"/>
    </row>
    <row r="171" spans="1:14" ht="18" customHeight="1" x14ac:dyDescent="0.2">
      <c r="A171" s="3085"/>
      <c r="B171" s="3086"/>
      <c r="C171" s="3086"/>
      <c r="D171" s="3086"/>
      <c r="E171" s="3086"/>
      <c r="F171" s="3086"/>
      <c r="G171" s="3086"/>
      <c r="H171" s="3086"/>
      <c r="I171" s="3086"/>
      <c r="J171" s="3086"/>
      <c r="K171" s="3086"/>
      <c r="L171" s="3086"/>
      <c r="M171" s="3086"/>
      <c r="N171" s="3086"/>
    </row>
    <row r="172" spans="1:14" ht="18" customHeight="1" x14ac:dyDescent="0.2">
      <c r="A172" s="3085"/>
      <c r="B172" s="3086"/>
      <c r="C172" s="3086"/>
      <c r="D172" s="3086"/>
      <c r="E172" s="3086"/>
      <c r="F172" s="3086"/>
      <c r="G172" s="3086"/>
      <c r="H172" s="3086"/>
      <c r="I172" s="3086"/>
      <c r="J172" s="3086"/>
      <c r="K172" s="3086"/>
      <c r="L172" s="3086"/>
      <c r="M172" s="3086"/>
      <c r="N172" s="3086"/>
    </row>
    <row r="173" spans="1:14" ht="18" customHeight="1" x14ac:dyDescent="0.2">
      <c r="A173" s="3085"/>
      <c r="B173" s="3086"/>
      <c r="C173" s="3086"/>
      <c r="D173" s="3086"/>
      <c r="E173" s="3086"/>
      <c r="F173" s="3086"/>
      <c r="G173" s="3086"/>
      <c r="H173" s="3086"/>
      <c r="I173" s="3086"/>
      <c r="J173" s="3086"/>
      <c r="K173" s="3086"/>
      <c r="L173" s="3086"/>
      <c r="M173" s="3086"/>
      <c r="N173" s="3086"/>
    </row>
    <row r="174" spans="1:14" ht="18" customHeight="1" x14ac:dyDescent="0.2">
      <c r="A174" s="3085"/>
      <c r="B174" s="3086"/>
      <c r="C174" s="3086"/>
      <c r="D174" s="3086"/>
      <c r="E174" s="3086"/>
      <c r="F174" s="3086"/>
      <c r="G174" s="3086"/>
      <c r="H174" s="3086"/>
      <c r="I174" s="3086"/>
      <c r="J174" s="3086"/>
      <c r="K174" s="3086"/>
      <c r="L174" s="3086"/>
      <c r="M174" s="3086"/>
      <c r="N174" s="3086"/>
    </row>
    <row r="175" spans="1:14" ht="18" customHeight="1" x14ac:dyDescent="0.2">
      <c r="A175" s="3085"/>
      <c r="B175" s="3086"/>
      <c r="C175" s="3086"/>
      <c r="D175" s="3086"/>
      <c r="E175" s="3086"/>
      <c r="F175" s="3086"/>
      <c r="G175" s="3086"/>
      <c r="H175" s="3086"/>
      <c r="I175" s="3086"/>
      <c r="J175" s="3086"/>
      <c r="K175" s="3086"/>
      <c r="L175" s="3086"/>
      <c r="M175" s="3086"/>
      <c r="N175" s="3086"/>
    </row>
    <row r="176" spans="1:14" ht="18" customHeight="1" x14ac:dyDescent="0.2">
      <c r="A176" s="3085"/>
      <c r="B176" s="3086"/>
      <c r="C176" s="3086"/>
      <c r="D176" s="3086"/>
      <c r="E176" s="3086"/>
      <c r="F176" s="3086"/>
      <c r="G176" s="3086"/>
      <c r="H176" s="3086"/>
      <c r="I176" s="3086"/>
      <c r="J176" s="3086"/>
      <c r="K176" s="3086"/>
      <c r="L176" s="3086"/>
      <c r="M176" s="3086"/>
      <c r="N176" s="3086"/>
    </row>
    <row r="177" spans="1:14" ht="18" customHeight="1" x14ac:dyDescent="0.2">
      <c r="A177" s="3085"/>
      <c r="B177" s="3086"/>
      <c r="C177" s="3086"/>
      <c r="D177" s="3086"/>
      <c r="E177" s="3086"/>
      <c r="F177" s="3086"/>
      <c r="G177" s="3086"/>
      <c r="H177" s="3086"/>
      <c r="I177" s="3086"/>
      <c r="J177" s="3086"/>
      <c r="K177" s="3086"/>
      <c r="L177" s="3086"/>
      <c r="M177" s="3086"/>
      <c r="N177" s="3086"/>
    </row>
    <row r="178" spans="1:14" ht="18" customHeight="1" x14ac:dyDescent="0.2">
      <c r="A178" s="3085"/>
      <c r="B178" s="3086"/>
      <c r="C178" s="3086"/>
      <c r="D178" s="3086"/>
      <c r="E178" s="3086"/>
      <c r="F178" s="3086"/>
      <c r="G178" s="3086"/>
      <c r="H178" s="3086"/>
      <c r="I178" s="3086"/>
      <c r="J178" s="3086"/>
      <c r="K178" s="3086"/>
      <c r="L178" s="3086"/>
      <c r="M178" s="3086"/>
      <c r="N178" s="3086"/>
    </row>
    <row r="179" spans="1:14" ht="18" customHeight="1" x14ac:dyDescent="0.2">
      <c r="A179" s="3085"/>
      <c r="B179" s="3086"/>
      <c r="C179" s="3086"/>
      <c r="D179" s="3086"/>
      <c r="E179" s="3086"/>
      <c r="F179" s="3086"/>
      <c r="G179" s="3086"/>
      <c r="H179" s="3086"/>
      <c r="I179" s="3086"/>
      <c r="J179" s="3086"/>
      <c r="K179" s="3086"/>
      <c r="L179" s="3086"/>
      <c r="M179" s="3086"/>
      <c r="N179" s="3086"/>
    </row>
    <row r="180" spans="1:14" ht="18" customHeight="1" x14ac:dyDescent="0.2">
      <c r="A180" s="3085"/>
      <c r="B180" s="3086"/>
      <c r="C180" s="3086"/>
      <c r="D180" s="3086"/>
      <c r="E180" s="3086"/>
      <c r="F180" s="3086"/>
      <c r="G180" s="3086"/>
      <c r="H180" s="3086"/>
      <c r="I180" s="3086"/>
      <c r="J180" s="3086"/>
      <c r="K180" s="3086"/>
      <c r="L180" s="3086"/>
      <c r="M180" s="3086"/>
      <c r="N180" s="3086"/>
    </row>
    <row r="181" spans="1:14" ht="18" customHeight="1" x14ac:dyDescent="0.2">
      <c r="A181" s="3085"/>
      <c r="B181" s="3086"/>
      <c r="C181" s="3086"/>
      <c r="D181" s="3086"/>
      <c r="E181" s="3086"/>
      <c r="F181" s="3086"/>
      <c r="G181" s="3086"/>
      <c r="H181" s="3086"/>
      <c r="I181" s="3086"/>
      <c r="J181" s="3086"/>
      <c r="K181" s="3086"/>
      <c r="L181" s="3086"/>
      <c r="M181" s="3086"/>
      <c r="N181" s="3086"/>
    </row>
    <row r="182" spans="1:14" ht="18" customHeight="1" x14ac:dyDescent="0.2">
      <c r="A182" s="3085"/>
      <c r="B182" s="3086"/>
      <c r="C182" s="3086"/>
      <c r="D182" s="3086"/>
      <c r="E182" s="3086"/>
      <c r="F182" s="3086"/>
      <c r="G182" s="3086"/>
      <c r="H182" s="3086"/>
      <c r="I182" s="3086"/>
      <c r="J182" s="3086"/>
      <c r="K182" s="3086"/>
      <c r="L182" s="3086"/>
      <c r="M182" s="3086"/>
      <c r="N182" s="3086"/>
    </row>
    <row r="183" spans="1:14" ht="18" customHeight="1" x14ac:dyDescent="0.2">
      <c r="A183" s="3085"/>
      <c r="B183" s="3086"/>
      <c r="C183" s="3086"/>
      <c r="D183" s="3086"/>
      <c r="E183" s="3086"/>
      <c r="F183" s="3086"/>
      <c r="G183" s="3086"/>
      <c r="H183" s="3086"/>
      <c r="I183" s="3086"/>
      <c r="J183" s="3086"/>
      <c r="K183" s="3086"/>
      <c r="L183" s="3086"/>
      <c r="M183" s="3086"/>
      <c r="N183" s="3086"/>
    </row>
    <row r="184" spans="1:14" ht="18" customHeight="1" x14ac:dyDescent="0.2">
      <c r="A184" s="3085"/>
      <c r="B184" s="3086"/>
      <c r="C184" s="3086"/>
      <c r="D184" s="3086"/>
      <c r="E184" s="3086"/>
      <c r="F184" s="3086"/>
      <c r="G184" s="3086"/>
      <c r="H184" s="3086"/>
      <c r="I184" s="3086"/>
      <c r="J184" s="3086"/>
      <c r="K184" s="3086"/>
      <c r="L184" s="3086"/>
      <c r="M184" s="3086"/>
      <c r="N184" s="3086"/>
    </row>
    <row r="185" spans="1:14" ht="18" customHeight="1" x14ac:dyDescent="0.2">
      <c r="A185" s="3085"/>
      <c r="B185" s="3086"/>
      <c r="C185" s="3086"/>
      <c r="D185" s="3086"/>
      <c r="E185" s="3086"/>
      <c r="F185" s="3086"/>
      <c r="G185" s="3086"/>
      <c r="H185" s="3086"/>
      <c r="I185" s="3086"/>
      <c r="J185" s="3086"/>
      <c r="K185" s="3086"/>
      <c r="L185" s="3086"/>
      <c r="M185" s="3086"/>
      <c r="N185" s="3086"/>
    </row>
    <row r="186" spans="1:14" ht="18" customHeight="1" x14ac:dyDescent="0.2">
      <c r="A186" s="3085"/>
      <c r="B186" s="3086"/>
      <c r="C186" s="3086"/>
      <c r="D186" s="3086"/>
      <c r="E186" s="3086"/>
      <c r="F186" s="3086"/>
      <c r="G186" s="3086"/>
      <c r="H186" s="3086"/>
      <c r="I186" s="3086"/>
      <c r="J186" s="3086"/>
      <c r="K186" s="3086"/>
      <c r="L186" s="3086"/>
      <c r="M186" s="3086"/>
      <c r="N186" s="3086"/>
    </row>
    <row r="187" spans="1:14" ht="18" customHeight="1" x14ac:dyDescent="0.2">
      <c r="A187" s="3085"/>
      <c r="B187" s="3086"/>
      <c r="C187" s="3086"/>
      <c r="D187" s="3086"/>
      <c r="E187" s="3086"/>
      <c r="F187" s="3086"/>
      <c r="G187" s="3086"/>
      <c r="H187" s="3086"/>
      <c r="I187" s="3086"/>
      <c r="J187" s="3086"/>
      <c r="K187" s="3086"/>
      <c r="L187" s="3086"/>
      <c r="M187" s="3086"/>
      <c r="N187" s="3086"/>
    </row>
    <row r="188" spans="1:14" ht="18" customHeight="1" x14ac:dyDescent="0.2">
      <c r="A188" s="3085"/>
      <c r="B188" s="3086"/>
      <c r="C188" s="3086"/>
      <c r="D188" s="3086"/>
      <c r="E188" s="3086"/>
      <c r="F188" s="3086"/>
      <c r="G188" s="3086"/>
      <c r="H188" s="3086"/>
      <c r="I188" s="3086"/>
      <c r="J188" s="3086"/>
      <c r="K188" s="3086"/>
      <c r="L188" s="3086"/>
      <c r="M188" s="3086"/>
      <c r="N188" s="3086"/>
    </row>
    <row r="189" spans="1:14" ht="18" customHeight="1" x14ac:dyDescent="0.2">
      <c r="A189" s="3085"/>
      <c r="B189" s="3086"/>
      <c r="C189" s="3086"/>
      <c r="D189" s="3086"/>
      <c r="E189" s="3086"/>
      <c r="F189" s="3086"/>
      <c r="G189" s="3086"/>
      <c r="H189" s="3086"/>
      <c r="I189" s="3086"/>
      <c r="J189" s="3086"/>
      <c r="K189" s="3086"/>
      <c r="L189" s="3086"/>
      <c r="M189" s="3086"/>
      <c r="N189" s="3086"/>
    </row>
    <row r="190" spans="1:14" ht="18" customHeight="1" x14ac:dyDescent="0.2">
      <c r="A190" s="3085"/>
      <c r="B190" s="3086"/>
      <c r="C190" s="3086"/>
      <c r="D190" s="3086"/>
      <c r="E190" s="3086"/>
      <c r="F190" s="3086"/>
      <c r="G190" s="3086"/>
      <c r="H190" s="3086"/>
      <c r="I190" s="3086"/>
      <c r="J190" s="3086"/>
      <c r="K190" s="3086"/>
      <c r="L190" s="3086"/>
      <c r="M190" s="3086"/>
      <c r="N190" s="3086"/>
    </row>
    <row r="191" spans="1:14" ht="18" customHeight="1" x14ac:dyDescent="0.2">
      <c r="A191" s="3085"/>
      <c r="B191" s="3086"/>
      <c r="C191" s="3086"/>
      <c r="D191" s="3086"/>
      <c r="E191" s="3086"/>
      <c r="F191" s="3086"/>
      <c r="G191" s="3086"/>
      <c r="H191" s="3086"/>
      <c r="I191" s="3086"/>
      <c r="J191" s="3086"/>
      <c r="K191" s="3086"/>
      <c r="L191" s="3086"/>
      <c r="M191" s="3086"/>
      <c r="N191" s="3086"/>
    </row>
    <row r="192" spans="1:14" ht="18" customHeight="1" x14ac:dyDescent="0.2">
      <c r="A192" s="3085"/>
      <c r="B192" s="3086"/>
      <c r="C192" s="3086"/>
      <c r="D192" s="3086"/>
      <c r="E192" s="3086"/>
      <c r="F192" s="3086"/>
      <c r="G192" s="3086"/>
      <c r="H192" s="3086"/>
      <c r="I192" s="3086"/>
      <c r="J192" s="3086"/>
      <c r="K192" s="3086"/>
      <c r="L192" s="3086"/>
      <c r="M192" s="3086"/>
      <c r="N192" s="3086"/>
    </row>
    <row r="193" spans="1:14" ht="18" customHeight="1" x14ac:dyDescent="0.2">
      <c r="A193" s="3085"/>
      <c r="B193" s="3086"/>
      <c r="C193" s="3086"/>
      <c r="D193" s="3086"/>
      <c r="E193" s="3086"/>
      <c r="F193" s="3086"/>
      <c r="G193" s="3086"/>
      <c r="H193" s="3086"/>
      <c r="I193" s="3086"/>
      <c r="J193" s="3086"/>
      <c r="K193" s="3086"/>
      <c r="L193" s="3086"/>
      <c r="M193" s="3086"/>
      <c r="N193" s="3086"/>
    </row>
    <row r="194" spans="1:14" ht="18" customHeight="1" x14ac:dyDescent="0.2">
      <c r="A194" s="3085"/>
      <c r="B194" s="3086"/>
      <c r="C194" s="3086"/>
      <c r="D194" s="3086"/>
      <c r="E194" s="3086"/>
      <c r="F194" s="3086"/>
      <c r="G194" s="3086"/>
      <c r="H194" s="3086"/>
      <c r="I194" s="3086"/>
      <c r="J194" s="3086"/>
      <c r="K194" s="3086"/>
      <c r="L194" s="3086"/>
      <c r="M194" s="3086"/>
      <c r="N194" s="3086"/>
    </row>
    <row r="195" spans="1:14" ht="18" customHeight="1" x14ac:dyDescent="0.2">
      <c r="A195" s="3085"/>
      <c r="B195" s="3086"/>
      <c r="C195" s="3086"/>
      <c r="D195" s="3086"/>
      <c r="E195" s="3086"/>
      <c r="F195" s="3086"/>
      <c r="G195" s="3086"/>
      <c r="H195" s="3086"/>
      <c r="I195" s="3086"/>
      <c r="J195" s="3086"/>
      <c r="K195" s="3086"/>
      <c r="L195" s="3086"/>
      <c r="M195" s="3086"/>
      <c r="N195" s="3086"/>
    </row>
    <row r="196" spans="1:14" ht="18" customHeight="1" x14ac:dyDescent="0.2">
      <c r="A196" s="3085"/>
      <c r="B196" s="3086"/>
      <c r="C196" s="3086"/>
      <c r="D196" s="3086"/>
      <c r="E196" s="3086"/>
      <c r="F196" s="3086"/>
      <c r="G196" s="3086"/>
      <c r="H196" s="3086"/>
      <c r="I196" s="3086"/>
      <c r="J196" s="3086"/>
      <c r="K196" s="3086"/>
      <c r="L196" s="3086"/>
      <c r="M196" s="3086"/>
      <c r="N196" s="3086"/>
    </row>
    <row r="197" spans="1:14" ht="18" customHeight="1" x14ac:dyDescent="0.2">
      <c r="A197" s="3085"/>
      <c r="B197" s="3086"/>
      <c r="C197" s="3086"/>
      <c r="D197" s="3086"/>
      <c r="E197" s="3086"/>
      <c r="F197" s="3086"/>
      <c r="G197" s="3086"/>
      <c r="H197" s="3086"/>
      <c r="I197" s="3086"/>
      <c r="J197" s="3086"/>
      <c r="K197" s="3086"/>
      <c r="L197" s="3086"/>
      <c r="M197" s="3086"/>
      <c r="N197" s="3086"/>
    </row>
    <row r="198" spans="1:14" ht="18" customHeight="1" x14ac:dyDescent="0.2">
      <c r="A198" s="3085"/>
      <c r="B198" s="3086"/>
      <c r="C198" s="3086"/>
      <c r="D198" s="3086"/>
      <c r="E198" s="3086"/>
      <c r="F198" s="3086"/>
      <c r="G198" s="3086"/>
      <c r="H198" s="3086"/>
      <c r="I198" s="3086"/>
      <c r="J198" s="3086"/>
      <c r="K198" s="3086"/>
      <c r="L198" s="3086"/>
      <c r="M198" s="3086"/>
      <c r="N198" s="3086"/>
    </row>
    <row r="199" spans="1:14" ht="18" customHeight="1" x14ac:dyDescent="0.2">
      <c r="A199" s="3085"/>
      <c r="B199" s="3086"/>
      <c r="C199" s="3086"/>
      <c r="D199" s="3086"/>
      <c r="E199" s="3086"/>
      <c r="F199" s="3086"/>
      <c r="G199" s="3086"/>
      <c r="H199" s="3086"/>
      <c r="I199" s="3086"/>
      <c r="J199" s="3086"/>
      <c r="K199" s="3086"/>
      <c r="L199" s="3086"/>
      <c r="M199" s="3086"/>
      <c r="N199" s="3086"/>
    </row>
    <row r="200" spans="1:14" ht="18" customHeight="1" x14ac:dyDescent="0.2">
      <c r="A200" s="3085"/>
      <c r="B200" s="3086"/>
      <c r="C200" s="3086"/>
      <c r="D200" s="3086"/>
      <c r="E200" s="3086"/>
      <c r="F200" s="3086"/>
      <c r="G200" s="3086"/>
      <c r="H200" s="3086"/>
      <c r="I200" s="3086"/>
      <c r="J200" s="3086"/>
      <c r="K200" s="3086"/>
      <c r="L200" s="3086"/>
      <c r="M200" s="3086"/>
      <c r="N200" s="3086"/>
    </row>
    <row r="201" spans="1:14" ht="18" customHeight="1" x14ac:dyDescent="0.2">
      <c r="A201" s="3085"/>
      <c r="B201" s="3086"/>
      <c r="C201" s="3086"/>
      <c r="D201" s="3086"/>
      <c r="E201" s="3086"/>
      <c r="F201" s="3086"/>
      <c r="G201" s="3086"/>
      <c r="H201" s="3086"/>
      <c r="I201" s="3086"/>
      <c r="J201" s="3086"/>
      <c r="K201" s="3086"/>
      <c r="L201" s="3086"/>
      <c r="M201" s="3086"/>
      <c r="N201" s="3086"/>
    </row>
    <row r="202" spans="1:14" ht="18" customHeight="1" x14ac:dyDescent="0.2">
      <c r="A202" s="3085"/>
      <c r="B202" s="3086"/>
      <c r="C202" s="3086"/>
      <c r="D202" s="3086"/>
      <c r="E202" s="3086"/>
      <c r="F202" s="3086"/>
      <c r="G202" s="3086"/>
      <c r="H202" s="3086"/>
      <c r="I202" s="3086"/>
      <c r="J202" s="3086"/>
      <c r="K202" s="3086"/>
      <c r="L202" s="3086"/>
      <c r="M202" s="3086"/>
      <c r="N202" s="3086"/>
    </row>
    <row r="203" spans="1:14" ht="18" customHeight="1" x14ac:dyDescent="0.2">
      <c r="A203" s="3085"/>
      <c r="B203" s="3086"/>
      <c r="C203" s="3086"/>
      <c r="D203" s="3086"/>
      <c r="E203" s="3086"/>
      <c r="F203" s="3086"/>
      <c r="G203" s="3086"/>
      <c r="H203" s="3086"/>
      <c r="I203" s="3086"/>
      <c r="J203" s="3086"/>
      <c r="K203" s="3086"/>
      <c r="L203" s="3086"/>
      <c r="M203" s="3086"/>
      <c r="N203" s="3086"/>
    </row>
    <row r="204" spans="1:14" ht="18" customHeight="1" x14ac:dyDescent="0.2">
      <c r="A204" s="3085"/>
      <c r="B204" s="3086"/>
      <c r="C204" s="3086"/>
      <c r="D204" s="3086"/>
      <c r="E204" s="3086"/>
      <c r="F204" s="3086"/>
      <c r="G204" s="3086"/>
      <c r="H204" s="3086"/>
      <c r="I204" s="3086"/>
      <c r="J204" s="3086"/>
      <c r="K204" s="3086"/>
      <c r="L204" s="3086"/>
      <c r="M204" s="3086"/>
      <c r="N204" s="3086"/>
    </row>
    <row r="205" spans="1:14" ht="18" customHeight="1" x14ac:dyDescent="0.2">
      <c r="A205" s="3085"/>
      <c r="B205" s="3086"/>
      <c r="C205" s="3086"/>
      <c r="D205" s="3086"/>
      <c r="E205" s="3086"/>
      <c r="F205" s="3086"/>
      <c r="G205" s="3086"/>
      <c r="H205" s="3086"/>
      <c r="I205" s="3086"/>
      <c r="J205" s="3086"/>
      <c r="K205" s="3086"/>
      <c r="L205" s="3086"/>
      <c r="M205" s="3086"/>
      <c r="N205" s="3086"/>
    </row>
    <row r="206" spans="1:14" ht="18" customHeight="1" x14ac:dyDescent="0.2">
      <c r="A206" s="3085"/>
      <c r="B206" s="3086"/>
      <c r="C206" s="3086"/>
      <c r="D206" s="3086"/>
      <c r="E206" s="3086"/>
      <c r="F206" s="3086"/>
      <c r="G206" s="3086"/>
      <c r="H206" s="3086"/>
      <c r="I206" s="3086"/>
      <c r="J206" s="3086"/>
      <c r="K206" s="3086"/>
      <c r="L206" s="3086"/>
      <c r="M206" s="3086"/>
      <c r="N206" s="3086"/>
    </row>
    <row r="207" spans="1:14" ht="18" customHeight="1" x14ac:dyDescent="0.2">
      <c r="A207" s="3085"/>
      <c r="B207" s="3086"/>
      <c r="C207" s="3086"/>
      <c r="D207" s="3086"/>
      <c r="E207" s="3086"/>
      <c r="F207" s="3086"/>
      <c r="G207" s="3086"/>
      <c r="H207" s="3086"/>
      <c r="I207" s="3086"/>
      <c r="J207" s="3086"/>
      <c r="K207" s="3086"/>
      <c r="L207" s="3086"/>
      <c r="M207" s="3086"/>
      <c r="N207" s="3086"/>
    </row>
    <row r="208" spans="1:14" ht="18" customHeight="1" x14ac:dyDescent="0.2">
      <c r="A208" s="3085"/>
      <c r="B208" s="3086"/>
      <c r="C208" s="3086"/>
      <c r="D208" s="3086"/>
      <c r="E208" s="3086"/>
      <c r="F208" s="3086"/>
      <c r="G208" s="3086"/>
      <c r="H208" s="3086"/>
      <c r="I208" s="3086"/>
      <c r="J208" s="3086"/>
      <c r="K208" s="3086"/>
      <c r="L208" s="3086"/>
      <c r="M208" s="3086"/>
      <c r="N208" s="3086"/>
    </row>
    <row r="209" spans="1:14" ht="18" customHeight="1" x14ac:dyDescent="0.2">
      <c r="A209" s="3085"/>
      <c r="B209" s="3086"/>
      <c r="C209" s="3086"/>
      <c r="D209" s="3086"/>
      <c r="E209" s="3086"/>
      <c r="F209" s="3086"/>
      <c r="G209" s="3086"/>
      <c r="H209" s="3086"/>
      <c r="I209" s="3086"/>
      <c r="J209" s="3086"/>
      <c r="K209" s="3086"/>
      <c r="L209" s="3086"/>
      <c r="M209" s="3086"/>
      <c r="N209" s="3086"/>
    </row>
    <row r="210" spans="1:14" ht="18" customHeight="1" x14ac:dyDescent="0.2">
      <c r="A210" s="3085"/>
      <c r="B210" s="3086"/>
      <c r="C210" s="3086"/>
      <c r="D210" s="3086"/>
      <c r="E210" s="3086"/>
      <c r="F210" s="3086"/>
      <c r="G210" s="3086"/>
      <c r="H210" s="3086"/>
      <c r="I210" s="3086"/>
      <c r="J210" s="3086"/>
      <c r="K210" s="3086"/>
      <c r="L210" s="3086"/>
      <c r="M210" s="3086"/>
      <c r="N210" s="3086"/>
    </row>
    <row r="211" spans="1:14" ht="18" customHeight="1" x14ac:dyDescent="0.2">
      <c r="A211" s="3085"/>
      <c r="B211" s="3086"/>
      <c r="C211" s="3086"/>
      <c r="D211" s="3086"/>
      <c r="E211" s="3086"/>
      <c r="F211" s="3086"/>
      <c r="G211" s="3086"/>
      <c r="H211" s="3086"/>
      <c r="I211" s="3086"/>
      <c r="J211" s="3086"/>
      <c r="K211" s="3086"/>
      <c r="L211" s="3086"/>
      <c r="M211" s="3086"/>
      <c r="N211" s="3086"/>
    </row>
    <row r="212" spans="1:14" ht="18" customHeight="1" x14ac:dyDescent="0.2">
      <c r="A212" s="3085"/>
      <c r="B212" s="3086"/>
      <c r="C212" s="3086"/>
      <c r="D212" s="3086"/>
      <c r="E212" s="3086"/>
      <c r="F212" s="3086"/>
      <c r="G212" s="3086"/>
      <c r="H212" s="3086"/>
      <c r="I212" s="3086"/>
      <c r="J212" s="3086"/>
      <c r="K212" s="3086"/>
      <c r="L212" s="3086"/>
      <c r="M212" s="3086"/>
      <c r="N212" s="3086"/>
    </row>
    <row r="213" spans="1:14" ht="18" customHeight="1" x14ac:dyDescent="0.2">
      <c r="A213" s="3085"/>
      <c r="B213" s="3086"/>
      <c r="C213" s="3086"/>
      <c r="D213" s="3086"/>
      <c r="E213" s="3086"/>
      <c r="F213" s="3086"/>
      <c r="G213" s="3086"/>
      <c r="H213" s="3086"/>
      <c r="I213" s="3086"/>
      <c r="J213" s="3086"/>
      <c r="K213" s="3086"/>
      <c r="L213" s="3086"/>
      <c r="M213" s="3086"/>
      <c r="N213" s="3086"/>
    </row>
    <row r="214" spans="1:14" ht="18" customHeight="1" x14ac:dyDescent="0.2">
      <c r="A214" s="3085"/>
      <c r="B214" s="3086"/>
      <c r="C214" s="3086"/>
      <c r="D214" s="3086"/>
      <c r="E214" s="3086"/>
      <c r="F214" s="3086"/>
      <c r="G214" s="3086"/>
      <c r="H214" s="3086"/>
      <c r="I214" s="3086"/>
      <c r="J214" s="3086"/>
      <c r="K214" s="3086"/>
      <c r="L214" s="3086"/>
      <c r="M214" s="3086"/>
      <c r="N214" s="3086"/>
    </row>
    <row r="215" spans="1:14" ht="18" customHeight="1" x14ac:dyDescent="0.2">
      <c r="A215" s="3085"/>
      <c r="B215" s="3086"/>
      <c r="C215" s="3086"/>
      <c r="D215" s="3086"/>
      <c r="E215" s="3086"/>
      <c r="F215" s="3086"/>
      <c r="G215" s="3086"/>
      <c r="H215" s="3086"/>
      <c r="I215" s="3086"/>
      <c r="J215" s="3086"/>
      <c r="K215" s="3086"/>
      <c r="L215" s="3086"/>
      <c r="M215" s="3086"/>
      <c r="N215" s="3086"/>
    </row>
    <row r="216" spans="1:14" ht="18" customHeight="1" x14ac:dyDescent="0.2">
      <c r="A216" s="3085"/>
      <c r="B216" s="3086"/>
      <c r="C216" s="3086"/>
      <c r="D216" s="3086"/>
      <c r="E216" s="3086"/>
      <c r="F216" s="3086"/>
      <c r="G216" s="3086"/>
      <c r="H216" s="3086"/>
      <c r="I216" s="3086"/>
      <c r="J216" s="3086"/>
      <c r="K216" s="3086"/>
      <c r="L216" s="3086"/>
      <c r="M216" s="3086"/>
      <c r="N216" s="3086"/>
    </row>
    <row r="217" spans="1:14" ht="18" customHeight="1" x14ac:dyDescent="0.2">
      <c r="A217" s="3085"/>
      <c r="B217" s="3086"/>
      <c r="C217" s="3086"/>
      <c r="D217" s="3086"/>
      <c r="E217" s="3086"/>
      <c r="F217" s="3086"/>
      <c r="G217" s="3086"/>
      <c r="H217" s="3086"/>
      <c r="I217" s="3086"/>
      <c r="J217" s="3086"/>
      <c r="K217" s="3086"/>
      <c r="L217" s="3086"/>
      <c r="M217" s="3086"/>
      <c r="N217" s="3086"/>
    </row>
    <row r="218" spans="1:14" ht="18" customHeight="1" x14ac:dyDescent="0.2">
      <c r="A218" s="3085"/>
      <c r="B218" s="3086"/>
      <c r="C218" s="3086"/>
      <c r="D218" s="3086"/>
      <c r="E218" s="3086"/>
      <c r="F218" s="3086"/>
      <c r="G218" s="3086"/>
      <c r="H218" s="3086"/>
      <c r="I218" s="3086"/>
      <c r="J218" s="3086"/>
      <c r="K218" s="3086"/>
      <c r="L218" s="3086"/>
      <c r="M218" s="3086"/>
      <c r="N218" s="3086"/>
    </row>
    <row r="219" spans="1:14" ht="18" customHeight="1" x14ac:dyDescent="0.2">
      <c r="A219" s="3085"/>
      <c r="B219" s="3086"/>
      <c r="C219" s="3086"/>
      <c r="D219" s="3086"/>
      <c r="E219" s="3086"/>
      <c r="F219" s="3086"/>
      <c r="G219" s="3086"/>
      <c r="H219" s="3086"/>
      <c r="I219" s="3086"/>
      <c r="J219" s="3086"/>
      <c r="K219" s="3086"/>
      <c r="L219" s="3086"/>
      <c r="M219" s="3086"/>
      <c r="N219" s="3086"/>
    </row>
    <row r="220" spans="1:14" ht="18" customHeight="1" x14ac:dyDescent="0.2">
      <c r="A220" s="3085"/>
      <c r="B220" s="3086"/>
      <c r="C220" s="3086"/>
      <c r="D220" s="3086"/>
      <c r="E220" s="3086"/>
      <c r="F220" s="3086"/>
      <c r="G220" s="3086"/>
      <c r="H220" s="3086"/>
      <c r="I220" s="3086"/>
      <c r="J220" s="3086"/>
      <c r="K220" s="3086"/>
      <c r="L220" s="3086"/>
      <c r="M220" s="3086"/>
      <c r="N220" s="3086"/>
    </row>
    <row r="221" spans="1:14" ht="18" customHeight="1" x14ac:dyDescent="0.2">
      <c r="A221" s="3085"/>
      <c r="B221" s="3086"/>
      <c r="C221" s="3086"/>
      <c r="D221" s="3086"/>
      <c r="E221" s="3086"/>
      <c r="F221" s="3086"/>
      <c r="G221" s="3086"/>
      <c r="H221" s="3086"/>
      <c r="I221" s="3086"/>
      <c r="J221" s="3086"/>
      <c r="K221" s="3086"/>
      <c r="L221" s="3086"/>
      <c r="M221" s="3086"/>
      <c r="N221" s="3086"/>
    </row>
    <row r="222" spans="1:14" ht="18" customHeight="1" x14ac:dyDescent="0.2">
      <c r="A222" s="3085"/>
      <c r="B222" s="3086"/>
      <c r="C222" s="3086"/>
      <c r="D222" s="3086"/>
      <c r="E222" s="3086"/>
      <c r="F222" s="3086"/>
      <c r="G222" s="3086"/>
      <c r="H222" s="3086"/>
      <c r="I222" s="3086"/>
      <c r="J222" s="3086"/>
      <c r="K222" s="3086"/>
      <c r="L222" s="3086"/>
      <c r="M222" s="3086"/>
      <c r="N222" s="3086"/>
    </row>
    <row r="223" spans="1:14" ht="18" customHeight="1" x14ac:dyDescent="0.2">
      <c r="A223" s="3085"/>
      <c r="B223" s="3086"/>
      <c r="C223" s="3086"/>
      <c r="D223" s="3086"/>
      <c r="E223" s="3086"/>
      <c r="F223" s="3086"/>
      <c r="G223" s="3086"/>
      <c r="H223" s="3086"/>
      <c r="I223" s="3086"/>
      <c r="J223" s="3086"/>
      <c r="K223" s="3086"/>
      <c r="L223" s="3086"/>
      <c r="M223" s="3086"/>
      <c r="N223" s="3086"/>
    </row>
    <row r="224" spans="1:14" ht="18" customHeight="1" x14ac:dyDescent="0.2">
      <c r="A224" s="3085"/>
      <c r="B224" s="3086"/>
      <c r="C224" s="3086"/>
      <c r="D224" s="3086"/>
      <c r="E224" s="3086"/>
      <c r="F224" s="3086"/>
      <c r="G224" s="3086"/>
      <c r="H224" s="3086"/>
      <c r="I224" s="3086"/>
      <c r="J224" s="3086"/>
      <c r="K224" s="3086"/>
      <c r="L224" s="3086"/>
      <c r="M224" s="3086"/>
      <c r="N224" s="3086"/>
    </row>
    <row r="225" spans="1:14" ht="18" customHeight="1" x14ac:dyDescent="0.2">
      <c r="A225" s="3085"/>
      <c r="B225" s="3086"/>
      <c r="C225" s="3086"/>
      <c r="D225" s="3086"/>
      <c r="E225" s="3086"/>
      <c r="F225" s="3086"/>
      <c r="G225" s="3086"/>
      <c r="H225" s="3086"/>
      <c r="I225" s="3086"/>
      <c r="J225" s="3086"/>
      <c r="K225" s="3086"/>
      <c r="L225" s="3086"/>
      <c r="M225" s="3086"/>
      <c r="N225" s="3086"/>
    </row>
    <row r="226" spans="1:14" ht="18" customHeight="1" x14ac:dyDescent="0.2">
      <c r="A226" s="3085"/>
      <c r="B226" s="3086"/>
      <c r="C226" s="3086"/>
      <c r="D226" s="3086"/>
      <c r="E226" s="3086"/>
      <c r="F226" s="3086"/>
      <c r="G226" s="3086"/>
      <c r="H226" s="3086"/>
      <c r="I226" s="3086"/>
      <c r="J226" s="3086"/>
      <c r="K226" s="3086"/>
      <c r="L226" s="3086"/>
      <c r="M226" s="3086"/>
      <c r="N226" s="3086"/>
    </row>
    <row r="227" spans="1:14" ht="18" customHeight="1" x14ac:dyDescent="0.2">
      <c r="A227" s="3085"/>
      <c r="B227" s="3086"/>
      <c r="C227" s="3086"/>
      <c r="D227" s="3086"/>
      <c r="E227" s="3086"/>
      <c r="F227" s="3086"/>
      <c r="G227" s="3086"/>
      <c r="H227" s="3086"/>
      <c r="I227" s="3086"/>
      <c r="J227" s="3086"/>
      <c r="K227" s="3086"/>
      <c r="L227" s="3086"/>
      <c r="M227" s="3086"/>
      <c r="N227" s="3086"/>
    </row>
    <row r="228" spans="1:14" ht="18" customHeight="1" x14ac:dyDescent="0.2">
      <c r="A228" s="3085"/>
      <c r="B228" s="3086"/>
      <c r="C228" s="3086"/>
      <c r="D228" s="3086"/>
      <c r="E228" s="3086"/>
      <c r="F228" s="3086"/>
      <c r="G228" s="3086"/>
      <c r="H228" s="3086"/>
      <c r="I228" s="3086"/>
      <c r="J228" s="3086"/>
      <c r="K228" s="3086"/>
      <c r="L228" s="3086"/>
      <c r="M228" s="3086"/>
      <c r="N228" s="3086"/>
    </row>
    <row r="229" spans="1:14" ht="18" customHeight="1" x14ac:dyDescent="0.2">
      <c r="A229" s="3085"/>
      <c r="B229" s="3086"/>
      <c r="C229" s="3086"/>
      <c r="D229" s="3086"/>
      <c r="E229" s="3086"/>
      <c r="F229" s="3086"/>
      <c r="G229" s="3086"/>
      <c r="H229" s="3086"/>
      <c r="I229" s="3086"/>
      <c r="J229" s="3086"/>
      <c r="K229" s="3086"/>
      <c r="L229" s="3086"/>
      <c r="M229" s="3086"/>
      <c r="N229" s="3086"/>
    </row>
    <row r="230" spans="1:14" ht="18" customHeight="1" x14ac:dyDescent="0.2">
      <c r="A230" s="3085"/>
      <c r="B230" s="3086"/>
      <c r="C230" s="3086"/>
      <c r="D230" s="3086"/>
      <c r="E230" s="3086"/>
      <c r="F230" s="3086"/>
      <c r="G230" s="3086"/>
      <c r="H230" s="3086"/>
      <c r="I230" s="3086"/>
      <c r="J230" s="3086"/>
      <c r="K230" s="3086"/>
      <c r="L230" s="3086"/>
      <c r="M230" s="3086"/>
      <c r="N230" s="3086"/>
    </row>
    <row r="231" spans="1:14" ht="18" customHeight="1" x14ac:dyDescent="0.2">
      <c r="A231" s="3085"/>
      <c r="B231" s="3086"/>
      <c r="C231" s="3086"/>
      <c r="D231" s="3086"/>
      <c r="E231" s="3086"/>
      <c r="F231" s="3086"/>
      <c r="G231" s="3086"/>
      <c r="H231" s="3086"/>
      <c r="I231" s="3086"/>
      <c r="J231" s="3086"/>
      <c r="K231" s="3086"/>
      <c r="L231" s="3086"/>
      <c r="M231" s="3086"/>
      <c r="N231" s="3086"/>
    </row>
    <row r="232" spans="1:14" ht="18" customHeight="1" x14ac:dyDescent="0.2">
      <c r="A232" s="3085"/>
      <c r="B232" s="3086"/>
      <c r="C232" s="3086"/>
      <c r="D232" s="3086"/>
      <c r="E232" s="3086"/>
      <c r="F232" s="3086"/>
      <c r="G232" s="3086"/>
      <c r="H232" s="3086"/>
      <c r="I232" s="3086"/>
      <c r="J232" s="3086"/>
      <c r="K232" s="3086"/>
      <c r="L232" s="3086"/>
      <c r="M232" s="3086"/>
      <c r="N232" s="3086"/>
    </row>
    <row r="233" spans="1:14" ht="18" customHeight="1" x14ac:dyDescent="0.2">
      <c r="A233" s="3085"/>
      <c r="B233" s="3086"/>
      <c r="C233" s="3086"/>
      <c r="D233" s="3086"/>
      <c r="E233" s="3086"/>
      <c r="F233" s="3086"/>
      <c r="G233" s="3086"/>
      <c r="H233" s="3086"/>
      <c r="I233" s="3086"/>
      <c r="J233" s="3086"/>
      <c r="K233" s="3086"/>
      <c r="L233" s="3086"/>
      <c r="M233" s="3086"/>
      <c r="N233" s="3086"/>
    </row>
    <row r="234" spans="1:14" ht="18" customHeight="1" x14ac:dyDescent="0.2">
      <c r="A234" s="3085"/>
      <c r="B234" s="3086"/>
      <c r="C234" s="3086"/>
      <c r="D234" s="3086"/>
      <c r="E234" s="3086"/>
      <c r="F234" s="3086"/>
      <c r="G234" s="3086"/>
      <c r="H234" s="3086"/>
      <c r="I234" s="3086"/>
      <c r="J234" s="3086"/>
      <c r="K234" s="3086"/>
      <c r="L234" s="3086"/>
      <c r="M234" s="3086"/>
      <c r="N234" s="3086"/>
    </row>
    <row r="235" spans="1:14" ht="18" customHeight="1" x14ac:dyDescent="0.2">
      <c r="A235" s="3085"/>
      <c r="B235" s="3086"/>
      <c r="C235" s="3086"/>
      <c r="D235" s="3086"/>
      <c r="E235" s="3086"/>
      <c r="F235" s="3086"/>
      <c r="G235" s="3086"/>
      <c r="H235" s="3086"/>
      <c r="I235" s="3086"/>
      <c r="J235" s="3086"/>
      <c r="K235" s="3086"/>
      <c r="L235" s="3086"/>
      <c r="M235" s="3086"/>
      <c r="N235" s="3086"/>
    </row>
    <row r="236" spans="1:14" ht="18" customHeight="1" x14ac:dyDescent="0.2">
      <c r="A236" s="3085"/>
      <c r="B236" s="3086"/>
      <c r="C236" s="3086"/>
      <c r="D236" s="3086"/>
      <c r="E236" s="3086"/>
      <c r="F236" s="3086"/>
      <c r="G236" s="3086"/>
      <c r="H236" s="3086"/>
      <c r="I236" s="3086"/>
      <c r="J236" s="3086"/>
      <c r="K236" s="3086"/>
      <c r="L236" s="3086"/>
      <c r="M236" s="3086"/>
      <c r="N236" s="3086"/>
    </row>
    <row r="237" spans="1:14" ht="18" customHeight="1" x14ac:dyDescent="0.2">
      <c r="A237" s="3085"/>
      <c r="B237" s="3086"/>
      <c r="C237" s="3086"/>
      <c r="D237" s="3086"/>
      <c r="E237" s="3086"/>
      <c r="F237" s="3086"/>
      <c r="G237" s="3086"/>
      <c r="H237" s="3086"/>
      <c r="I237" s="3086"/>
      <c r="J237" s="3086"/>
      <c r="K237" s="3086"/>
      <c r="L237" s="3086"/>
      <c r="M237" s="3086"/>
      <c r="N237" s="3086"/>
    </row>
    <row r="238" spans="1:14" ht="18" customHeight="1" x14ac:dyDescent="0.2">
      <c r="A238" s="3085"/>
      <c r="B238" s="3086"/>
      <c r="C238" s="3086"/>
      <c r="D238" s="3086"/>
      <c r="E238" s="3086"/>
      <c r="F238" s="3086"/>
      <c r="G238" s="3086"/>
      <c r="H238" s="3086"/>
      <c r="I238" s="3086"/>
      <c r="J238" s="3086"/>
      <c r="K238" s="3086"/>
      <c r="L238" s="3086"/>
      <c r="M238" s="3086"/>
      <c r="N238" s="3086"/>
    </row>
    <row r="239" spans="1:14" ht="18" customHeight="1" x14ac:dyDescent="0.2">
      <c r="A239" s="3085"/>
      <c r="B239" s="3086"/>
      <c r="C239" s="3086"/>
      <c r="D239" s="3086"/>
      <c r="E239" s="3086"/>
      <c r="F239" s="3086"/>
      <c r="G239" s="3086"/>
      <c r="H239" s="3086"/>
      <c r="I239" s="3086"/>
      <c r="J239" s="3086"/>
      <c r="K239" s="3086"/>
      <c r="L239" s="3086"/>
      <c r="M239" s="3086"/>
      <c r="N239" s="3086"/>
    </row>
    <row r="240" spans="1:14" ht="18" customHeight="1" x14ac:dyDescent="0.2">
      <c r="A240" s="3085"/>
      <c r="B240" s="3086"/>
      <c r="C240" s="3086"/>
      <c r="D240" s="3086"/>
      <c r="E240" s="3086"/>
      <c r="F240" s="3086"/>
      <c r="G240" s="3086"/>
      <c r="H240" s="3086"/>
      <c r="I240" s="3086"/>
      <c r="J240" s="3086"/>
      <c r="K240" s="3086"/>
      <c r="L240" s="3086"/>
      <c r="M240" s="3086"/>
      <c r="N240" s="3086"/>
    </row>
    <row r="241" spans="1:14" ht="18" customHeight="1" x14ac:dyDescent="0.2">
      <c r="A241" s="3085"/>
      <c r="B241" s="3086"/>
      <c r="C241" s="3086"/>
      <c r="D241" s="3086"/>
      <c r="E241" s="3086"/>
      <c r="F241" s="3086"/>
      <c r="G241" s="3086"/>
      <c r="H241" s="3086"/>
      <c r="I241" s="3086"/>
      <c r="J241" s="3086"/>
      <c r="K241" s="3086"/>
      <c r="L241" s="3086"/>
      <c r="M241" s="3086"/>
      <c r="N241" s="3086"/>
    </row>
    <row r="242" spans="1:14" ht="18" customHeight="1" x14ac:dyDescent="0.2">
      <c r="A242" s="3085"/>
      <c r="B242" s="3086"/>
      <c r="C242" s="3086"/>
      <c r="D242" s="3086"/>
      <c r="E242" s="3086"/>
      <c r="F242" s="3086"/>
      <c r="G242" s="3086"/>
      <c r="H242" s="3086"/>
      <c r="I242" s="3086"/>
      <c r="J242" s="3086"/>
      <c r="K242" s="3086"/>
      <c r="L242" s="3086"/>
      <c r="M242" s="3086"/>
      <c r="N242" s="3086"/>
    </row>
    <row r="243" spans="1:14" ht="18" customHeight="1" x14ac:dyDescent="0.2">
      <c r="A243" s="3085"/>
      <c r="B243" s="3086"/>
      <c r="C243" s="3086"/>
      <c r="D243" s="3086"/>
      <c r="E243" s="3086"/>
      <c r="F243" s="3086"/>
      <c r="G243" s="3086"/>
      <c r="H243" s="3086"/>
      <c r="I243" s="3086"/>
      <c r="J243" s="3086"/>
      <c r="K243" s="3086"/>
      <c r="L243" s="3086"/>
      <c r="M243" s="3086"/>
      <c r="N243" s="3086"/>
    </row>
    <row r="244" spans="1:14" ht="18" customHeight="1" x14ac:dyDescent="0.2">
      <c r="A244" s="3085"/>
      <c r="B244" s="3086"/>
      <c r="C244" s="3086"/>
      <c r="D244" s="3086"/>
      <c r="E244" s="3086"/>
      <c r="F244" s="3086"/>
      <c r="G244" s="3086"/>
      <c r="H244" s="3086"/>
      <c r="I244" s="3086"/>
      <c r="J244" s="3086"/>
      <c r="K244" s="3086"/>
      <c r="L244" s="3086"/>
      <c r="M244" s="3086"/>
      <c r="N244" s="3086"/>
    </row>
    <row r="245" spans="1:14" ht="18" customHeight="1" x14ac:dyDescent="0.2">
      <c r="A245" s="3085"/>
      <c r="B245" s="3086"/>
      <c r="C245" s="3086"/>
      <c r="D245" s="3086"/>
      <c r="E245" s="3086"/>
      <c r="F245" s="3086"/>
      <c r="G245" s="3086"/>
      <c r="H245" s="3086"/>
      <c r="I245" s="3086"/>
      <c r="J245" s="3086"/>
      <c r="K245" s="3086"/>
      <c r="L245" s="3086"/>
      <c r="M245" s="3086"/>
      <c r="N245" s="3086"/>
    </row>
    <row r="246" spans="1:14" ht="18" customHeight="1" x14ac:dyDescent="0.2">
      <c r="A246" s="3085"/>
      <c r="B246" s="3086"/>
      <c r="C246" s="3086"/>
      <c r="D246" s="3086"/>
      <c r="E246" s="3086"/>
      <c r="F246" s="3086"/>
      <c r="G246" s="3086"/>
      <c r="H246" s="3086"/>
      <c r="I246" s="3086"/>
      <c r="J246" s="3086"/>
      <c r="K246" s="3086"/>
      <c r="L246" s="3086"/>
      <c r="M246" s="3086"/>
      <c r="N246" s="3086"/>
    </row>
    <row r="247" spans="1:14" ht="18" customHeight="1" x14ac:dyDescent="0.2">
      <c r="A247" s="3085"/>
      <c r="B247" s="3086"/>
      <c r="C247" s="3086"/>
      <c r="D247" s="3086"/>
      <c r="E247" s="3086"/>
      <c r="F247" s="3086"/>
      <c r="G247" s="3086"/>
      <c r="H247" s="3086"/>
      <c r="I247" s="3086"/>
      <c r="J247" s="3086"/>
      <c r="K247" s="3086"/>
      <c r="L247" s="3086"/>
      <c r="M247" s="3086"/>
      <c r="N247" s="3086"/>
    </row>
    <row r="248" spans="1:14" ht="18" customHeight="1" x14ac:dyDescent="0.2">
      <c r="A248" s="3085"/>
      <c r="B248" s="3086"/>
      <c r="C248" s="3086"/>
      <c r="D248" s="3086"/>
      <c r="E248" s="3086"/>
      <c r="F248" s="3086"/>
      <c r="G248" s="3086"/>
      <c r="H248" s="3086"/>
      <c r="I248" s="3086"/>
      <c r="J248" s="3086"/>
      <c r="K248" s="3086"/>
      <c r="L248" s="3086"/>
      <c r="M248" s="3086"/>
      <c r="N248" s="3086"/>
    </row>
    <row r="249" spans="1:14" ht="18" customHeight="1" x14ac:dyDescent="0.2">
      <c r="A249" s="3085"/>
      <c r="B249" s="3086"/>
      <c r="C249" s="3086"/>
      <c r="D249" s="3086"/>
      <c r="E249" s="3086"/>
      <c r="F249" s="3086"/>
      <c r="G249" s="3086"/>
      <c r="H249" s="3086"/>
      <c r="I249" s="3086"/>
      <c r="J249" s="3086"/>
      <c r="K249" s="3086"/>
      <c r="L249" s="3086"/>
      <c r="M249" s="3086"/>
      <c r="N249" s="3086"/>
    </row>
    <row r="250" spans="1:14" ht="18" customHeight="1" x14ac:dyDescent="0.2">
      <c r="A250" s="3085"/>
      <c r="B250" s="3086"/>
      <c r="C250" s="3086"/>
      <c r="D250" s="3086"/>
      <c r="E250" s="3086"/>
      <c r="F250" s="3086"/>
      <c r="G250" s="3086"/>
      <c r="H250" s="3086"/>
      <c r="I250" s="3086"/>
      <c r="J250" s="3086"/>
      <c r="K250" s="3086"/>
      <c r="L250" s="3086"/>
      <c r="M250" s="3086"/>
      <c r="N250" s="3086"/>
    </row>
    <row r="251" spans="1:14" ht="18" customHeight="1" x14ac:dyDescent="0.2">
      <c r="A251" s="3085"/>
      <c r="B251" s="3086"/>
      <c r="C251" s="3086"/>
      <c r="D251" s="3086"/>
      <c r="E251" s="3086"/>
      <c r="F251" s="3086"/>
      <c r="G251" s="3086"/>
      <c r="H251" s="3086"/>
      <c r="I251" s="3086"/>
      <c r="J251" s="3086"/>
      <c r="K251" s="3086"/>
      <c r="L251" s="3086"/>
      <c r="M251" s="3086"/>
      <c r="N251" s="3086"/>
    </row>
    <row r="252" spans="1:14" ht="18" customHeight="1" x14ac:dyDescent="0.2">
      <c r="A252" s="3085"/>
      <c r="B252" s="3086"/>
      <c r="C252" s="3086"/>
      <c r="D252" s="3086"/>
      <c r="E252" s="3086"/>
      <c r="F252" s="3086"/>
      <c r="G252" s="3086"/>
      <c r="H252" s="3086"/>
      <c r="I252" s="3086"/>
      <c r="J252" s="3086"/>
      <c r="K252" s="3086"/>
      <c r="L252" s="3086"/>
      <c r="M252" s="3086"/>
      <c r="N252" s="3086"/>
    </row>
    <row r="253" spans="1:14" ht="18" customHeight="1" x14ac:dyDescent="0.2">
      <c r="A253" s="3085"/>
      <c r="B253" s="3086"/>
      <c r="C253" s="3086"/>
      <c r="D253" s="3086"/>
      <c r="E253" s="3086"/>
      <c r="F253" s="3086"/>
      <c r="G253" s="3086"/>
      <c r="H253" s="3086"/>
      <c r="I253" s="3086"/>
      <c r="J253" s="3086"/>
      <c r="K253" s="3086"/>
      <c r="L253" s="3086"/>
      <c r="M253" s="3086"/>
      <c r="N253" s="3086"/>
    </row>
    <row r="254" spans="1:14" ht="18" customHeight="1" x14ac:dyDescent="0.2">
      <c r="A254" s="3085"/>
      <c r="B254" s="3086"/>
      <c r="C254" s="3086"/>
      <c r="D254" s="3086"/>
      <c r="E254" s="3086"/>
      <c r="F254" s="3086"/>
      <c r="G254" s="3086"/>
      <c r="H254" s="3086"/>
      <c r="I254" s="3086"/>
      <c r="J254" s="3086"/>
      <c r="K254" s="3086"/>
      <c r="L254" s="3086"/>
      <c r="M254" s="3086"/>
      <c r="N254" s="3086"/>
    </row>
    <row r="255" spans="1:14" ht="18" customHeight="1" x14ac:dyDescent="0.2">
      <c r="A255" s="3085"/>
      <c r="B255" s="3086"/>
      <c r="C255" s="3086"/>
      <c r="D255" s="3086"/>
      <c r="E255" s="3086"/>
      <c r="F255" s="3086"/>
      <c r="G255" s="3086"/>
      <c r="H255" s="3086"/>
      <c r="I255" s="3086"/>
      <c r="J255" s="3086"/>
      <c r="K255" s="3086"/>
      <c r="L255" s="3086"/>
      <c r="M255" s="3086"/>
      <c r="N255" s="3086"/>
    </row>
  </sheetData>
  <mergeCells count="34">
    <mergeCell ref="B134:D134"/>
    <mergeCell ref="B135:D135"/>
    <mergeCell ref="B94:D94"/>
    <mergeCell ref="B95:D95"/>
    <mergeCell ref="B96:D96"/>
    <mergeCell ref="B103:C103"/>
    <mergeCell ref="B104:D104"/>
    <mergeCell ref="B105:D105"/>
    <mergeCell ref="B59:D59"/>
    <mergeCell ref="B62:D62"/>
    <mergeCell ref="B90:C90"/>
    <mergeCell ref="B106:D106"/>
    <mergeCell ref="B133:D133"/>
    <mergeCell ref="B44:D44"/>
    <mergeCell ref="B45:D45"/>
    <mergeCell ref="B55:D55"/>
    <mergeCell ref="B56:D56"/>
    <mergeCell ref="B57:D57"/>
    <mergeCell ref="B46:D46"/>
    <mergeCell ref="B47:D47"/>
    <mergeCell ref="B52:C52"/>
    <mergeCell ref="B53:D53"/>
    <mergeCell ref="D2:H2"/>
    <mergeCell ref="C5:G5"/>
    <mergeCell ref="C6:G6"/>
    <mergeCell ref="C7:G7"/>
    <mergeCell ref="C9:G9"/>
    <mergeCell ref="B34:D34"/>
    <mergeCell ref="B41:C41"/>
    <mergeCell ref="C10:G10"/>
    <mergeCell ref="C11:G11"/>
    <mergeCell ref="B13:H13"/>
    <mergeCell ref="B30:D30"/>
    <mergeCell ref="B31:D31"/>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K156"/>
  <sheetViews>
    <sheetView showGridLines="0" zoomScale="70" zoomScaleNormal="70" zoomScaleSheetLayoutView="100" workbookViewId="0">
      <selection activeCell="H1" sqref="H1:H1048576"/>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3167"/>
      <c r="B1" s="3167"/>
      <c r="C1" s="3171"/>
      <c r="D1" s="3170"/>
      <c r="E1" s="3171"/>
      <c r="F1" s="3171"/>
      <c r="G1" s="3171"/>
      <c r="H1" s="3171"/>
      <c r="I1" s="3171"/>
      <c r="J1" s="3171"/>
      <c r="K1" s="3171"/>
    </row>
    <row r="2" spans="1:11" ht="18" customHeight="1" x14ac:dyDescent="0.25">
      <c r="A2" s="3167"/>
      <c r="B2" s="3167"/>
      <c r="C2" s="3167"/>
      <c r="D2" s="3857" t="s">
        <v>686</v>
      </c>
      <c r="E2" s="3858"/>
      <c r="F2" s="3858"/>
      <c r="G2" s="3858"/>
      <c r="H2" s="3858"/>
      <c r="I2" s="3167"/>
      <c r="J2" s="3167"/>
      <c r="K2" s="3167"/>
    </row>
    <row r="3" spans="1:11" ht="18" customHeight="1" x14ac:dyDescent="0.2">
      <c r="A3" s="3167"/>
      <c r="B3" s="3169" t="s">
        <v>0</v>
      </c>
      <c r="C3" s="3167"/>
      <c r="D3" s="3167"/>
      <c r="E3" s="3167"/>
      <c r="F3" s="3167"/>
      <c r="G3" s="3167"/>
      <c r="H3" s="3167"/>
      <c r="I3" s="3167"/>
      <c r="J3" s="3167"/>
      <c r="K3" s="3167"/>
    </row>
    <row r="4" spans="1:11" ht="18" customHeight="1" x14ac:dyDescent="0.2">
      <c r="A4" s="1970"/>
      <c r="B4" s="1969"/>
      <c r="C4" s="1969"/>
      <c r="D4" s="1969"/>
      <c r="E4" s="1969"/>
      <c r="F4" s="1969"/>
      <c r="G4" s="1969"/>
      <c r="H4" s="1969"/>
      <c r="I4" s="1969"/>
      <c r="J4" s="1969"/>
      <c r="K4" s="1969"/>
    </row>
    <row r="5" spans="1:11" ht="18" customHeight="1" x14ac:dyDescent="0.2">
      <c r="A5" s="3167"/>
      <c r="B5" s="3172" t="s">
        <v>40</v>
      </c>
      <c r="C5" s="4068" t="s">
        <v>645</v>
      </c>
      <c r="D5" s="4070"/>
      <c r="E5" s="4070"/>
      <c r="F5" s="4070"/>
      <c r="G5" s="4071"/>
      <c r="H5" s="3167"/>
      <c r="I5" s="3167"/>
      <c r="J5" s="3167"/>
      <c r="K5" s="3167"/>
    </row>
    <row r="6" spans="1:11" ht="18" customHeight="1" x14ac:dyDescent="0.2">
      <c r="A6" s="3167"/>
      <c r="B6" s="3172" t="s">
        <v>3</v>
      </c>
      <c r="C6" s="4072">
        <v>210056</v>
      </c>
      <c r="D6" s="4073"/>
      <c r="E6" s="4073"/>
      <c r="F6" s="4073"/>
      <c r="G6" s="4074"/>
      <c r="H6" s="3167"/>
      <c r="I6" s="3167"/>
      <c r="J6" s="3167"/>
      <c r="K6" s="3167"/>
    </row>
    <row r="7" spans="1:11" ht="18" customHeight="1" x14ac:dyDescent="0.2">
      <c r="A7" s="3167"/>
      <c r="B7" s="3172" t="s">
        <v>4</v>
      </c>
      <c r="C7" s="4075">
        <v>2162</v>
      </c>
      <c r="D7" s="4076"/>
      <c r="E7" s="4076"/>
      <c r="F7" s="4076"/>
      <c r="G7" s="4077"/>
      <c r="H7" s="3167"/>
      <c r="I7" s="3167"/>
      <c r="J7" s="3167"/>
      <c r="K7" s="3167"/>
    </row>
    <row r="8" spans="1:11" ht="18" customHeight="1" x14ac:dyDescent="0.2">
      <c r="A8" s="1970"/>
      <c r="B8" s="1969"/>
      <c r="C8" s="1969"/>
      <c r="D8" s="1969"/>
      <c r="E8" s="1969"/>
      <c r="F8" s="1969"/>
      <c r="G8" s="1969"/>
      <c r="H8" s="1969"/>
      <c r="I8" s="1969"/>
      <c r="J8" s="1969"/>
      <c r="K8" s="1969"/>
    </row>
    <row r="9" spans="1:11" ht="18" customHeight="1" x14ac:dyDescent="0.2">
      <c r="A9" s="3167"/>
      <c r="B9" s="3172" t="s">
        <v>1</v>
      </c>
      <c r="C9" s="4068" t="s">
        <v>730</v>
      </c>
      <c r="D9" s="4070"/>
      <c r="E9" s="4070"/>
      <c r="F9" s="4070"/>
      <c r="G9" s="4071"/>
      <c r="H9" s="3167"/>
      <c r="I9" s="3167"/>
      <c r="J9" s="3167"/>
      <c r="K9" s="3167"/>
    </row>
    <row r="10" spans="1:11" ht="18" customHeight="1" x14ac:dyDescent="0.2">
      <c r="A10" s="3167"/>
      <c r="B10" s="3172" t="s">
        <v>2</v>
      </c>
      <c r="C10" s="4078" t="s">
        <v>731</v>
      </c>
      <c r="D10" s="4079"/>
      <c r="E10" s="4079"/>
      <c r="F10" s="4079"/>
      <c r="G10" s="4080"/>
      <c r="H10" s="3167"/>
      <c r="I10" s="3167"/>
      <c r="J10" s="3167"/>
      <c r="K10" s="3167"/>
    </row>
    <row r="11" spans="1:11" ht="18" customHeight="1" x14ac:dyDescent="0.2">
      <c r="A11" s="3167"/>
      <c r="B11" s="3172" t="s">
        <v>32</v>
      </c>
      <c r="C11" s="4068" t="s">
        <v>732</v>
      </c>
      <c r="D11" s="4069"/>
      <c r="E11" s="4069"/>
      <c r="F11" s="4069"/>
      <c r="G11" s="4069"/>
      <c r="H11" s="3167"/>
      <c r="I11" s="3167"/>
      <c r="J11" s="3167"/>
      <c r="K11" s="3167"/>
    </row>
    <row r="12" spans="1:11" ht="18" customHeight="1" x14ac:dyDescent="0.2">
      <c r="A12" s="3167"/>
      <c r="B12" s="3172"/>
      <c r="C12" s="3172"/>
      <c r="D12" s="3172"/>
      <c r="E12" s="3172"/>
      <c r="F12" s="3172"/>
      <c r="G12" s="3172"/>
      <c r="H12" s="3167"/>
      <c r="I12" s="3167"/>
      <c r="J12" s="3167"/>
      <c r="K12" s="3167"/>
    </row>
    <row r="13" spans="1:11" ht="24.6" customHeight="1" x14ac:dyDescent="0.2">
      <c r="A13" s="3167"/>
      <c r="B13" s="3863"/>
      <c r="C13" s="3864"/>
      <c r="D13" s="3864"/>
      <c r="E13" s="3864"/>
      <c r="F13" s="3864"/>
      <c r="G13" s="3864"/>
      <c r="H13" s="3865"/>
      <c r="I13" s="3171"/>
      <c r="J13" s="3167"/>
      <c r="K13" s="3167"/>
    </row>
    <row r="14" spans="1:11" ht="18" customHeight="1" x14ac:dyDescent="0.2">
      <c r="A14" s="3167"/>
      <c r="B14" s="3174"/>
      <c r="C14" s="3167"/>
      <c r="D14" s="3167"/>
      <c r="E14" s="3167"/>
      <c r="F14" s="3167"/>
      <c r="G14" s="3167"/>
      <c r="H14" s="3167"/>
      <c r="I14" s="3167"/>
      <c r="J14" s="3167"/>
      <c r="K14" s="3167"/>
    </row>
    <row r="15" spans="1:11" ht="18" customHeight="1" x14ac:dyDescent="0.2">
      <c r="A15" s="3167"/>
      <c r="B15" s="3174"/>
      <c r="C15" s="3167"/>
      <c r="D15" s="3167"/>
      <c r="E15" s="3167"/>
      <c r="F15" s="3167"/>
      <c r="G15" s="3167"/>
      <c r="H15" s="3167"/>
      <c r="I15" s="3167"/>
      <c r="J15" s="3167"/>
      <c r="K15" s="3167"/>
    </row>
    <row r="16" spans="1:11" ht="45" customHeight="1" x14ac:dyDescent="0.2">
      <c r="A16" s="3170" t="s">
        <v>181</v>
      </c>
      <c r="B16" s="3171"/>
      <c r="C16" s="3171"/>
      <c r="D16" s="3171"/>
      <c r="E16" s="3171"/>
      <c r="F16" s="3176" t="s">
        <v>9</v>
      </c>
      <c r="G16" s="3176" t="s">
        <v>37</v>
      </c>
      <c r="H16" s="3176" t="s">
        <v>29</v>
      </c>
      <c r="I16" s="3176" t="s">
        <v>30</v>
      </c>
      <c r="J16" s="3176" t="s">
        <v>33</v>
      </c>
      <c r="K16" s="3176" t="s">
        <v>34</v>
      </c>
    </row>
    <row r="17" spans="1:11" ht="18" customHeight="1" x14ac:dyDescent="0.2">
      <c r="A17" s="3173" t="s">
        <v>184</v>
      </c>
      <c r="B17" s="3169" t="s">
        <v>182</v>
      </c>
      <c r="C17" s="3167"/>
      <c r="D17" s="3167"/>
      <c r="E17" s="3167"/>
      <c r="F17" s="3167"/>
      <c r="G17" s="3167"/>
      <c r="H17" s="3167"/>
      <c r="I17" s="3167"/>
      <c r="J17" s="3167"/>
      <c r="K17" s="3167"/>
    </row>
    <row r="18" spans="1:11" ht="18" customHeight="1" x14ac:dyDescent="0.2">
      <c r="A18" s="3172" t="s">
        <v>185</v>
      </c>
      <c r="B18" s="3168" t="s">
        <v>183</v>
      </c>
      <c r="C18" s="3167"/>
      <c r="D18" s="3167"/>
      <c r="E18" s="3167"/>
      <c r="F18" s="3181" t="s">
        <v>73</v>
      </c>
      <c r="G18" s="3181" t="s">
        <v>73</v>
      </c>
      <c r="H18" s="3182">
        <v>7324739.2897776254</v>
      </c>
      <c r="I18" s="3217">
        <v>0</v>
      </c>
      <c r="J18" s="3182">
        <v>6263567.9270899491</v>
      </c>
      <c r="K18" s="3183">
        <v>1061171.3626876762</v>
      </c>
    </row>
    <row r="19" spans="1:11" ht="45" customHeight="1" x14ac:dyDescent="0.2">
      <c r="A19" s="3170" t="s">
        <v>8</v>
      </c>
      <c r="B19" s="3171"/>
      <c r="C19" s="3171"/>
      <c r="D19" s="3171"/>
      <c r="E19" s="3171"/>
      <c r="F19" s="3176" t="s">
        <v>9</v>
      </c>
      <c r="G19" s="3176" t="s">
        <v>37</v>
      </c>
      <c r="H19" s="3176" t="s">
        <v>29</v>
      </c>
      <c r="I19" s="3176" t="s">
        <v>30</v>
      </c>
      <c r="J19" s="3176" t="s">
        <v>33</v>
      </c>
      <c r="K19" s="3176" t="s">
        <v>34</v>
      </c>
    </row>
    <row r="20" spans="1:11" ht="18" customHeight="1" x14ac:dyDescent="0.2">
      <c r="A20" s="3173" t="s">
        <v>74</v>
      </c>
      <c r="B20" s="3169" t="s">
        <v>41</v>
      </c>
      <c r="C20" s="3167"/>
      <c r="D20" s="3167"/>
      <c r="E20" s="3167"/>
      <c r="F20" s="3167"/>
      <c r="G20" s="3167"/>
      <c r="H20" s="3167"/>
      <c r="I20" s="3167"/>
      <c r="J20" s="3167"/>
      <c r="K20" s="3167"/>
    </row>
    <row r="21" spans="1:11" ht="18" customHeight="1" x14ac:dyDescent="0.2">
      <c r="A21" s="3172" t="s">
        <v>75</v>
      </c>
      <c r="B21" s="3168" t="s">
        <v>42</v>
      </c>
      <c r="C21" s="3167"/>
      <c r="D21" s="3167"/>
      <c r="E21" s="3167"/>
      <c r="F21" s="3181">
        <v>1371</v>
      </c>
      <c r="G21" s="3181">
        <v>4793</v>
      </c>
      <c r="H21" s="3182">
        <v>121972</v>
      </c>
      <c r="I21" s="3217">
        <v>15366</v>
      </c>
      <c r="J21" s="3182">
        <v>13890</v>
      </c>
      <c r="K21" s="3183">
        <v>123448</v>
      </c>
    </row>
    <row r="22" spans="1:11" ht="18" customHeight="1" x14ac:dyDescent="0.2">
      <c r="A22" s="3172" t="s">
        <v>76</v>
      </c>
      <c r="B22" s="3167" t="s">
        <v>6</v>
      </c>
      <c r="C22" s="3167"/>
      <c r="D22" s="3167"/>
      <c r="E22" s="3167"/>
      <c r="F22" s="3181"/>
      <c r="G22" s="3181"/>
      <c r="H22" s="3182"/>
      <c r="I22" s="3217">
        <v>0</v>
      </c>
      <c r="J22" s="3182"/>
      <c r="K22" s="3183">
        <v>0</v>
      </c>
    </row>
    <row r="23" spans="1:11" ht="18" customHeight="1" x14ac:dyDescent="0.2">
      <c r="A23" s="3172" t="s">
        <v>77</v>
      </c>
      <c r="B23" s="3167" t="s">
        <v>43</v>
      </c>
      <c r="C23" s="3167"/>
      <c r="D23" s="3167"/>
      <c r="E23" s="3167"/>
      <c r="F23" s="3181">
        <v>2587</v>
      </c>
      <c r="G23" s="3181">
        <v>18382</v>
      </c>
      <c r="H23" s="3182">
        <v>85954</v>
      </c>
      <c r="I23" s="3217">
        <v>49491</v>
      </c>
      <c r="J23" s="3182">
        <v>25580</v>
      </c>
      <c r="K23" s="3183">
        <v>109865</v>
      </c>
    </row>
    <row r="24" spans="1:11" ht="18" customHeight="1" x14ac:dyDescent="0.2">
      <c r="A24" s="3172" t="s">
        <v>78</v>
      </c>
      <c r="B24" s="3167" t="s">
        <v>44</v>
      </c>
      <c r="C24" s="3167"/>
      <c r="D24" s="3167"/>
      <c r="E24" s="3167"/>
      <c r="F24" s="3181">
        <v>2094.3000000000002</v>
      </c>
      <c r="G24" s="3181">
        <v>1366</v>
      </c>
      <c r="H24" s="3182">
        <v>114177</v>
      </c>
      <c r="I24" s="3217">
        <v>65269</v>
      </c>
      <c r="J24" s="3182">
        <v>1830</v>
      </c>
      <c r="K24" s="3183">
        <v>177616</v>
      </c>
    </row>
    <row r="25" spans="1:11" ht="18" customHeight="1" x14ac:dyDescent="0.2">
      <c r="A25" s="3172" t="s">
        <v>79</v>
      </c>
      <c r="B25" s="3167" t="s">
        <v>5</v>
      </c>
      <c r="C25" s="3167"/>
      <c r="D25" s="3167"/>
      <c r="E25" s="3167"/>
      <c r="F25" s="3181"/>
      <c r="G25" s="3181"/>
      <c r="H25" s="3182"/>
      <c r="I25" s="3217">
        <v>0</v>
      </c>
      <c r="J25" s="3182"/>
      <c r="K25" s="3183">
        <v>0</v>
      </c>
    </row>
    <row r="26" spans="1:11" ht="18" customHeight="1" x14ac:dyDescent="0.2">
      <c r="A26" s="3172" t="s">
        <v>80</v>
      </c>
      <c r="B26" s="3167" t="s">
        <v>45</v>
      </c>
      <c r="C26" s="3167"/>
      <c r="D26" s="3167"/>
      <c r="E26" s="3167"/>
      <c r="F26" s="3181"/>
      <c r="G26" s="3181"/>
      <c r="H26" s="3182"/>
      <c r="I26" s="3217">
        <v>0</v>
      </c>
      <c r="J26" s="3182"/>
      <c r="K26" s="3183">
        <v>0</v>
      </c>
    </row>
    <row r="27" spans="1:11" ht="18" customHeight="1" x14ac:dyDescent="0.2">
      <c r="A27" s="3172" t="s">
        <v>81</v>
      </c>
      <c r="B27" s="3167" t="s">
        <v>46</v>
      </c>
      <c r="C27" s="3167"/>
      <c r="D27" s="3167"/>
      <c r="E27" s="3167"/>
      <c r="F27" s="3181"/>
      <c r="G27" s="3181"/>
      <c r="H27" s="3182"/>
      <c r="I27" s="3217">
        <v>0</v>
      </c>
      <c r="J27" s="3182"/>
      <c r="K27" s="3183">
        <v>0</v>
      </c>
    </row>
    <row r="28" spans="1:11" ht="18" customHeight="1" x14ac:dyDescent="0.2">
      <c r="A28" s="3172" t="s">
        <v>82</v>
      </c>
      <c r="B28" s="3167" t="s">
        <v>47</v>
      </c>
      <c r="C28" s="3167"/>
      <c r="D28" s="3167"/>
      <c r="E28" s="3167"/>
      <c r="F28" s="3181"/>
      <c r="G28" s="3181"/>
      <c r="H28" s="3182"/>
      <c r="I28" s="3217">
        <v>0</v>
      </c>
      <c r="J28" s="3182"/>
      <c r="K28" s="3183">
        <v>0</v>
      </c>
    </row>
    <row r="29" spans="1:11" ht="18" customHeight="1" x14ac:dyDescent="0.2">
      <c r="A29" s="3172" t="s">
        <v>83</v>
      </c>
      <c r="B29" s="3167" t="s">
        <v>48</v>
      </c>
      <c r="C29" s="3167"/>
      <c r="D29" s="3167"/>
      <c r="E29" s="3167"/>
      <c r="F29" s="3181">
        <v>8821</v>
      </c>
      <c r="G29" s="3181">
        <v>41000</v>
      </c>
      <c r="H29" s="3182">
        <v>354579</v>
      </c>
      <c r="I29" s="3217">
        <v>228349</v>
      </c>
      <c r="J29" s="3182">
        <v>0</v>
      </c>
      <c r="K29" s="3183">
        <v>582928</v>
      </c>
    </row>
    <row r="30" spans="1:11" ht="18" customHeight="1" x14ac:dyDescent="0.2">
      <c r="A30" s="3172" t="s">
        <v>84</v>
      </c>
      <c r="B30" s="4062"/>
      <c r="C30" s="4063"/>
      <c r="D30" s="4064"/>
      <c r="E30" s="3167"/>
      <c r="F30" s="3181"/>
      <c r="G30" s="3181"/>
      <c r="H30" s="3182"/>
      <c r="I30" s="3217">
        <v>0</v>
      </c>
      <c r="J30" s="3182"/>
      <c r="K30" s="3183">
        <v>0</v>
      </c>
    </row>
    <row r="31" spans="1:11" ht="18" customHeight="1" x14ac:dyDescent="0.2">
      <c r="A31" s="3172" t="s">
        <v>133</v>
      </c>
      <c r="B31" s="4062"/>
      <c r="C31" s="4063"/>
      <c r="D31" s="4064"/>
      <c r="E31" s="3167"/>
      <c r="F31" s="3181"/>
      <c r="G31" s="3181"/>
      <c r="H31" s="3182"/>
      <c r="I31" s="3217">
        <v>0</v>
      </c>
      <c r="J31" s="3182"/>
      <c r="K31" s="3183">
        <v>0</v>
      </c>
    </row>
    <row r="32" spans="1:11" ht="18" customHeight="1" x14ac:dyDescent="0.2">
      <c r="A32" s="3172" t="s">
        <v>134</v>
      </c>
      <c r="B32" s="3196"/>
      <c r="C32" s="3197"/>
      <c r="D32" s="3198"/>
      <c r="E32" s="3167"/>
      <c r="F32" s="3181"/>
      <c r="G32" s="3219" t="s">
        <v>85</v>
      </c>
      <c r="H32" s="3182"/>
      <c r="I32" s="3217">
        <v>0</v>
      </c>
      <c r="J32" s="3182"/>
      <c r="K32" s="3183">
        <v>0</v>
      </c>
    </row>
    <row r="33" spans="1:11" ht="18" customHeight="1" x14ac:dyDescent="0.2">
      <c r="A33" s="3172" t="s">
        <v>135</v>
      </c>
      <c r="B33" s="3196"/>
      <c r="C33" s="3197"/>
      <c r="D33" s="3198"/>
      <c r="E33" s="3167"/>
      <c r="F33" s="3181"/>
      <c r="G33" s="3219" t="s">
        <v>85</v>
      </c>
      <c r="H33" s="3182"/>
      <c r="I33" s="3217">
        <v>0</v>
      </c>
      <c r="J33" s="3182"/>
      <c r="K33" s="3183">
        <v>0</v>
      </c>
    </row>
    <row r="34" spans="1:11" ht="18" customHeight="1" x14ac:dyDescent="0.2">
      <c r="A34" s="3172" t="s">
        <v>136</v>
      </c>
      <c r="B34" s="4062"/>
      <c r="C34" s="4063"/>
      <c r="D34" s="4064"/>
      <c r="E34" s="3167"/>
      <c r="F34" s="3181"/>
      <c r="G34" s="3219" t="s">
        <v>85</v>
      </c>
      <c r="H34" s="3182"/>
      <c r="I34" s="3217">
        <v>0</v>
      </c>
      <c r="J34" s="3182"/>
      <c r="K34" s="3183">
        <v>0</v>
      </c>
    </row>
    <row r="35" spans="1:11" ht="18" customHeight="1" x14ac:dyDescent="0.2">
      <c r="A35" s="3167"/>
      <c r="B35" s="3167"/>
      <c r="C35" s="3167"/>
      <c r="D35" s="3167"/>
      <c r="E35" s="3167"/>
      <c r="F35" s="3167"/>
      <c r="G35" s="3167"/>
      <c r="H35" s="3167"/>
      <c r="I35" s="3167"/>
      <c r="J35" s="3167"/>
      <c r="K35" s="3211"/>
    </row>
    <row r="36" spans="1:11" ht="18" customHeight="1" x14ac:dyDescent="0.2">
      <c r="A36" s="3173" t="s">
        <v>137</v>
      </c>
      <c r="B36" s="3169" t="s">
        <v>138</v>
      </c>
      <c r="C36" s="3167"/>
      <c r="D36" s="3167"/>
      <c r="E36" s="3169" t="s">
        <v>7</v>
      </c>
      <c r="F36" s="3185">
        <v>14873.3</v>
      </c>
      <c r="G36" s="3185">
        <v>65541</v>
      </c>
      <c r="H36" s="3185">
        <v>676682</v>
      </c>
      <c r="I36" s="3183">
        <v>358475</v>
      </c>
      <c r="J36" s="3183">
        <v>41300</v>
      </c>
      <c r="K36" s="3183">
        <v>993857</v>
      </c>
    </row>
    <row r="37" spans="1:11" ht="18" customHeight="1" thickBot="1" x14ac:dyDescent="0.25">
      <c r="A37" s="3167"/>
      <c r="B37" s="3169"/>
      <c r="C37" s="3167"/>
      <c r="D37" s="3167"/>
      <c r="E37" s="3167"/>
      <c r="F37" s="3186"/>
      <c r="G37" s="3186"/>
      <c r="H37" s="3187"/>
      <c r="I37" s="3187"/>
      <c r="J37" s="3187"/>
      <c r="K37" s="3212"/>
    </row>
    <row r="38" spans="1:11" ht="42.75" customHeight="1" x14ac:dyDescent="0.2">
      <c r="A38" s="3167"/>
      <c r="B38" s="3167"/>
      <c r="C38" s="3167"/>
      <c r="D38" s="3167"/>
      <c r="E38" s="3167"/>
      <c r="F38" s="3176" t="s">
        <v>9</v>
      </c>
      <c r="G38" s="3176" t="s">
        <v>37</v>
      </c>
      <c r="H38" s="3176" t="s">
        <v>29</v>
      </c>
      <c r="I38" s="3176" t="s">
        <v>30</v>
      </c>
      <c r="J38" s="3176" t="s">
        <v>33</v>
      </c>
      <c r="K38" s="3176" t="s">
        <v>34</v>
      </c>
    </row>
    <row r="39" spans="1:11" ht="18.75" customHeight="1" x14ac:dyDescent="0.2">
      <c r="A39" s="3173" t="s">
        <v>86</v>
      </c>
      <c r="B39" s="3169" t="s">
        <v>49</v>
      </c>
      <c r="C39" s="3167"/>
      <c r="D39" s="3167"/>
      <c r="E39" s="3167"/>
      <c r="F39" s="3167"/>
      <c r="G39" s="3167"/>
      <c r="H39" s="3167"/>
      <c r="I39" s="3167"/>
      <c r="J39" s="3167"/>
      <c r="K39" s="3167"/>
    </row>
    <row r="40" spans="1:11" ht="18" customHeight="1" x14ac:dyDescent="0.2">
      <c r="A40" s="3172" t="s">
        <v>87</v>
      </c>
      <c r="B40" s="3167" t="s">
        <v>31</v>
      </c>
      <c r="C40" s="3167"/>
      <c r="D40" s="3167"/>
      <c r="E40" s="3167"/>
      <c r="F40" s="3181">
        <v>80276</v>
      </c>
      <c r="G40" s="3181"/>
      <c r="H40" s="3182">
        <v>5445075</v>
      </c>
      <c r="I40" s="3217">
        <v>3506628</v>
      </c>
      <c r="J40" s="3182"/>
      <c r="K40" s="3183">
        <v>8951703</v>
      </c>
    </row>
    <row r="41" spans="1:11" ht="18" customHeight="1" x14ac:dyDescent="0.2">
      <c r="A41" s="3172" t="s">
        <v>88</v>
      </c>
      <c r="B41" s="3861" t="s">
        <v>50</v>
      </c>
      <c r="C41" s="3862"/>
      <c r="D41" s="3167"/>
      <c r="E41" s="3167"/>
      <c r="F41" s="3181">
        <v>920</v>
      </c>
      <c r="G41" s="3181"/>
      <c r="H41" s="3182">
        <v>51029</v>
      </c>
      <c r="I41" s="3217">
        <v>32862</v>
      </c>
      <c r="J41" s="3182"/>
      <c r="K41" s="3183">
        <v>83891</v>
      </c>
    </row>
    <row r="42" spans="1:11" ht="18" customHeight="1" x14ac:dyDescent="0.2">
      <c r="A42" s="3172" t="s">
        <v>89</v>
      </c>
      <c r="B42" s="3168" t="s">
        <v>11</v>
      </c>
      <c r="C42" s="3167"/>
      <c r="D42" s="3167"/>
      <c r="E42" s="3167"/>
      <c r="F42" s="3181">
        <v>210</v>
      </c>
      <c r="G42" s="3181"/>
      <c r="H42" s="3182">
        <v>11577</v>
      </c>
      <c r="I42" s="3217">
        <v>7456</v>
      </c>
      <c r="J42" s="3182"/>
      <c r="K42" s="3183">
        <v>19033</v>
      </c>
    </row>
    <row r="43" spans="1:11" ht="18" customHeight="1" x14ac:dyDescent="0.2">
      <c r="A43" s="3172" t="s">
        <v>90</v>
      </c>
      <c r="B43" s="3214" t="s">
        <v>10</v>
      </c>
      <c r="C43" s="3177"/>
      <c r="D43" s="3177"/>
      <c r="E43" s="3167"/>
      <c r="F43" s="3181"/>
      <c r="G43" s="3181"/>
      <c r="H43" s="3182"/>
      <c r="I43" s="3217">
        <v>0</v>
      </c>
      <c r="J43" s="3182"/>
      <c r="K43" s="3183">
        <v>0</v>
      </c>
    </row>
    <row r="44" spans="1:11" ht="18" customHeight="1" x14ac:dyDescent="0.2">
      <c r="A44" s="3172" t="s">
        <v>91</v>
      </c>
      <c r="B44" s="4062"/>
      <c r="C44" s="4063"/>
      <c r="D44" s="4064"/>
      <c r="E44" s="3167"/>
      <c r="F44" s="3221"/>
      <c r="G44" s="3221"/>
      <c r="H44" s="3221"/>
      <c r="I44" s="3222">
        <v>0</v>
      </c>
      <c r="J44" s="3221"/>
      <c r="K44" s="3223">
        <v>0</v>
      </c>
    </row>
    <row r="45" spans="1:11" ht="18" customHeight="1" x14ac:dyDescent="0.2">
      <c r="A45" s="3172" t="s">
        <v>139</v>
      </c>
      <c r="B45" s="4062"/>
      <c r="C45" s="4063"/>
      <c r="D45" s="4064"/>
      <c r="E45" s="3167"/>
      <c r="F45" s="3181"/>
      <c r="G45" s="3181"/>
      <c r="H45" s="3182"/>
      <c r="I45" s="3217">
        <v>0</v>
      </c>
      <c r="J45" s="3182"/>
      <c r="K45" s="3183">
        <v>0</v>
      </c>
    </row>
    <row r="46" spans="1:11" ht="18" customHeight="1" x14ac:dyDescent="0.2">
      <c r="A46" s="3172" t="s">
        <v>140</v>
      </c>
      <c r="B46" s="4062"/>
      <c r="C46" s="4063"/>
      <c r="D46" s="4064"/>
      <c r="E46" s="3167"/>
      <c r="F46" s="3181"/>
      <c r="G46" s="3181"/>
      <c r="H46" s="3182"/>
      <c r="I46" s="3217">
        <v>0</v>
      </c>
      <c r="J46" s="3182"/>
      <c r="K46" s="3183">
        <v>0</v>
      </c>
    </row>
    <row r="47" spans="1:11" ht="18" customHeight="1" x14ac:dyDescent="0.2">
      <c r="A47" s="3172" t="s">
        <v>141</v>
      </c>
      <c r="B47" s="4062"/>
      <c r="C47" s="4063"/>
      <c r="D47" s="4064"/>
      <c r="E47" s="3167"/>
      <c r="F47" s="3181"/>
      <c r="G47" s="3181"/>
      <c r="H47" s="3182"/>
      <c r="I47" s="3217">
        <v>0</v>
      </c>
      <c r="J47" s="3182"/>
      <c r="K47" s="3183">
        <v>0</v>
      </c>
    </row>
    <row r="48" spans="1:11" ht="18" customHeight="1" x14ac:dyDescent="0.2">
      <c r="A48" s="1970"/>
      <c r="B48" s="1969"/>
      <c r="C48" s="1969"/>
      <c r="D48" s="1969"/>
      <c r="E48" s="1969"/>
      <c r="F48" s="1969"/>
      <c r="G48" s="1969"/>
      <c r="H48" s="1969"/>
      <c r="I48" s="1969"/>
      <c r="J48" s="1969"/>
      <c r="K48" s="1969"/>
    </row>
    <row r="49" spans="1:11" ht="18" customHeight="1" x14ac:dyDescent="0.2">
      <c r="A49" s="3173" t="s">
        <v>142</v>
      </c>
      <c r="B49" s="3169" t="s">
        <v>143</v>
      </c>
      <c r="C49" s="3167"/>
      <c r="D49" s="3167"/>
      <c r="E49" s="3169" t="s">
        <v>7</v>
      </c>
      <c r="F49" s="3190">
        <v>81406</v>
      </c>
      <c r="G49" s="3190">
        <v>0</v>
      </c>
      <c r="H49" s="3183">
        <v>5507681</v>
      </c>
      <c r="I49" s="3183">
        <v>3546946</v>
      </c>
      <c r="J49" s="3183">
        <v>0</v>
      </c>
      <c r="K49" s="3183">
        <v>9054627</v>
      </c>
    </row>
    <row r="50" spans="1:11" ht="18" customHeight="1" thickBot="1" x14ac:dyDescent="0.25">
      <c r="A50" s="3167"/>
      <c r="B50" s="3167"/>
      <c r="C50" s="3167"/>
      <c r="D50" s="3167"/>
      <c r="E50" s="3167"/>
      <c r="F50" s="3167"/>
      <c r="G50" s="3191"/>
      <c r="H50" s="3191"/>
      <c r="I50" s="3191"/>
      <c r="J50" s="3191"/>
      <c r="K50" s="3191"/>
    </row>
    <row r="51" spans="1:11" ht="42.75" customHeight="1" x14ac:dyDescent="0.2">
      <c r="A51" s="3167"/>
      <c r="B51" s="3167"/>
      <c r="C51" s="3167"/>
      <c r="D51" s="3167"/>
      <c r="E51" s="3167"/>
      <c r="F51" s="3176" t="s">
        <v>9</v>
      </c>
      <c r="G51" s="3176" t="s">
        <v>37</v>
      </c>
      <c r="H51" s="3176" t="s">
        <v>29</v>
      </c>
      <c r="I51" s="3176" t="s">
        <v>30</v>
      </c>
      <c r="J51" s="3176" t="s">
        <v>33</v>
      </c>
      <c r="K51" s="3176" t="s">
        <v>34</v>
      </c>
    </row>
    <row r="52" spans="1:11" ht="18" customHeight="1" x14ac:dyDescent="0.2">
      <c r="A52" s="3173" t="s">
        <v>92</v>
      </c>
      <c r="B52" s="4060" t="s">
        <v>38</v>
      </c>
      <c r="C52" s="4061"/>
      <c r="D52" s="3167"/>
      <c r="E52" s="3167"/>
      <c r="F52" s="3167"/>
      <c r="G52" s="3167"/>
      <c r="H52" s="3167"/>
      <c r="I52" s="3167"/>
      <c r="J52" s="3167"/>
      <c r="K52" s="3167"/>
    </row>
    <row r="53" spans="1:11" ht="18" customHeight="1" x14ac:dyDescent="0.2">
      <c r="A53" s="3172" t="s">
        <v>51</v>
      </c>
      <c r="B53" s="4081" t="s">
        <v>646</v>
      </c>
      <c r="C53" s="4082"/>
      <c r="D53" s="4067"/>
      <c r="E53" s="3167"/>
      <c r="F53" s="3181"/>
      <c r="G53" s="3181"/>
      <c r="H53" s="3182">
        <v>4755266</v>
      </c>
      <c r="I53" s="3217">
        <v>0</v>
      </c>
      <c r="J53" s="3182">
        <v>2111620</v>
      </c>
      <c r="K53" s="3183">
        <v>2643646</v>
      </c>
    </row>
    <row r="54" spans="1:11" ht="18" customHeight="1" x14ac:dyDescent="0.2">
      <c r="A54" s="3172" t="s">
        <v>93</v>
      </c>
      <c r="B54" s="3193"/>
      <c r="C54" s="3194"/>
      <c r="D54" s="3195"/>
      <c r="E54" s="3167"/>
      <c r="F54" s="3181"/>
      <c r="G54" s="3181"/>
      <c r="H54" s="3182"/>
      <c r="I54" s="3217">
        <v>0</v>
      </c>
      <c r="J54" s="3182"/>
      <c r="K54" s="3183">
        <v>0</v>
      </c>
    </row>
    <row r="55" spans="1:11" ht="18" customHeight="1" x14ac:dyDescent="0.2">
      <c r="A55" s="3172" t="s">
        <v>94</v>
      </c>
      <c r="B55" s="4065"/>
      <c r="C55" s="4066"/>
      <c r="D55" s="4067"/>
      <c r="E55" s="3167"/>
      <c r="F55" s="3181"/>
      <c r="G55" s="3181"/>
      <c r="H55" s="3182"/>
      <c r="I55" s="3217">
        <v>0</v>
      </c>
      <c r="J55" s="3182"/>
      <c r="K55" s="3183">
        <v>0</v>
      </c>
    </row>
    <row r="56" spans="1:11" ht="18" customHeight="1" x14ac:dyDescent="0.2">
      <c r="A56" s="3172" t="s">
        <v>95</v>
      </c>
      <c r="B56" s="4065"/>
      <c r="C56" s="4066"/>
      <c r="D56" s="4067"/>
      <c r="E56" s="3167"/>
      <c r="F56" s="3181"/>
      <c r="G56" s="3181"/>
      <c r="H56" s="3182"/>
      <c r="I56" s="3217">
        <v>0</v>
      </c>
      <c r="J56" s="3182"/>
      <c r="K56" s="3183">
        <v>0</v>
      </c>
    </row>
    <row r="57" spans="1:11" ht="18" customHeight="1" x14ac:dyDescent="0.2">
      <c r="A57" s="3172" t="s">
        <v>96</v>
      </c>
      <c r="B57" s="4065"/>
      <c r="C57" s="4066"/>
      <c r="D57" s="4067"/>
      <c r="E57" s="3167"/>
      <c r="F57" s="3181"/>
      <c r="G57" s="3181"/>
      <c r="H57" s="3182"/>
      <c r="I57" s="3217">
        <v>0</v>
      </c>
      <c r="J57" s="3182"/>
      <c r="K57" s="3183">
        <v>0</v>
      </c>
    </row>
    <row r="58" spans="1:11" ht="18" customHeight="1" x14ac:dyDescent="0.2">
      <c r="A58" s="3172" t="s">
        <v>97</v>
      </c>
      <c r="B58" s="3193" t="s">
        <v>429</v>
      </c>
      <c r="C58" s="3194"/>
      <c r="D58" s="3195"/>
      <c r="E58" s="3167"/>
      <c r="F58" s="3181"/>
      <c r="G58" s="3181"/>
      <c r="H58" s="3182">
        <v>15234400</v>
      </c>
      <c r="I58" s="3217">
        <v>3436058</v>
      </c>
      <c r="J58" s="3182">
        <v>14336207</v>
      </c>
      <c r="K58" s="3183">
        <v>4334251</v>
      </c>
    </row>
    <row r="59" spans="1:11" ht="18" customHeight="1" x14ac:dyDescent="0.2">
      <c r="A59" s="3172" t="s">
        <v>98</v>
      </c>
      <c r="B59" s="4065" t="s">
        <v>428</v>
      </c>
      <c r="C59" s="4066"/>
      <c r="D59" s="4067"/>
      <c r="E59" s="3167"/>
      <c r="F59" s="3181"/>
      <c r="G59" s="3181"/>
      <c r="H59" s="3182">
        <v>5586800</v>
      </c>
      <c r="I59" s="3217">
        <v>2337299</v>
      </c>
      <c r="J59" s="3182">
        <v>5127672</v>
      </c>
      <c r="K59" s="3183">
        <v>2796427</v>
      </c>
    </row>
    <row r="60" spans="1:11" ht="18" customHeight="1" x14ac:dyDescent="0.2">
      <c r="A60" s="3172" t="s">
        <v>99</v>
      </c>
      <c r="B60" s="3193" t="s">
        <v>775</v>
      </c>
      <c r="C60" s="3194"/>
      <c r="D60" s="3195"/>
      <c r="E60" s="3167"/>
      <c r="F60" s="3181"/>
      <c r="G60" s="3181"/>
      <c r="H60" s="3182">
        <v>61837</v>
      </c>
      <c r="I60" s="3217">
        <v>0</v>
      </c>
      <c r="J60" s="3182"/>
      <c r="K60" s="3183">
        <v>61837</v>
      </c>
    </row>
    <row r="61" spans="1:11" ht="18" customHeight="1" x14ac:dyDescent="0.2">
      <c r="A61" s="3172" t="s">
        <v>100</v>
      </c>
      <c r="B61" s="3193"/>
      <c r="C61" s="3194"/>
      <c r="D61" s="3195"/>
      <c r="E61" s="3167"/>
      <c r="F61" s="3181"/>
      <c r="G61" s="3181"/>
      <c r="H61" s="3182"/>
      <c r="I61" s="3217">
        <v>0</v>
      </c>
      <c r="J61" s="3182"/>
      <c r="K61" s="3183">
        <v>0</v>
      </c>
    </row>
    <row r="62" spans="1:11" ht="18" customHeight="1" x14ac:dyDescent="0.2">
      <c r="A62" s="3172" t="s">
        <v>101</v>
      </c>
      <c r="B62" s="4065"/>
      <c r="C62" s="4066"/>
      <c r="D62" s="4067"/>
      <c r="E62" s="3167"/>
      <c r="F62" s="3181"/>
      <c r="G62" s="3181"/>
      <c r="H62" s="3182"/>
      <c r="I62" s="3217">
        <v>0</v>
      </c>
      <c r="J62" s="3182"/>
      <c r="K62" s="3183">
        <v>0</v>
      </c>
    </row>
    <row r="63" spans="1:11" ht="18" customHeight="1" x14ac:dyDescent="0.2">
      <c r="A63" s="3172"/>
      <c r="B63" s="3167"/>
      <c r="C63" s="3167"/>
      <c r="D63" s="3167"/>
      <c r="E63" s="3167"/>
      <c r="F63" s="3167"/>
      <c r="G63" s="3167"/>
      <c r="H63" s="3167"/>
      <c r="I63" s="3213"/>
      <c r="J63" s="3167"/>
      <c r="K63" s="3167"/>
    </row>
    <row r="64" spans="1:11" ht="18" customHeight="1" x14ac:dyDescent="0.2">
      <c r="A64" s="3172" t="s">
        <v>144</v>
      </c>
      <c r="B64" s="3169" t="s">
        <v>145</v>
      </c>
      <c r="C64" s="3167"/>
      <c r="D64" s="3167"/>
      <c r="E64" s="3169" t="s">
        <v>7</v>
      </c>
      <c r="F64" s="3185">
        <v>0</v>
      </c>
      <c r="G64" s="3185">
        <v>0</v>
      </c>
      <c r="H64" s="3183">
        <v>25638303</v>
      </c>
      <c r="I64" s="3183">
        <v>5773357</v>
      </c>
      <c r="J64" s="3183">
        <v>21575499</v>
      </c>
      <c r="K64" s="3183">
        <v>9836161</v>
      </c>
    </row>
    <row r="65" spans="1:11" ht="18" customHeight="1" x14ac:dyDescent="0.2">
      <c r="A65" s="3167"/>
      <c r="B65" s="3167"/>
      <c r="C65" s="3167"/>
      <c r="D65" s="3167"/>
      <c r="E65" s="3167"/>
      <c r="F65" s="3215"/>
      <c r="G65" s="3215"/>
      <c r="H65" s="3215"/>
      <c r="I65" s="3215"/>
      <c r="J65" s="3215"/>
      <c r="K65" s="3215"/>
    </row>
    <row r="66" spans="1:11" ht="42.75" customHeight="1" x14ac:dyDescent="0.2">
      <c r="A66" s="3167"/>
      <c r="B66" s="3167"/>
      <c r="C66" s="3167"/>
      <c r="D66" s="3167"/>
      <c r="E66" s="3167"/>
      <c r="F66" s="3224" t="s">
        <v>9</v>
      </c>
      <c r="G66" s="3224" t="s">
        <v>37</v>
      </c>
      <c r="H66" s="3224" t="s">
        <v>29</v>
      </c>
      <c r="I66" s="3224" t="s">
        <v>30</v>
      </c>
      <c r="J66" s="3224" t="s">
        <v>33</v>
      </c>
      <c r="K66" s="3224" t="s">
        <v>34</v>
      </c>
    </row>
    <row r="67" spans="1:11" ht="18" customHeight="1" x14ac:dyDescent="0.2">
      <c r="A67" s="3173" t="s">
        <v>102</v>
      </c>
      <c r="B67" s="3169" t="s">
        <v>12</v>
      </c>
      <c r="C67" s="3167"/>
      <c r="D67" s="3167"/>
      <c r="E67" s="3167"/>
      <c r="F67" s="3225"/>
      <c r="G67" s="3225"/>
      <c r="H67" s="3225"/>
      <c r="I67" s="3226"/>
      <c r="J67" s="3225"/>
      <c r="K67" s="3227"/>
    </row>
    <row r="68" spans="1:11" ht="18" customHeight="1" x14ac:dyDescent="0.2">
      <c r="A68" s="3172" t="s">
        <v>103</v>
      </c>
      <c r="B68" s="3167" t="s">
        <v>52</v>
      </c>
      <c r="C68" s="3167"/>
      <c r="D68" s="3167"/>
      <c r="E68" s="3167"/>
      <c r="F68" s="3218"/>
      <c r="G68" s="3218"/>
      <c r="H68" s="3218"/>
      <c r="I68" s="3217">
        <v>0</v>
      </c>
      <c r="J68" s="3218"/>
      <c r="K68" s="3183">
        <v>0</v>
      </c>
    </row>
    <row r="69" spans="1:11" ht="18" customHeight="1" x14ac:dyDescent="0.2">
      <c r="A69" s="3172" t="s">
        <v>104</v>
      </c>
      <c r="B69" s="3168" t="s">
        <v>53</v>
      </c>
      <c r="C69" s="3167"/>
      <c r="D69" s="3167"/>
      <c r="E69" s="3167"/>
      <c r="F69" s="3218"/>
      <c r="G69" s="3218"/>
      <c r="H69" s="3218"/>
      <c r="I69" s="3217">
        <v>0</v>
      </c>
      <c r="J69" s="3218"/>
      <c r="K69" s="3183">
        <v>0</v>
      </c>
    </row>
    <row r="70" spans="1:11" ht="18" customHeight="1" x14ac:dyDescent="0.2">
      <c r="A70" s="3172" t="s">
        <v>178</v>
      </c>
      <c r="B70" s="3193"/>
      <c r="C70" s="3194"/>
      <c r="D70" s="3195"/>
      <c r="E70" s="3169"/>
      <c r="F70" s="3202"/>
      <c r="G70" s="3202"/>
      <c r="H70" s="3203"/>
      <c r="I70" s="3217">
        <v>0</v>
      </c>
      <c r="J70" s="3203"/>
      <c r="K70" s="3183">
        <v>0</v>
      </c>
    </row>
    <row r="71" spans="1:11" ht="18" customHeight="1" x14ac:dyDescent="0.2">
      <c r="A71" s="3172" t="s">
        <v>179</v>
      </c>
      <c r="B71" s="3193"/>
      <c r="C71" s="3194"/>
      <c r="D71" s="3195"/>
      <c r="E71" s="3169"/>
      <c r="F71" s="3202"/>
      <c r="G71" s="3202"/>
      <c r="H71" s="3203"/>
      <c r="I71" s="3217">
        <v>0</v>
      </c>
      <c r="J71" s="3203"/>
      <c r="K71" s="3183">
        <v>0</v>
      </c>
    </row>
    <row r="72" spans="1:11" ht="18" customHeight="1" x14ac:dyDescent="0.2">
      <c r="A72" s="3172" t="s">
        <v>180</v>
      </c>
      <c r="B72" s="3199"/>
      <c r="C72" s="3200"/>
      <c r="D72" s="3201"/>
      <c r="E72" s="3169"/>
      <c r="F72" s="3181"/>
      <c r="G72" s="3181"/>
      <c r="H72" s="3182"/>
      <c r="I72" s="3217">
        <v>0</v>
      </c>
      <c r="J72" s="3182"/>
      <c r="K72" s="3183">
        <v>0</v>
      </c>
    </row>
    <row r="73" spans="1:11" ht="18" customHeight="1" x14ac:dyDescent="0.2">
      <c r="A73" s="3172"/>
      <c r="B73" s="3168"/>
      <c r="C73" s="3167"/>
      <c r="D73" s="3167"/>
      <c r="E73" s="3169"/>
      <c r="F73" s="3228"/>
      <c r="G73" s="3228"/>
      <c r="H73" s="3229"/>
      <c r="I73" s="3226"/>
      <c r="J73" s="3229"/>
      <c r="K73" s="3227"/>
    </row>
    <row r="74" spans="1:11" ht="18" customHeight="1" x14ac:dyDescent="0.2">
      <c r="A74" s="3173" t="s">
        <v>146</v>
      </c>
      <c r="B74" s="3169" t="s">
        <v>147</v>
      </c>
      <c r="C74" s="3167"/>
      <c r="D74" s="3167"/>
      <c r="E74" s="3169" t="s">
        <v>7</v>
      </c>
      <c r="F74" s="3188">
        <v>0</v>
      </c>
      <c r="G74" s="3188">
        <v>0</v>
      </c>
      <c r="H74" s="3188">
        <v>0</v>
      </c>
      <c r="I74" s="3220">
        <v>0</v>
      </c>
      <c r="J74" s="3188">
        <v>0</v>
      </c>
      <c r="K74" s="3184">
        <v>0</v>
      </c>
    </row>
    <row r="75" spans="1:11" ht="42.75" customHeight="1" x14ac:dyDescent="0.2">
      <c r="A75" s="3167"/>
      <c r="B75" s="3167"/>
      <c r="C75" s="3167"/>
      <c r="D75" s="3167"/>
      <c r="E75" s="3167"/>
      <c r="F75" s="3176" t="s">
        <v>9</v>
      </c>
      <c r="G75" s="3176" t="s">
        <v>37</v>
      </c>
      <c r="H75" s="3176" t="s">
        <v>29</v>
      </c>
      <c r="I75" s="3176" t="s">
        <v>30</v>
      </c>
      <c r="J75" s="3176" t="s">
        <v>33</v>
      </c>
      <c r="K75" s="3176" t="s">
        <v>34</v>
      </c>
    </row>
    <row r="76" spans="1:11" ht="18" customHeight="1" x14ac:dyDescent="0.2">
      <c r="A76" s="3173" t="s">
        <v>105</v>
      </c>
      <c r="B76" s="3169" t="s">
        <v>106</v>
      </c>
      <c r="C76" s="3167"/>
      <c r="D76" s="3167"/>
      <c r="E76" s="3167"/>
      <c r="F76" s="3167"/>
      <c r="G76" s="3167"/>
      <c r="H76" s="3167"/>
      <c r="I76" s="3167"/>
      <c r="J76" s="3167"/>
      <c r="K76" s="3167"/>
    </row>
    <row r="77" spans="1:11" ht="18" customHeight="1" x14ac:dyDescent="0.2">
      <c r="A77" s="3172" t="s">
        <v>107</v>
      </c>
      <c r="B77" s="3168" t="s">
        <v>54</v>
      </c>
      <c r="C77" s="3167"/>
      <c r="D77" s="3167"/>
      <c r="E77" s="3167"/>
      <c r="F77" s="3181"/>
      <c r="G77" s="3181"/>
      <c r="H77" s="3182">
        <v>20800</v>
      </c>
      <c r="I77" s="3217">
        <v>0</v>
      </c>
      <c r="J77" s="3182"/>
      <c r="K77" s="3183">
        <v>20800</v>
      </c>
    </row>
    <row r="78" spans="1:11" ht="18" customHeight="1" x14ac:dyDescent="0.2">
      <c r="A78" s="3172" t="s">
        <v>108</v>
      </c>
      <c r="B78" s="3168" t="s">
        <v>55</v>
      </c>
      <c r="C78" s="3167"/>
      <c r="D78" s="3167"/>
      <c r="E78" s="3167"/>
      <c r="F78" s="3181"/>
      <c r="G78" s="3181"/>
      <c r="H78" s="3182"/>
      <c r="I78" s="3217">
        <v>0</v>
      </c>
      <c r="J78" s="3182"/>
      <c r="K78" s="3183">
        <v>0</v>
      </c>
    </row>
    <row r="79" spans="1:11" ht="18" customHeight="1" x14ac:dyDescent="0.2">
      <c r="A79" s="3172" t="s">
        <v>109</v>
      </c>
      <c r="B79" s="3168" t="s">
        <v>13</v>
      </c>
      <c r="C79" s="3167"/>
      <c r="D79" s="3167"/>
      <c r="E79" s="3167"/>
      <c r="F79" s="3181">
        <v>15</v>
      </c>
      <c r="G79" s="3181"/>
      <c r="H79" s="3182">
        <v>3727</v>
      </c>
      <c r="I79" s="3217">
        <v>0</v>
      </c>
      <c r="J79" s="3182"/>
      <c r="K79" s="3183">
        <v>3727</v>
      </c>
    </row>
    <row r="80" spans="1:11" ht="18" customHeight="1" x14ac:dyDescent="0.2">
      <c r="A80" s="3172" t="s">
        <v>110</v>
      </c>
      <c r="B80" s="3168" t="s">
        <v>56</v>
      </c>
      <c r="C80" s="3167"/>
      <c r="D80" s="3167"/>
      <c r="E80" s="3167"/>
      <c r="F80" s="3181"/>
      <c r="G80" s="3181"/>
      <c r="H80" s="3182"/>
      <c r="I80" s="3217">
        <v>0</v>
      </c>
      <c r="J80" s="3182"/>
      <c r="K80" s="3183">
        <v>0</v>
      </c>
    </row>
    <row r="81" spans="1:11" ht="18" customHeight="1" x14ac:dyDescent="0.2">
      <c r="A81" s="3172"/>
      <c r="B81" s="3167"/>
      <c r="C81" s="3167"/>
      <c r="D81" s="3167"/>
      <c r="E81" s="3167"/>
      <c r="F81" s="3167"/>
      <c r="G81" s="3167"/>
      <c r="H81" s="3167"/>
      <c r="I81" s="3167"/>
      <c r="J81" s="3167"/>
      <c r="K81" s="3207"/>
    </row>
    <row r="82" spans="1:11" ht="18" customHeight="1" x14ac:dyDescent="0.2">
      <c r="A82" s="3172" t="s">
        <v>148</v>
      </c>
      <c r="B82" s="3169" t="s">
        <v>149</v>
      </c>
      <c r="C82" s="3167"/>
      <c r="D82" s="3167"/>
      <c r="E82" s="3169" t="s">
        <v>7</v>
      </c>
      <c r="F82" s="3188">
        <v>15</v>
      </c>
      <c r="G82" s="3188">
        <v>0</v>
      </c>
      <c r="H82" s="3184">
        <v>24527</v>
      </c>
      <c r="I82" s="3184">
        <v>0</v>
      </c>
      <c r="J82" s="3184">
        <v>0</v>
      </c>
      <c r="K82" s="3184">
        <v>24527</v>
      </c>
    </row>
    <row r="83" spans="1:11" ht="18" customHeight="1" thickBot="1" x14ac:dyDescent="0.25">
      <c r="A83" s="3172"/>
      <c r="B83" s="3167"/>
      <c r="C83" s="3167"/>
      <c r="D83" s="3167"/>
      <c r="E83" s="3167"/>
      <c r="F83" s="3191"/>
      <c r="G83" s="3191"/>
      <c r="H83" s="3191"/>
      <c r="I83" s="3191"/>
      <c r="J83" s="3191"/>
      <c r="K83" s="3191"/>
    </row>
    <row r="84" spans="1:11" ht="42.75" customHeight="1" x14ac:dyDescent="0.2">
      <c r="A84" s="3167"/>
      <c r="B84" s="3167"/>
      <c r="C84" s="3167"/>
      <c r="D84" s="3167"/>
      <c r="E84" s="3167"/>
      <c r="F84" s="3176" t="s">
        <v>9</v>
      </c>
      <c r="G84" s="3176" t="s">
        <v>37</v>
      </c>
      <c r="H84" s="3176" t="s">
        <v>29</v>
      </c>
      <c r="I84" s="3176" t="s">
        <v>30</v>
      </c>
      <c r="J84" s="3176" t="s">
        <v>33</v>
      </c>
      <c r="K84" s="3176" t="s">
        <v>34</v>
      </c>
    </row>
    <row r="85" spans="1:11" ht="18" customHeight="1" x14ac:dyDescent="0.2">
      <c r="A85" s="3173" t="s">
        <v>111</v>
      </c>
      <c r="B85" s="3169" t="s">
        <v>57</v>
      </c>
      <c r="C85" s="3167"/>
      <c r="D85" s="3167"/>
      <c r="E85" s="3167"/>
      <c r="F85" s="3167"/>
      <c r="G85" s="3167"/>
      <c r="H85" s="3167"/>
      <c r="I85" s="3167"/>
      <c r="J85" s="3167"/>
      <c r="K85" s="3167"/>
    </row>
    <row r="86" spans="1:11" ht="18" customHeight="1" x14ac:dyDescent="0.2">
      <c r="A86" s="3172" t="s">
        <v>112</v>
      </c>
      <c r="B86" s="3168" t="s">
        <v>113</v>
      </c>
      <c r="C86" s="3167"/>
      <c r="D86" s="3167"/>
      <c r="E86" s="3167"/>
      <c r="F86" s="3181"/>
      <c r="G86" s="3181"/>
      <c r="H86" s="3182"/>
      <c r="I86" s="3217">
        <v>0</v>
      </c>
      <c r="J86" s="3182"/>
      <c r="K86" s="3183">
        <v>0</v>
      </c>
    </row>
    <row r="87" spans="1:11" ht="18" customHeight="1" x14ac:dyDescent="0.2">
      <c r="A87" s="3172" t="s">
        <v>114</v>
      </c>
      <c r="B87" s="3168" t="s">
        <v>14</v>
      </c>
      <c r="C87" s="3167"/>
      <c r="D87" s="3167"/>
      <c r="E87" s="3167"/>
      <c r="F87" s="3181"/>
      <c r="G87" s="3181"/>
      <c r="H87" s="3182"/>
      <c r="I87" s="3217">
        <v>0</v>
      </c>
      <c r="J87" s="3182"/>
      <c r="K87" s="3183">
        <v>0</v>
      </c>
    </row>
    <row r="88" spans="1:11" ht="18" customHeight="1" x14ac:dyDescent="0.2">
      <c r="A88" s="3172" t="s">
        <v>115</v>
      </c>
      <c r="B88" s="3168" t="s">
        <v>116</v>
      </c>
      <c r="C88" s="3167"/>
      <c r="D88" s="3167"/>
      <c r="E88" s="3167"/>
      <c r="F88" s="3181">
        <v>32370</v>
      </c>
      <c r="G88" s="3181"/>
      <c r="H88" s="3182">
        <v>599514</v>
      </c>
      <c r="I88" s="3217">
        <v>233389</v>
      </c>
      <c r="J88" s="3182">
        <v>558908</v>
      </c>
      <c r="K88" s="3183">
        <v>273995</v>
      </c>
    </row>
    <row r="89" spans="1:11" ht="18" customHeight="1" x14ac:dyDescent="0.2">
      <c r="A89" s="3172" t="s">
        <v>117</v>
      </c>
      <c r="B89" s="3168" t="s">
        <v>58</v>
      </c>
      <c r="C89" s="3167"/>
      <c r="D89" s="3167"/>
      <c r="E89" s="3167"/>
      <c r="F89" s="3181"/>
      <c r="G89" s="3181"/>
      <c r="H89" s="3182"/>
      <c r="I89" s="3217">
        <v>0</v>
      </c>
      <c r="J89" s="3182"/>
      <c r="K89" s="3183">
        <v>0</v>
      </c>
    </row>
    <row r="90" spans="1:11" ht="18" customHeight="1" x14ac:dyDescent="0.2">
      <c r="A90" s="3172" t="s">
        <v>118</v>
      </c>
      <c r="B90" s="3861" t="s">
        <v>59</v>
      </c>
      <c r="C90" s="3862"/>
      <c r="D90" s="3167"/>
      <c r="E90" s="3167"/>
      <c r="F90" s="3181"/>
      <c r="G90" s="3181"/>
      <c r="H90" s="3182"/>
      <c r="I90" s="3217">
        <v>0</v>
      </c>
      <c r="J90" s="3182"/>
      <c r="K90" s="3183">
        <v>0</v>
      </c>
    </row>
    <row r="91" spans="1:11" ht="18" customHeight="1" x14ac:dyDescent="0.2">
      <c r="A91" s="3172" t="s">
        <v>119</v>
      </c>
      <c r="B91" s="3168" t="s">
        <v>60</v>
      </c>
      <c r="C91" s="3167"/>
      <c r="D91" s="3167"/>
      <c r="E91" s="3167"/>
      <c r="F91" s="3181"/>
      <c r="G91" s="3181"/>
      <c r="H91" s="3182"/>
      <c r="I91" s="3217">
        <v>0</v>
      </c>
      <c r="J91" s="3182"/>
      <c r="K91" s="3183">
        <v>0</v>
      </c>
    </row>
    <row r="92" spans="1:11" ht="18" customHeight="1" x14ac:dyDescent="0.2">
      <c r="A92" s="3172" t="s">
        <v>120</v>
      </c>
      <c r="B92" s="3168" t="s">
        <v>121</v>
      </c>
      <c r="C92" s="3167"/>
      <c r="D92" s="3167"/>
      <c r="E92" s="3167"/>
      <c r="F92" s="3205"/>
      <c r="G92" s="3205"/>
      <c r="H92" s="3206">
        <v>26386</v>
      </c>
      <c r="I92" s="3217">
        <v>0</v>
      </c>
      <c r="J92" s="3206"/>
      <c r="K92" s="3183">
        <v>26386</v>
      </c>
    </row>
    <row r="93" spans="1:11" ht="18" customHeight="1" x14ac:dyDescent="0.2">
      <c r="A93" s="3172" t="s">
        <v>122</v>
      </c>
      <c r="B93" s="3168" t="s">
        <v>123</v>
      </c>
      <c r="C93" s="3167"/>
      <c r="D93" s="3167"/>
      <c r="E93" s="3167"/>
      <c r="F93" s="3181"/>
      <c r="G93" s="3181"/>
      <c r="H93" s="3182">
        <v>17192</v>
      </c>
      <c r="I93" s="3217">
        <v>0</v>
      </c>
      <c r="J93" s="3182"/>
      <c r="K93" s="3183">
        <v>17192</v>
      </c>
    </row>
    <row r="94" spans="1:11" ht="18" customHeight="1" x14ac:dyDescent="0.2">
      <c r="A94" s="3172" t="s">
        <v>124</v>
      </c>
      <c r="B94" s="4065"/>
      <c r="C94" s="4066"/>
      <c r="D94" s="4067"/>
      <c r="E94" s="3167"/>
      <c r="F94" s="3181"/>
      <c r="G94" s="3181"/>
      <c r="H94" s="3182"/>
      <c r="I94" s="3217">
        <v>0</v>
      </c>
      <c r="J94" s="3182"/>
      <c r="K94" s="3183">
        <v>0</v>
      </c>
    </row>
    <row r="95" spans="1:11" ht="18" customHeight="1" x14ac:dyDescent="0.2">
      <c r="A95" s="3172" t="s">
        <v>125</v>
      </c>
      <c r="B95" s="4065"/>
      <c r="C95" s="4066"/>
      <c r="D95" s="4067"/>
      <c r="E95" s="3167"/>
      <c r="F95" s="3181"/>
      <c r="G95" s="3181"/>
      <c r="H95" s="3182"/>
      <c r="I95" s="3217">
        <v>0</v>
      </c>
      <c r="J95" s="3182"/>
      <c r="K95" s="3183">
        <v>0</v>
      </c>
    </row>
    <row r="96" spans="1:11" ht="18" customHeight="1" x14ac:dyDescent="0.2">
      <c r="A96" s="3172" t="s">
        <v>126</v>
      </c>
      <c r="B96" s="4065"/>
      <c r="C96" s="4066"/>
      <c r="D96" s="4067"/>
      <c r="E96" s="3167"/>
      <c r="F96" s="3181"/>
      <c r="G96" s="3181"/>
      <c r="H96" s="3182"/>
      <c r="I96" s="3217">
        <v>0</v>
      </c>
      <c r="J96" s="3182"/>
      <c r="K96" s="3183">
        <v>0</v>
      </c>
    </row>
    <row r="97" spans="1:11" ht="18" customHeight="1" x14ac:dyDescent="0.2">
      <c r="A97" s="3172"/>
      <c r="B97" s="3168"/>
      <c r="C97" s="3167"/>
      <c r="D97" s="3167"/>
      <c r="E97" s="3167"/>
      <c r="F97" s="3167"/>
      <c r="G97" s="3167"/>
      <c r="H97" s="3167"/>
      <c r="I97" s="3167"/>
      <c r="J97" s="3167"/>
      <c r="K97" s="3167"/>
    </row>
    <row r="98" spans="1:11" ht="18" customHeight="1" x14ac:dyDescent="0.2">
      <c r="A98" s="3173" t="s">
        <v>150</v>
      </c>
      <c r="B98" s="3169" t="s">
        <v>151</v>
      </c>
      <c r="C98" s="3167"/>
      <c r="D98" s="3167"/>
      <c r="E98" s="3169" t="s">
        <v>7</v>
      </c>
      <c r="F98" s="3185">
        <v>32370</v>
      </c>
      <c r="G98" s="3185">
        <v>0</v>
      </c>
      <c r="H98" s="3185">
        <v>643092</v>
      </c>
      <c r="I98" s="3185">
        <v>233389</v>
      </c>
      <c r="J98" s="3185">
        <v>558908</v>
      </c>
      <c r="K98" s="3185">
        <v>317573</v>
      </c>
    </row>
    <row r="99" spans="1:11" ht="18" customHeight="1" thickBot="1" x14ac:dyDescent="0.25">
      <c r="A99" s="3167"/>
      <c r="B99" s="3169"/>
      <c r="C99" s="3167"/>
      <c r="D99" s="3167"/>
      <c r="E99" s="3167"/>
      <c r="F99" s="3191"/>
      <c r="G99" s="3191"/>
      <c r="H99" s="3191"/>
      <c r="I99" s="3191"/>
      <c r="J99" s="3191"/>
      <c r="K99" s="3191"/>
    </row>
    <row r="100" spans="1:11" ht="42.75" customHeight="1" x14ac:dyDescent="0.2">
      <c r="A100" s="3167"/>
      <c r="B100" s="3167"/>
      <c r="C100" s="3167"/>
      <c r="D100" s="3167"/>
      <c r="E100" s="3167"/>
      <c r="F100" s="3176" t="s">
        <v>9</v>
      </c>
      <c r="G100" s="3176" t="s">
        <v>37</v>
      </c>
      <c r="H100" s="3176" t="s">
        <v>29</v>
      </c>
      <c r="I100" s="3176" t="s">
        <v>30</v>
      </c>
      <c r="J100" s="3176" t="s">
        <v>33</v>
      </c>
      <c r="K100" s="3176" t="s">
        <v>34</v>
      </c>
    </row>
    <row r="101" spans="1:11" ht="18" customHeight="1" x14ac:dyDescent="0.2">
      <c r="A101" s="3173" t="s">
        <v>130</v>
      </c>
      <c r="B101" s="3169" t="s">
        <v>63</v>
      </c>
      <c r="C101" s="3167"/>
      <c r="D101" s="3167"/>
      <c r="E101" s="3167"/>
      <c r="F101" s="3167"/>
      <c r="G101" s="3167"/>
      <c r="H101" s="3167"/>
      <c r="I101" s="3167"/>
      <c r="J101" s="3167"/>
      <c r="K101" s="3167"/>
    </row>
    <row r="102" spans="1:11" ht="18" customHeight="1" x14ac:dyDescent="0.2">
      <c r="A102" s="3172" t="s">
        <v>131</v>
      </c>
      <c r="B102" s="3168" t="s">
        <v>152</v>
      </c>
      <c r="C102" s="3167"/>
      <c r="D102" s="3167"/>
      <c r="E102" s="3167"/>
      <c r="F102" s="3181">
        <v>980</v>
      </c>
      <c r="G102" s="3181"/>
      <c r="H102" s="3182">
        <v>99007</v>
      </c>
      <c r="I102" s="3217">
        <v>63761</v>
      </c>
      <c r="J102" s="3182"/>
      <c r="K102" s="3183">
        <v>162768</v>
      </c>
    </row>
    <row r="103" spans="1:11" ht="18" customHeight="1" x14ac:dyDescent="0.2">
      <c r="A103" s="3172" t="s">
        <v>132</v>
      </c>
      <c r="B103" s="3861" t="s">
        <v>62</v>
      </c>
      <c r="C103" s="3861"/>
      <c r="D103" s="3167"/>
      <c r="E103" s="3167"/>
      <c r="F103" s="3181"/>
      <c r="G103" s="3181"/>
      <c r="H103" s="3182"/>
      <c r="I103" s="3217">
        <v>0</v>
      </c>
      <c r="J103" s="3182"/>
      <c r="K103" s="3183">
        <v>0</v>
      </c>
    </row>
    <row r="104" spans="1:11" ht="18" customHeight="1" x14ac:dyDescent="0.2">
      <c r="A104" s="3172" t="s">
        <v>128</v>
      </c>
      <c r="B104" s="4065"/>
      <c r="C104" s="4066"/>
      <c r="D104" s="4067"/>
      <c r="E104" s="3167"/>
      <c r="F104" s="3181"/>
      <c r="G104" s="3181"/>
      <c r="H104" s="3182"/>
      <c r="I104" s="3217">
        <v>0</v>
      </c>
      <c r="J104" s="3182"/>
      <c r="K104" s="3183">
        <v>0</v>
      </c>
    </row>
    <row r="105" spans="1:11" ht="18" customHeight="1" x14ac:dyDescent="0.2">
      <c r="A105" s="3172" t="s">
        <v>127</v>
      </c>
      <c r="B105" s="4065"/>
      <c r="C105" s="4066"/>
      <c r="D105" s="4067"/>
      <c r="E105" s="3167"/>
      <c r="F105" s="3181"/>
      <c r="G105" s="3181"/>
      <c r="H105" s="3182"/>
      <c r="I105" s="3217">
        <v>0</v>
      </c>
      <c r="J105" s="3182"/>
      <c r="K105" s="3183">
        <v>0</v>
      </c>
    </row>
    <row r="106" spans="1:11" ht="18" customHeight="1" x14ac:dyDescent="0.2">
      <c r="A106" s="3172" t="s">
        <v>129</v>
      </c>
      <c r="B106" s="4065"/>
      <c r="C106" s="4066"/>
      <c r="D106" s="4067"/>
      <c r="E106" s="3167"/>
      <c r="F106" s="3181"/>
      <c r="G106" s="3181"/>
      <c r="H106" s="3182"/>
      <c r="I106" s="3217">
        <v>0</v>
      </c>
      <c r="J106" s="3182"/>
      <c r="K106" s="3183">
        <v>0</v>
      </c>
    </row>
    <row r="107" spans="1:11" ht="18" customHeight="1" x14ac:dyDescent="0.2">
      <c r="A107" s="3167"/>
      <c r="B107" s="3169"/>
      <c r="C107" s="3167"/>
      <c r="D107" s="3167"/>
      <c r="E107" s="3167"/>
      <c r="F107" s="3167"/>
      <c r="G107" s="3167"/>
      <c r="H107" s="3167"/>
      <c r="I107" s="3167"/>
      <c r="J107" s="3167"/>
      <c r="K107" s="3167"/>
    </row>
    <row r="108" spans="1:11" s="38" customFormat="1" ht="18" customHeight="1" x14ac:dyDescent="0.2">
      <c r="A108" s="3173" t="s">
        <v>153</v>
      </c>
      <c r="B108" s="3230" t="s">
        <v>154</v>
      </c>
      <c r="C108" s="3167"/>
      <c r="D108" s="3167"/>
      <c r="E108" s="3169" t="s">
        <v>7</v>
      </c>
      <c r="F108" s="3185">
        <v>980</v>
      </c>
      <c r="G108" s="3185">
        <v>0</v>
      </c>
      <c r="H108" s="3183">
        <v>99007</v>
      </c>
      <c r="I108" s="3183">
        <v>63761</v>
      </c>
      <c r="J108" s="3183">
        <v>0</v>
      </c>
      <c r="K108" s="3183">
        <v>162768</v>
      </c>
    </row>
    <row r="109" spans="1:11" s="38" customFormat="1" ht="18" customHeight="1" thickBot="1" x14ac:dyDescent="0.25">
      <c r="A109" s="3178"/>
      <c r="B109" s="3179"/>
      <c r="C109" s="3180"/>
      <c r="D109" s="3180"/>
      <c r="E109" s="3180"/>
      <c r="F109" s="3191"/>
      <c r="G109" s="3191"/>
      <c r="H109" s="3191"/>
      <c r="I109" s="3191"/>
      <c r="J109" s="3191"/>
      <c r="K109" s="3191"/>
    </row>
    <row r="110" spans="1:11" s="38" customFormat="1" ht="18" customHeight="1" x14ac:dyDescent="0.2">
      <c r="A110" s="3173" t="s">
        <v>156</v>
      </c>
      <c r="B110" s="3169" t="s">
        <v>39</v>
      </c>
      <c r="C110" s="3167"/>
      <c r="D110" s="3167"/>
      <c r="E110" s="3167"/>
      <c r="F110" s="3167"/>
      <c r="G110" s="3167"/>
      <c r="H110" s="3167"/>
      <c r="I110" s="3167"/>
      <c r="J110" s="3167"/>
      <c r="K110" s="3167"/>
    </row>
    <row r="111" spans="1:11" ht="18" customHeight="1" x14ac:dyDescent="0.2">
      <c r="A111" s="3173" t="s">
        <v>155</v>
      </c>
      <c r="B111" s="3169" t="s">
        <v>164</v>
      </c>
      <c r="C111" s="3167"/>
      <c r="D111" s="3167"/>
      <c r="E111" s="3169" t="s">
        <v>7</v>
      </c>
      <c r="F111" s="3182">
        <v>3308832.73</v>
      </c>
      <c r="G111" s="3167"/>
      <c r="H111" s="3167"/>
      <c r="I111" s="3167"/>
      <c r="J111" s="3167"/>
      <c r="K111" s="3167"/>
    </row>
    <row r="112" spans="1:11" ht="18" customHeight="1" x14ac:dyDescent="0.2">
      <c r="A112" s="3167"/>
      <c r="B112" s="3169"/>
      <c r="C112" s="3167"/>
      <c r="D112" s="3167"/>
      <c r="E112" s="3169"/>
      <c r="F112" s="3189"/>
      <c r="G112" s="3167"/>
      <c r="H112" s="3167"/>
      <c r="I112" s="3167"/>
      <c r="J112" s="3167"/>
      <c r="K112" s="3167"/>
    </row>
    <row r="113" spans="1:11" ht="18" customHeight="1" x14ac:dyDescent="0.2">
      <c r="A113" s="3173"/>
      <c r="B113" s="3169" t="s">
        <v>15</v>
      </c>
      <c r="C113" s="3167"/>
      <c r="D113" s="3167"/>
      <c r="E113" s="3167"/>
      <c r="F113" s="3167"/>
      <c r="G113" s="1969"/>
      <c r="H113" s="1969"/>
      <c r="I113" s="1969"/>
      <c r="J113" s="1969"/>
      <c r="K113" s="1969"/>
    </row>
    <row r="114" spans="1:11" ht="18" customHeight="1" x14ac:dyDescent="0.2">
      <c r="A114" s="3172" t="s">
        <v>171</v>
      </c>
      <c r="B114" s="3168" t="s">
        <v>35</v>
      </c>
      <c r="C114" s="3167"/>
      <c r="D114" s="3167"/>
      <c r="E114" s="3167"/>
      <c r="F114" s="3192">
        <v>0.64429999999999998</v>
      </c>
      <c r="G114" s="1969"/>
      <c r="H114" s="1969"/>
      <c r="I114" s="1969"/>
      <c r="J114" s="1969"/>
      <c r="K114" s="1969"/>
    </row>
    <row r="115" spans="1:11" ht="18" customHeight="1" x14ac:dyDescent="0.2">
      <c r="A115" s="3172"/>
      <c r="B115" s="3169"/>
      <c r="C115" s="3167"/>
      <c r="D115" s="3167"/>
      <c r="E115" s="3167"/>
      <c r="F115" s="3167"/>
      <c r="G115" s="1969"/>
      <c r="H115" s="1969"/>
      <c r="I115" s="1969"/>
      <c r="J115" s="1969"/>
      <c r="K115" s="1969"/>
    </row>
    <row r="116" spans="1:11" ht="18" customHeight="1" x14ac:dyDescent="0.2">
      <c r="A116" s="3172" t="s">
        <v>170</v>
      </c>
      <c r="B116" s="3169" t="s">
        <v>16</v>
      </c>
      <c r="C116" s="3167"/>
      <c r="D116" s="3167"/>
      <c r="E116" s="3167"/>
      <c r="F116" s="3167"/>
      <c r="G116" s="1969"/>
      <c r="H116" s="1969"/>
      <c r="I116" s="1969"/>
      <c r="J116" s="1969"/>
      <c r="K116" s="1969"/>
    </row>
    <row r="117" spans="1:11" ht="18" customHeight="1" x14ac:dyDescent="0.2">
      <c r="A117" s="3172" t="s">
        <v>172</v>
      </c>
      <c r="B117" s="3168" t="s">
        <v>17</v>
      </c>
      <c r="C117" s="3167"/>
      <c r="D117" s="3167"/>
      <c r="E117" s="3167"/>
      <c r="F117" s="3182">
        <v>295096480.08000004</v>
      </c>
      <c r="G117" s="1969"/>
      <c r="H117" s="1969"/>
      <c r="I117" s="1969"/>
      <c r="J117" s="1969"/>
      <c r="K117" s="1969"/>
    </row>
    <row r="118" spans="1:11" ht="18" customHeight="1" x14ac:dyDescent="0.2">
      <c r="A118" s="3172" t="s">
        <v>173</v>
      </c>
      <c r="B118" s="3167" t="s">
        <v>18</v>
      </c>
      <c r="C118" s="3167"/>
      <c r="D118" s="3167"/>
      <c r="E118" s="3167"/>
      <c r="F118" s="3182">
        <v>11438200</v>
      </c>
      <c r="G118" s="1969"/>
      <c r="H118" s="1969"/>
      <c r="I118" s="1969"/>
      <c r="J118" s="1969"/>
      <c r="K118" s="1969"/>
    </row>
    <row r="119" spans="1:11" ht="18" customHeight="1" x14ac:dyDescent="0.2">
      <c r="A119" s="3172" t="s">
        <v>174</v>
      </c>
      <c r="B119" s="3169" t="s">
        <v>19</v>
      </c>
      <c r="C119" s="3167"/>
      <c r="D119" s="3167"/>
      <c r="E119" s="3167"/>
      <c r="F119" s="3184">
        <v>306534680.08000004</v>
      </c>
      <c r="G119" s="1969"/>
      <c r="H119" s="1969"/>
      <c r="I119" s="1969"/>
      <c r="J119" s="1969"/>
      <c r="K119" s="1969"/>
    </row>
    <row r="120" spans="1:11" ht="18" customHeight="1" x14ac:dyDescent="0.2">
      <c r="A120" s="3172"/>
      <c r="B120" s="3169"/>
      <c r="C120" s="3167"/>
      <c r="D120" s="3167"/>
      <c r="E120" s="3167"/>
      <c r="F120" s="3167"/>
      <c r="G120" s="1969"/>
      <c r="H120" s="1969"/>
      <c r="I120" s="1969"/>
      <c r="J120" s="1969"/>
      <c r="K120" s="1969"/>
    </row>
    <row r="121" spans="1:11" ht="18" customHeight="1" x14ac:dyDescent="0.2">
      <c r="A121" s="3172" t="s">
        <v>167</v>
      </c>
      <c r="B121" s="3169" t="s">
        <v>36</v>
      </c>
      <c r="C121" s="3167"/>
      <c r="D121" s="3167"/>
      <c r="E121" s="3167"/>
      <c r="F121" s="3182">
        <v>302367776.55697137</v>
      </c>
      <c r="G121" s="1969"/>
      <c r="H121" s="1969"/>
      <c r="I121" s="1969"/>
      <c r="J121" s="1969"/>
      <c r="K121" s="1969"/>
    </row>
    <row r="122" spans="1:11" ht="18" customHeight="1" x14ac:dyDescent="0.2">
      <c r="A122" s="3172"/>
      <c r="B122" s="3167"/>
      <c r="C122" s="3167"/>
      <c r="D122" s="3167"/>
      <c r="E122" s="3167"/>
      <c r="F122" s="3167"/>
      <c r="G122" s="1969"/>
      <c r="H122" s="1969"/>
      <c r="I122" s="1969"/>
      <c r="J122" s="1969"/>
      <c r="K122" s="1969"/>
    </row>
    <row r="123" spans="1:11" ht="18" customHeight="1" x14ac:dyDescent="0.2">
      <c r="A123" s="3172" t="s">
        <v>175</v>
      </c>
      <c r="B123" s="3169" t="s">
        <v>20</v>
      </c>
      <c r="C123" s="3167"/>
      <c r="D123" s="3167"/>
      <c r="E123" s="3167"/>
      <c r="F123" s="3182">
        <v>4166903.5230286717</v>
      </c>
      <c r="G123" s="1969"/>
      <c r="H123" s="1969"/>
      <c r="I123" s="1969"/>
      <c r="J123" s="1969"/>
      <c r="K123" s="1969"/>
    </row>
    <row r="124" spans="1:11" ht="18" customHeight="1" x14ac:dyDescent="0.2">
      <c r="A124" s="3172"/>
      <c r="B124" s="3167"/>
      <c r="C124" s="3167"/>
      <c r="D124" s="3167"/>
      <c r="E124" s="3167"/>
      <c r="F124" s="3167"/>
      <c r="G124" s="1969"/>
      <c r="H124" s="1969"/>
      <c r="I124" s="1969"/>
      <c r="J124" s="1969"/>
      <c r="K124" s="1969"/>
    </row>
    <row r="125" spans="1:11" ht="18" customHeight="1" x14ac:dyDescent="0.2">
      <c r="A125" s="3172" t="s">
        <v>176</v>
      </c>
      <c r="B125" s="3169" t="s">
        <v>21</v>
      </c>
      <c r="C125" s="3167"/>
      <c r="D125" s="3167"/>
      <c r="E125" s="3167"/>
      <c r="F125" s="3182">
        <v>1987800.0000000002</v>
      </c>
      <c r="G125" s="1969"/>
      <c r="H125" s="1969"/>
      <c r="I125" s="1969"/>
      <c r="J125" s="1969"/>
      <c r="K125" s="1969"/>
    </row>
    <row r="126" spans="1:11" ht="18" customHeight="1" x14ac:dyDescent="0.2">
      <c r="A126" s="3172"/>
      <c r="B126" s="3167"/>
      <c r="C126" s="3167"/>
      <c r="D126" s="3167"/>
      <c r="E126" s="3167"/>
      <c r="F126" s="3167"/>
      <c r="G126" s="1969"/>
      <c r="H126" s="1969"/>
      <c r="I126" s="1969"/>
      <c r="J126" s="1969"/>
      <c r="K126" s="1969"/>
    </row>
    <row r="127" spans="1:11" ht="18" customHeight="1" x14ac:dyDescent="0.2">
      <c r="A127" s="3172" t="s">
        <v>177</v>
      </c>
      <c r="B127" s="3169" t="s">
        <v>22</v>
      </c>
      <c r="C127" s="3167"/>
      <c r="D127" s="3167"/>
      <c r="E127" s="3167"/>
      <c r="F127" s="3182">
        <v>6154703.5230286717</v>
      </c>
      <c r="G127" s="1969"/>
      <c r="H127" s="1969"/>
      <c r="I127" s="1969"/>
      <c r="J127" s="1969"/>
      <c r="K127" s="1969"/>
    </row>
    <row r="128" spans="1:11" ht="18" customHeight="1" x14ac:dyDescent="0.2">
      <c r="A128" s="3172"/>
      <c r="B128" s="3167"/>
      <c r="C128" s="3167"/>
      <c r="D128" s="3167"/>
      <c r="E128" s="3167"/>
      <c r="F128" s="3167"/>
      <c r="G128" s="1969"/>
      <c r="H128" s="1969"/>
      <c r="I128" s="1969"/>
      <c r="J128" s="1969"/>
      <c r="K128" s="1969"/>
    </row>
    <row r="129" spans="1:11" ht="42.75" customHeight="1" x14ac:dyDescent="0.2">
      <c r="A129" s="3167"/>
      <c r="B129" s="3167"/>
      <c r="C129" s="3167"/>
      <c r="D129" s="3167"/>
      <c r="E129" s="3167"/>
      <c r="F129" s="3176" t="s">
        <v>9</v>
      </c>
      <c r="G129" s="3176" t="s">
        <v>37</v>
      </c>
      <c r="H129" s="3176" t="s">
        <v>29</v>
      </c>
      <c r="I129" s="3176" t="s">
        <v>30</v>
      </c>
      <c r="J129" s="3176" t="s">
        <v>33</v>
      </c>
      <c r="K129" s="3176" t="s">
        <v>34</v>
      </c>
    </row>
    <row r="130" spans="1:11" ht="18" customHeight="1" x14ac:dyDescent="0.2">
      <c r="A130" s="3173" t="s">
        <v>157</v>
      </c>
      <c r="B130" s="3169" t="s">
        <v>23</v>
      </c>
      <c r="C130" s="3167"/>
      <c r="D130" s="3167"/>
      <c r="E130" s="3167"/>
      <c r="F130" s="3167"/>
      <c r="G130" s="3167"/>
      <c r="H130" s="3167"/>
      <c r="I130" s="3167"/>
      <c r="J130" s="3167"/>
      <c r="K130" s="3167"/>
    </row>
    <row r="131" spans="1:11" ht="18" customHeight="1" x14ac:dyDescent="0.2">
      <c r="A131" s="3172" t="s">
        <v>158</v>
      </c>
      <c r="B131" s="3167" t="s">
        <v>24</v>
      </c>
      <c r="C131" s="3167"/>
      <c r="D131" s="3167"/>
      <c r="E131" s="3167"/>
      <c r="F131" s="3181"/>
      <c r="G131" s="3181"/>
      <c r="H131" s="3182"/>
      <c r="I131" s="3217">
        <v>0</v>
      </c>
      <c r="J131" s="3182"/>
      <c r="K131" s="3183">
        <v>0</v>
      </c>
    </row>
    <row r="132" spans="1:11" ht="18" customHeight="1" x14ac:dyDescent="0.2">
      <c r="A132" s="3172" t="s">
        <v>159</v>
      </c>
      <c r="B132" s="3167" t="s">
        <v>25</v>
      </c>
      <c r="C132" s="3167"/>
      <c r="D132" s="3167"/>
      <c r="E132" s="3167"/>
      <c r="F132" s="3181"/>
      <c r="G132" s="3181"/>
      <c r="H132" s="3182"/>
      <c r="I132" s="3217">
        <v>0</v>
      </c>
      <c r="J132" s="3182"/>
      <c r="K132" s="3183">
        <v>0</v>
      </c>
    </row>
    <row r="133" spans="1:11" ht="18" customHeight="1" x14ac:dyDescent="0.2">
      <c r="A133" s="3172" t="s">
        <v>160</v>
      </c>
      <c r="B133" s="4062"/>
      <c r="C133" s="4063"/>
      <c r="D133" s="4064"/>
      <c r="E133" s="3167"/>
      <c r="F133" s="3181"/>
      <c r="G133" s="3181"/>
      <c r="H133" s="3182"/>
      <c r="I133" s="3217">
        <v>0</v>
      </c>
      <c r="J133" s="3182"/>
      <c r="K133" s="3183">
        <v>0</v>
      </c>
    </row>
    <row r="134" spans="1:11" ht="18" customHeight="1" x14ac:dyDescent="0.2">
      <c r="A134" s="3172" t="s">
        <v>161</v>
      </c>
      <c r="B134" s="4062"/>
      <c r="C134" s="4063"/>
      <c r="D134" s="4064"/>
      <c r="E134" s="3167"/>
      <c r="F134" s="3181"/>
      <c r="G134" s="3181"/>
      <c r="H134" s="3182"/>
      <c r="I134" s="3217">
        <v>0</v>
      </c>
      <c r="J134" s="3182"/>
      <c r="K134" s="3183">
        <v>0</v>
      </c>
    </row>
    <row r="135" spans="1:11" ht="18" customHeight="1" x14ac:dyDescent="0.2">
      <c r="A135" s="3172" t="s">
        <v>162</v>
      </c>
      <c r="B135" s="4062"/>
      <c r="C135" s="4063"/>
      <c r="D135" s="4064"/>
      <c r="E135" s="3167"/>
      <c r="F135" s="3181"/>
      <c r="G135" s="3181"/>
      <c r="H135" s="3182"/>
      <c r="I135" s="3217">
        <v>0</v>
      </c>
      <c r="J135" s="3182"/>
      <c r="K135" s="3183">
        <v>0</v>
      </c>
    </row>
    <row r="136" spans="1:11" ht="18" customHeight="1" x14ac:dyDescent="0.2">
      <c r="A136" s="3173"/>
      <c r="B136" s="3167"/>
      <c r="C136" s="3167"/>
      <c r="D136" s="3167"/>
      <c r="E136" s="3167"/>
      <c r="F136" s="3167"/>
      <c r="G136" s="3167"/>
      <c r="H136" s="3167"/>
      <c r="I136" s="3167"/>
      <c r="J136" s="3167"/>
      <c r="K136" s="3167"/>
    </row>
    <row r="137" spans="1:11" ht="18" customHeight="1" x14ac:dyDescent="0.2">
      <c r="A137" s="3173" t="s">
        <v>163</v>
      </c>
      <c r="B137" s="3169" t="s">
        <v>27</v>
      </c>
      <c r="C137" s="3167"/>
      <c r="D137" s="3167"/>
      <c r="E137" s="3167"/>
      <c r="F137" s="3185">
        <v>0</v>
      </c>
      <c r="G137" s="3185">
        <v>0</v>
      </c>
      <c r="H137" s="3183">
        <v>0</v>
      </c>
      <c r="I137" s="3183">
        <v>0</v>
      </c>
      <c r="J137" s="3183">
        <v>0</v>
      </c>
      <c r="K137" s="3183">
        <v>0</v>
      </c>
    </row>
    <row r="138" spans="1:11" ht="18" customHeight="1" x14ac:dyDescent="0.2">
      <c r="A138" s="3167"/>
      <c r="B138" s="3167"/>
      <c r="C138" s="3167"/>
      <c r="D138" s="3167"/>
      <c r="E138" s="3167"/>
      <c r="F138" s="3167"/>
      <c r="G138" s="3167"/>
      <c r="H138" s="3167"/>
      <c r="I138" s="3167"/>
      <c r="J138" s="3167"/>
      <c r="K138" s="3167"/>
    </row>
    <row r="139" spans="1:11" ht="42.75" customHeight="1" x14ac:dyDescent="0.2">
      <c r="A139" s="3167"/>
      <c r="B139" s="3167"/>
      <c r="C139" s="3167"/>
      <c r="D139" s="3167"/>
      <c r="E139" s="3167"/>
      <c r="F139" s="3176" t="s">
        <v>9</v>
      </c>
      <c r="G139" s="3176" t="s">
        <v>37</v>
      </c>
      <c r="H139" s="3176" t="s">
        <v>29</v>
      </c>
      <c r="I139" s="3176" t="s">
        <v>30</v>
      </c>
      <c r="J139" s="3176" t="s">
        <v>33</v>
      </c>
      <c r="K139" s="3176" t="s">
        <v>34</v>
      </c>
    </row>
    <row r="140" spans="1:11" ht="18" customHeight="1" x14ac:dyDescent="0.2">
      <c r="A140" s="3173" t="s">
        <v>166</v>
      </c>
      <c r="B140" s="3169" t="s">
        <v>26</v>
      </c>
      <c r="C140" s="3167"/>
      <c r="D140" s="3167"/>
      <c r="E140" s="3167"/>
      <c r="F140" s="3167"/>
      <c r="G140" s="3167"/>
      <c r="H140" s="3167"/>
      <c r="I140" s="3167"/>
      <c r="J140" s="3167"/>
      <c r="K140" s="3167"/>
    </row>
    <row r="141" spans="1:11" ht="18" customHeight="1" x14ac:dyDescent="0.2">
      <c r="A141" s="3172" t="s">
        <v>137</v>
      </c>
      <c r="B141" s="3169" t="s">
        <v>64</v>
      </c>
      <c r="C141" s="3167"/>
      <c r="D141" s="3167"/>
      <c r="E141" s="3167"/>
      <c r="F141" s="3208">
        <v>14873.3</v>
      </c>
      <c r="G141" s="3208">
        <v>65541</v>
      </c>
      <c r="H141" s="3208">
        <v>676682</v>
      </c>
      <c r="I141" s="3208">
        <v>358475</v>
      </c>
      <c r="J141" s="3208">
        <v>41300</v>
      </c>
      <c r="K141" s="3208">
        <v>993857</v>
      </c>
    </row>
    <row r="142" spans="1:11" ht="18" customHeight="1" x14ac:dyDescent="0.2">
      <c r="A142" s="3172" t="s">
        <v>142</v>
      </c>
      <c r="B142" s="3169" t="s">
        <v>65</v>
      </c>
      <c r="C142" s="3167"/>
      <c r="D142" s="3167"/>
      <c r="E142" s="3167"/>
      <c r="F142" s="3208">
        <v>81406</v>
      </c>
      <c r="G142" s="3208">
        <v>0</v>
      </c>
      <c r="H142" s="3208">
        <v>5507681</v>
      </c>
      <c r="I142" s="3208">
        <v>3546946</v>
      </c>
      <c r="J142" s="3208">
        <v>0</v>
      </c>
      <c r="K142" s="3208">
        <v>9054627</v>
      </c>
    </row>
    <row r="143" spans="1:11" ht="18" customHeight="1" x14ac:dyDescent="0.2">
      <c r="A143" s="3172" t="s">
        <v>144</v>
      </c>
      <c r="B143" s="3169" t="s">
        <v>66</v>
      </c>
      <c r="C143" s="3167"/>
      <c r="D143" s="3167"/>
      <c r="E143" s="3167"/>
      <c r="F143" s="3208">
        <v>0</v>
      </c>
      <c r="G143" s="3208">
        <v>0</v>
      </c>
      <c r="H143" s="3208">
        <v>25638303</v>
      </c>
      <c r="I143" s="3208">
        <v>5773357</v>
      </c>
      <c r="J143" s="3208">
        <v>21575499</v>
      </c>
      <c r="K143" s="3208">
        <v>9836161</v>
      </c>
    </row>
    <row r="144" spans="1:11" ht="18" customHeight="1" x14ac:dyDescent="0.2">
      <c r="A144" s="3172" t="s">
        <v>146</v>
      </c>
      <c r="B144" s="3169" t="s">
        <v>67</v>
      </c>
      <c r="C144" s="3167"/>
      <c r="D144" s="3167"/>
      <c r="E144" s="3167"/>
      <c r="F144" s="3208">
        <v>0</v>
      </c>
      <c r="G144" s="3208">
        <v>0</v>
      </c>
      <c r="H144" s="3208">
        <v>0</v>
      </c>
      <c r="I144" s="3208">
        <v>0</v>
      </c>
      <c r="J144" s="3208">
        <v>0</v>
      </c>
      <c r="K144" s="3208">
        <v>0</v>
      </c>
    </row>
    <row r="145" spans="1:11" ht="18" customHeight="1" x14ac:dyDescent="0.2">
      <c r="A145" s="3172" t="s">
        <v>148</v>
      </c>
      <c r="B145" s="3169" t="s">
        <v>68</v>
      </c>
      <c r="C145" s="3167"/>
      <c r="D145" s="3167"/>
      <c r="E145" s="3167"/>
      <c r="F145" s="3208">
        <v>15</v>
      </c>
      <c r="G145" s="3208">
        <v>0</v>
      </c>
      <c r="H145" s="3208">
        <v>24527</v>
      </c>
      <c r="I145" s="3208">
        <v>0</v>
      </c>
      <c r="J145" s="3208">
        <v>0</v>
      </c>
      <c r="K145" s="3208">
        <v>24527</v>
      </c>
    </row>
    <row r="146" spans="1:11" ht="18" customHeight="1" x14ac:dyDescent="0.2">
      <c r="A146" s="3172" t="s">
        <v>150</v>
      </c>
      <c r="B146" s="3169" t="s">
        <v>69</v>
      </c>
      <c r="C146" s="3167"/>
      <c r="D146" s="3167"/>
      <c r="E146" s="3167"/>
      <c r="F146" s="3208">
        <v>32370</v>
      </c>
      <c r="G146" s="3208">
        <v>0</v>
      </c>
      <c r="H146" s="3208">
        <v>643092</v>
      </c>
      <c r="I146" s="3208">
        <v>233389</v>
      </c>
      <c r="J146" s="3208">
        <v>558908</v>
      </c>
      <c r="K146" s="3208">
        <v>317573</v>
      </c>
    </row>
    <row r="147" spans="1:11" ht="18" customHeight="1" x14ac:dyDescent="0.2">
      <c r="A147" s="3172" t="s">
        <v>153</v>
      </c>
      <c r="B147" s="3169" t="s">
        <v>61</v>
      </c>
      <c r="C147" s="3167"/>
      <c r="D147" s="3167"/>
      <c r="E147" s="3167"/>
      <c r="F147" s="3185">
        <v>980</v>
      </c>
      <c r="G147" s="3185">
        <v>0</v>
      </c>
      <c r="H147" s="3185">
        <v>99007</v>
      </c>
      <c r="I147" s="3185">
        <v>63761</v>
      </c>
      <c r="J147" s="3185">
        <v>0</v>
      </c>
      <c r="K147" s="3185">
        <v>162768</v>
      </c>
    </row>
    <row r="148" spans="1:11" ht="18" customHeight="1" x14ac:dyDescent="0.2">
      <c r="A148" s="3172" t="s">
        <v>155</v>
      </c>
      <c r="B148" s="3169" t="s">
        <v>70</v>
      </c>
      <c r="C148" s="3167"/>
      <c r="D148" s="3167"/>
      <c r="E148" s="3167"/>
      <c r="F148" s="3209" t="s">
        <v>73</v>
      </c>
      <c r="G148" s="3209" t="s">
        <v>73</v>
      </c>
      <c r="H148" s="3210" t="s">
        <v>73</v>
      </c>
      <c r="I148" s="3210" t="s">
        <v>73</v>
      </c>
      <c r="J148" s="3210" t="s">
        <v>73</v>
      </c>
      <c r="K148" s="3204">
        <v>3308832.73</v>
      </c>
    </row>
    <row r="149" spans="1:11" ht="18" customHeight="1" x14ac:dyDescent="0.2">
      <c r="A149" s="3172" t="s">
        <v>163</v>
      </c>
      <c r="B149" s="3169" t="s">
        <v>71</v>
      </c>
      <c r="C149" s="3167"/>
      <c r="D149" s="3167"/>
      <c r="E149" s="3167"/>
      <c r="F149" s="3185">
        <v>0</v>
      </c>
      <c r="G149" s="3185">
        <v>0</v>
      </c>
      <c r="H149" s="3185">
        <v>0</v>
      </c>
      <c r="I149" s="3185">
        <v>0</v>
      </c>
      <c r="J149" s="3185">
        <v>0</v>
      </c>
      <c r="K149" s="3185">
        <v>0</v>
      </c>
    </row>
    <row r="150" spans="1:11" ht="18" customHeight="1" x14ac:dyDescent="0.2">
      <c r="A150" s="3172" t="s">
        <v>185</v>
      </c>
      <c r="B150" s="3169" t="s">
        <v>186</v>
      </c>
      <c r="C150" s="3167"/>
      <c r="D150" s="3167"/>
      <c r="E150" s="3167"/>
      <c r="F150" s="3209" t="s">
        <v>73</v>
      </c>
      <c r="G150" s="3209" t="s">
        <v>73</v>
      </c>
      <c r="H150" s="3185">
        <v>7324739.2897776254</v>
      </c>
      <c r="I150" s="3185">
        <v>0</v>
      </c>
      <c r="J150" s="3185">
        <v>6263567.9270899491</v>
      </c>
      <c r="K150" s="3185">
        <v>1061171.3626876762</v>
      </c>
    </row>
    <row r="151" spans="1:11" ht="18" customHeight="1" x14ac:dyDescent="0.2">
      <c r="A151" s="3167"/>
      <c r="B151" s="3169"/>
      <c r="C151" s="3167"/>
      <c r="D151" s="3167"/>
      <c r="E151" s="3167"/>
      <c r="F151" s="3215"/>
      <c r="G151" s="3215"/>
      <c r="H151" s="3215"/>
      <c r="I151" s="3215"/>
      <c r="J151" s="3215"/>
      <c r="K151" s="3215"/>
    </row>
    <row r="152" spans="1:11" ht="18" customHeight="1" x14ac:dyDescent="0.2">
      <c r="A152" s="3173" t="s">
        <v>165</v>
      </c>
      <c r="B152" s="3169" t="s">
        <v>26</v>
      </c>
      <c r="C152" s="3167"/>
      <c r="D152" s="3167"/>
      <c r="E152" s="3167"/>
      <c r="F152" s="3216">
        <v>129644.3</v>
      </c>
      <c r="G152" s="3216">
        <v>65541</v>
      </c>
      <c r="H152" s="3216">
        <v>39914031.289777622</v>
      </c>
      <c r="I152" s="3216">
        <v>9975928</v>
      </c>
      <c r="J152" s="3216">
        <v>28439274.927089948</v>
      </c>
      <c r="K152" s="3216">
        <v>24759517.092687678</v>
      </c>
    </row>
    <row r="153" spans="1:11" ht="18" customHeight="1" x14ac:dyDescent="0.2">
      <c r="A153" s="1970"/>
      <c r="B153" s="1969"/>
      <c r="C153" s="1969"/>
      <c r="D153" s="1969"/>
      <c r="E153" s="1969"/>
      <c r="F153" s="1969"/>
      <c r="G153" s="1969"/>
      <c r="H153" s="1969"/>
      <c r="I153" s="1969"/>
      <c r="J153" s="1969"/>
      <c r="K153" s="1969"/>
    </row>
    <row r="154" spans="1:11" ht="18" customHeight="1" x14ac:dyDescent="0.2">
      <c r="A154" s="3173" t="s">
        <v>168</v>
      </c>
      <c r="B154" s="3169" t="s">
        <v>28</v>
      </c>
      <c r="C154" s="3167"/>
      <c r="D154" s="3167"/>
      <c r="E154" s="3167"/>
      <c r="F154" s="3231">
        <v>8.1885435593109748E-2</v>
      </c>
      <c r="G154" s="3167"/>
      <c r="H154" s="3167"/>
      <c r="I154" s="3167"/>
      <c r="J154" s="3167"/>
      <c r="K154" s="3167"/>
    </row>
    <row r="155" spans="1:11" ht="18" customHeight="1" x14ac:dyDescent="0.2">
      <c r="A155" s="3173" t="s">
        <v>169</v>
      </c>
      <c r="B155" s="3169" t="s">
        <v>72</v>
      </c>
      <c r="C155" s="3167"/>
      <c r="D155" s="3167"/>
      <c r="E155" s="3167"/>
      <c r="F155" s="3231">
        <v>4.0228610525342985</v>
      </c>
      <c r="G155" s="3169"/>
      <c r="H155" s="3167"/>
      <c r="I155" s="3167"/>
      <c r="J155" s="3167"/>
      <c r="K155" s="3167"/>
    </row>
    <row r="156" spans="1:11" ht="18" customHeight="1" x14ac:dyDescent="0.2">
      <c r="A156" s="3167"/>
      <c r="B156" s="3167"/>
      <c r="C156" s="3167"/>
      <c r="D156" s="3167"/>
      <c r="E156" s="3167"/>
      <c r="F156" s="3167"/>
      <c r="G156" s="3169"/>
      <c r="H156" s="3167"/>
      <c r="I156" s="3167"/>
      <c r="J156" s="3167"/>
      <c r="K156" s="3167"/>
    </row>
  </sheetData>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5:D45"/>
    <mergeCell ref="B46:D46"/>
    <mergeCell ref="B47:D47"/>
    <mergeCell ref="B134:D134"/>
    <mergeCell ref="B135:D135"/>
    <mergeCell ref="B133:D133"/>
    <mergeCell ref="B104:D104"/>
    <mergeCell ref="B105:D105"/>
    <mergeCell ref="B106:D106"/>
    <mergeCell ref="B44:D44"/>
    <mergeCell ref="D2:H2"/>
    <mergeCell ref="B34:D34"/>
    <mergeCell ref="C11:G11"/>
    <mergeCell ref="B41:C41"/>
    <mergeCell ref="B13:H13"/>
    <mergeCell ref="C5:G5"/>
    <mergeCell ref="C6:G6"/>
    <mergeCell ref="C7:G7"/>
    <mergeCell ref="C9:G9"/>
    <mergeCell ref="C10:G10"/>
    <mergeCell ref="B30:D30"/>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K156"/>
  <sheetViews>
    <sheetView showGridLines="0" topLeftCell="A127" zoomScale="70" zoomScaleNormal="70" zoomScaleSheetLayoutView="70" workbookViewId="0">
      <selection activeCell="E154" sqref="E154:E155"/>
    </sheetView>
  </sheetViews>
  <sheetFormatPr defaultRowHeight="18" customHeight="1" x14ac:dyDescent="0.2"/>
  <cols>
    <col min="1" max="1" width="8.28515625" style="2" customWidth="1"/>
    <col min="2" max="2" width="55.42578125" bestFit="1" customWidth="1"/>
    <col min="3" max="3" width="9.5703125" customWidth="1"/>
    <col min="5" max="5" width="12.42578125" customWidth="1"/>
    <col min="6" max="6" width="18.5703125" customWidth="1"/>
    <col min="7" max="7" width="23.5703125" customWidth="1"/>
    <col min="8" max="8" width="17.28515625" customWidth="1"/>
    <col min="9" max="9" width="21.28515625" customWidth="1"/>
    <col min="10" max="10" width="19.7109375" customWidth="1"/>
    <col min="11" max="11" width="17.5703125" customWidth="1"/>
  </cols>
  <sheetData>
    <row r="1" spans="1:11" ht="18" customHeight="1" x14ac:dyDescent="0.2">
      <c r="A1" s="3232"/>
      <c r="B1" s="3232"/>
      <c r="C1" s="3236"/>
      <c r="D1" s="3235"/>
      <c r="E1" s="3236"/>
      <c r="F1" s="3236"/>
      <c r="G1" s="3236"/>
      <c r="H1" s="3236"/>
      <c r="I1" s="3236"/>
      <c r="J1" s="3236"/>
      <c r="K1" s="3236"/>
    </row>
    <row r="2" spans="1:11" ht="18" customHeight="1" x14ac:dyDescent="0.25">
      <c r="A2" s="3232"/>
      <c r="B2" s="3232"/>
      <c r="C2" s="3232"/>
      <c r="D2" s="3857" t="s">
        <v>686</v>
      </c>
      <c r="E2" s="3858"/>
      <c r="F2" s="3858"/>
      <c r="G2" s="3858"/>
      <c r="H2" s="3858"/>
      <c r="I2" s="3232"/>
      <c r="J2" s="3232"/>
      <c r="K2" s="3232"/>
    </row>
    <row r="3" spans="1:11" ht="18" customHeight="1" x14ac:dyDescent="0.2">
      <c r="A3" s="3232"/>
      <c r="B3" s="3234" t="s">
        <v>0</v>
      </c>
      <c r="C3" s="3232"/>
      <c r="D3" s="3232"/>
      <c r="E3" s="3232"/>
      <c r="F3" s="3232"/>
      <c r="G3" s="3232"/>
      <c r="H3" s="3232"/>
      <c r="I3" s="3232"/>
      <c r="J3" s="3232"/>
      <c r="K3" s="3232"/>
    </row>
    <row r="4" spans="1:11" ht="18" customHeight="1" x14ac:dyDescent="0.2">
      <c r="A4" s="3175"/>
      <c r="B4" s="3167"/>
      <c r="C4" s="3167"/>
      <c r="D4" s="3167"/>
      <c r="E4" s="3167"/>
      <c r="F4" s="3167"/>
      <c r="G4" s="3167"/>
      <c r="H4" s="3167"/>
      <c r="I4" s="3167"/>
      <c r="J4" s="3167"/>
      <c r="K4" s="3167"/>
    </row>
    <row r="5" spans="1:11" ht="18" customHeight="1" x14ac:dyDescent="0.2">
      <c r="A5" s="3232"/>
      <c r="B5" s="3237" t="s">
        <v>40</v>
      </c>
      <c r="C5" s="4121" t="s">
        <v>672</v>
      </c>
      <c r="D5" s="4070"/>
      <c r="E5" s="4070"/>
      <c r="F5" s="4070"/>
      <c r="G5" s="4071"/>
      <c r="H5" s="3232"/>
      <c r="I5" s="3232"/>
      <c r="J5" s="3232"/>
      <c r="K5" s="3232"/>
    </row>
    <row r="6" spans="1:11" ht="18" customHeight="1" x14ac:dyDescent="0.2">
      <c r="A6" s="3232"/>
      <c r="B6" s="3237" t="s">
        <v>3</v>
      </c>
      <c r="C6" s="4072">
        <v>210057</v>
      </c>
      <c r="D6" s="4073"/>
      <c r="E6" s="4073"/>
      <c r="F6" s="4073"/>
      <c r="G6" s="4074"/>
      <c r="H6" s="3232"/>
      <c r="I6" s="3232"/>
      <c r="J6" s="3232"/>
      <c r="K6" s="3232"/>
    </row>
    <row r="7" spans="1:11" ht="18" customHeight="1" x14ac:dyDescent="0.2">
      <c r="A7" s="3232"/>
      <c r="B7" s="3237" t="s">
        <v>4</v>
      </c>
      <c r="C7" s="4075">
        <v>2037</v>
      </c>
      <c r="D7" s="4076"/>
      <c r="E7" s="4076"/>
      <c r="F7" s="4076"/>
      <c r="G7" s="4077"/>
      <c r="H7" s="3232"/>
      <c r="I7" s="3232"/>
      <c r="J7" s="3232"/>
      <c r="K7" s="3232"/>
    </row>
    <row r="8" spans="1:11" ht="18" customHeight="1" x14ac:dyDescent="0.2">
      <c r="A8" s="3175"/>
      <c r="B8" s="3167"/>
      <c r="C8" s="3167"/>
      <c r="D8" s="3167"/>
      <c r="E8" s="3167"/>
      <c r="F8" s="3167"/>
      <c r="G8" s="3167"/>
      <c r="H8" s="3167"/>
      <c r="I8" s="3167"/>
      <c r="J8" s="3167"/>
      <c r="K8" s="3167"/>
    </row>
    <row r="9" spans="1:11" ht="18" customHeight="1" x14ac:dyDescent="0.2">
      <c r="A9" s="3232"/>
      <c r="B9" s="3237" t="s">
        <v>1</v>
      </c>
      <c r="C9" s="4068" t="s">
        <v>187</v>
      </c>
      <c r="D9" s="4070"/>
      <c r="E9" s="4070"/>
      <c r="F9" s="4070"/>
      <c r="G9" s="4071"/>
      <c r="H9" s="3232"/>
      <c r="I9" s="3232"/>
      <c r="J9" s="3232"/>
      <c r="K9" s="3232"/>
    </row>
    <row r="10" spans="1:11" ht="18" customHeight="1" x14ac:dyDescent="0.2">
      <c r="A10" s="3232"/>
      <c r="B10" s="3237" t="s">
        <v>2</v>
      </c>
      <c r="C10" s="4078" t="s">
        <v>188</v>
      </c>
      <c r="D10" s="4079"/>
      <c r="E10" s="4079"/>
      <c r="F10" s="4079"/>
      <c r="G10" s="4080"/>
      <c r="H10" s="3232"/>
      <c r="I10" s="3232"/>
      <c r="J10" s="3232"/>
      <c r="K10" s="3232"/>
    </row>
    <row r="11" spans="1:11" ht="18" customHeight="1" x14ac:dyDescent="0.2">
      <c r="A11" s="3232"/>
      <c r="B11" s="3237" t="s">
        <v>32</v>
      </c>
      <c r="C11" s="4068" t="s">
        <v>189</v>
      </c>
      <c r="D11" s="4069"/>
      <c r="E11" s="4069"/>
      <c r="F11" s="4069"/>
      <c r="G11" s="4069"/>
      <c r="H11" s="3232"/>
      <c r="I11" s="3232"/>
      <c r="J11" s="3232"/>
      <c r="K11" s="3232"/>
    </row>
    <row r="12" spans="1:11" ht="18" customHeight="1" x14ac:dyDescent="0.2">
      <c r="A12" s="3232"/>
      <c r="B12" s="3237"/>
      <c r="C12" s="3237"/>
      <c r="D12" s="3237"/>
      <c r="E12" s="3237"/>
      <c r="F12" s="3237"/>
      <c r="G12" s="3237"/>
      <c r="H12" s="3232"/>
      <c r="I12" s="3232"/>
      <c r="J12" s="3232"/>
      <c r="K12" s="3232"/>
    </row>
    <row r="13" spans="1:11" ht="24.6" customHeight="1" x14ac:dyDescent="0.2">
      <c r="A13" s="3232"/>
      <c r="B13" s="3863"/>
      <c r="C13" s="3864"/>
      <c r="D13" s="3864"/>
      <c r="E13" s="3864"/>
      <c r="F13" s="3864"/>
      <c r="G13" s="3864"/>
      <c r="H13" s="3865"/>
      <c r="I13" s="3236"/>
      <c r="J13" s="3232"/>
      <c r="K13" s="3232"/>
    </row>
    <row r="14" spans="1:11" ht="18" customHeight="1" x14ac:dyDescent="0.2">
      <c r="A14" s="3232"/>
      <c r="B14" s="3239"/>
      <c r="C14" s="3232"/>
      <c r="D14" s="3232"/>
      <c r="E14" s="3232"/>
      <c r="F14" s="3232"/>
      <c r="G14" s="3232"/>
      <c r="H14" s="3232"/>
      <c r="I14" s="3232"/>
      <c r="J14" s="3232"/>
      <c r="K14" s="3232"/>
    </row>
    <row r="15" spans="1:11" ht="18" customHeight="1" x14ac:dyDescent="0.2">
      <c r="A15" s="3232"/>
      <c r="B15" s="3239"/>
      <c r="C15" s="3232"/>
      <c r="D15" s="3232"/>
      <c r="E15" s="3232"/>
      <c r="F15" s="3232"/>
      <c r="G15" s="3232"/>
      <c r="H15" s="3232"/>
      <c r="I15" s="3232"/>
      <c r="J15" s="3232"/>
      <c r="K15" s="3232"/>
    </row>
    <row r="16" spans="1:11" ht="45" customHeight="1" x14ac:dyDescent="0.2">
      <c r="A16" s="3235" t="s">
        <v>181</v>
      </c>
      <c r="B16" s="3236"/>
      <c r="C16" s="3236"/>
      <c r="D16" s="3236"/>
      <c r="E16" s="3236"/>
      <c r="F16" s="3240" t="s">
        <v>9</v>
      </c>
      <c r="G16" s="3240" t="s">
        <v>37</v>
      </c>
      <c r="H16" s="3240" t="s">
        <v>29</v>
      </c>
      <c r="I16" s="3240" t="s">
        <v>30</v>
      </c>
      <c r="J16" s="3240" t="s">
        <v>33</v>
      </c>
      <c r="K16" s="3240" t="s">
        <v>34</v>
      </c>
    </row>
    <row r="17" spans="1:11" ht="18" customHeight="1" x14ac:dyDescent="0.2">
      <c r="A17" s="3238" t="s">
        <v>184</v>
      </c>
      <c r="B17" s="3234" t="s">
        <v>182</v>
      </c>
      <c r="C17" s="3232"/>
      <c r="D17" s="3232"/>
      <c r="E17" s="3232"/>
      <c r="F17" s="3232"/>
      <c r="G17" s="3232"/>
      <c r="H17" s="3232"/>
      <c r="I17" s="3232"/>
      <c r="J17" s="3232"/>
      <c r="K17" s="3232"/>
    </row>
    <row r="18" spans="1:11" ht="18" customHeight="1" x14ac:dyDescent="0.2">
      <c r="A18" s="3237" t="s">
        <v>185</v>
      </c>
      <c r="B18" s="3233" t="s">
        <v>183</v>
      </c>
      <c r="C18" s="3232"/>
      <c r="D18" s="3232"/>
      <c r="E18" s="3232"/>
      <c r="F18" s="3245" t="s">
        <v>73</v>
      </c>
      <c r="G18" s="3245" t="s">
        <v>73</v>
      </c>
      <c r="H18" s="3246">
        <v>9475425.8440682031</v>
      </c>
      <c r="I18" s="3281">
        <v>0</v>
      </c>
      <c r="J18" s="3246">
        <v>8102673.8378597815</v>
      </c>
      <c r="K18" s="3247">
        <v>1372752.0062084214</v>
      </c>
    </row>
    <row r="19" spans="1:11" ht="45" customHeight="1" x14ac:dyDescent="0.2">
      <c r="A19" s="3235" t="s">
        <v>8</v>
      </c>
      <c r="B19" s="3236"/>
      <c r="C19" s="3236"/>
      <c r="D19" s="3236"/>
      <c r="E19" s="3236"/>
      <c r="F19" s="3240" t="s">
        <v>9</v>
      </c>
      <c r="G19" s="3240" t="s">
        <v>37</v>
      </c>
      <c r="H19" s="3240" t="s">
        <v>29</v>
      </c>
      <c r="I19" s="3240" t="s">
        <v>30</v>
      </c>
      <c r="J19" s="3240" t="s">
        <v>33</v>
      </c>
      <c r="K19" s="3240" t="s">
        <v>34</v>
      </c>
    </row>
    <row r="20" spans="1:11" ht="18" customHeight="1" x14ac:dyDescent="0.2">
      <c r="A20" s="3238" t="s">
        <v>74</v>
      </c>
      <c r="B20" s="3234" t="s">
        <v>41</v>
      </c>
      <c r="C20" s="3232"/>
      <c r="D20" s="3232"/>
      <c r="E20" s="3232"/>
      <c r="F20" s="3232"/>
      <c r="G20" s="3232"/>
      <c r="H20" s="3232"/>
      <c r="I20" s="3232"/>
      <c r="J20" s="3232"/>
      <c r="K20" s="3232"/>
    </row>
    <row r="21" spans="1:11" ht="18" customHeight="1" x14ac:dyDescent="0.2">
      <c r="A21" s="3237" t="s">
        <v>75</v>
      </c>
      <c r="B21" s="3233" t="s">
        <v>42</v>
      </c>
      <c r="C21" s="3232"/>
      <c r="D21" s="3232"/>
      <c r="E21" s="3232"/>
      <c r="F21" s="3245">
        <v>16207.10997996795</v>
      </c>
      <c r="G21" s="3245">
        <v>22396.504449293065</v>
      </c>
      <c r="H21" s="3246">
        <v>520355.00118958612</v>
      </c>
      <c r="I21" s="3281">
        <v>363411.46463615139</v>
      </c>
      <c r="J21" s="3246">
        <v>73362.517500000002</v>
      </c>
      <c r="K21" s="3247">
        <v>810403.9483257375</v>
      </c>
    </row>
    <row r="22" spans="1:11" ht="18" customHeight="1" x14ac:dyDescent="0.2">
      <c r="A22" s="3237" t="s">
        <v>76</v>
      </c>
      <c r="B22" s="3232" t="s">
        <v>6</v>
      </c>
      <c r="C22" s="3232"/>
      <c r="D22" s="3232"/>
      <c r="E22" s="3232"/>
      <c r="F22" s="3245">
        <v>1305.134</v>
      </c>
      <c r="G22" s="3245">
        <v>0</v>
      </c>
      <c r="H22" s="3246">
        <v>64354.496200000001</v>
      </c>
      <c r="I22" s="3281">
        <v>44944.627545614298</v>
      </c>
      <c r="J22" s="3246">
        <v>9016.768</v>
      </c>
      <c r="K22" s="3247">
        <v>100282.3557456143</v>
      </c>
    </row>
    <row r="23" spans="1:11" ht="18" customHeight="1" x14ac:dyDescent="0.2">
      <c r="A23" s="3237" t="s">
        <v>77</v>
      </c>
      <c r="B23" s="3232" t="s">
        <v>43</v>
      </c>
      <c r="C23" s="3232"/>
      <c r="D23" s="3232"/>
      <c r="E23" s="3232"/>
      <c r="F23" s="3245">
        <v>2410.4257499999999</v>
      </c>
      <c r="G23" s="3245">
        <v>0</v>
      </c>
      <c r="H23" s="3246">
        <v>60244.49162500001</v>
      </c>
      <c r="I23" s="3281">
        <v>42074.235642303196</v>
      </c>
      <c r="J23" s="3246">
        <v>0</v>
      </c>
      <c r="K23" s="3247">
        <v>102318.72726730321</v>
      </c>
    </row>
    <row r="24" spans="1:11" ht="18" customHeight="1" x14ac:dyDescent="0.2">
      <c r="A24" s="3237" t="s">
        <v>78</v>
      </c>
      <c r="B24" s="3232" t="s">
        <v>44</v>
      </c>
      <c r="C24" s="3232"/>
      <c r="D24" s="3232"/>
      <c r="E24" s="3232"/>
      <c r="F24" s="3245">
        <v>6249.695745714851</v>
      </c>
      <c r="G24" s="3245">
        <v>5354.6270052167583</v>
      </c>
      <c r="H24" s="3246">
        <v>441327.32</v>
      </c>
      <c r="I24" s="3281">
        <v>308219.21068980626</v>
      </c>
      <c r="J24" s="3246">
        <v>39429.870000000003</v>
      </c>
      <c r="K24" s="3247">
        <v>710116.66068980622</v>
      </c>
    </row>
    <row r="25" spans="1:11" ht="18" customHeight="1" x14ac:dyDescent="0.2">
      <c r="A25" s="3237" t="s">
        <v>79</v>
      </c>
      <c r="B25" s="3232" t="s">
        <v>5</v>
      </c>
      <c r="C25" s="3232"/>
      <c r="D25" s="3232"/>
      <c r="E25" s="3232"/>
      <c r="F25" s="3245">
        <v>4770.933</v>
      </c>
      <c r="G25" s="3245">
        <v>0</v>
      </c>
      <c r="H25" s="3246">
        <v>108130.87882500002</v>
      </c>
      <c r="I25" s="3281">
        <v>75517.677271002831</v>
      </c>
      <c r="J25" s="3246">
        <v>14655.739</v>
      </c>
      <c r="K25" s="3247">
        <v>168992.81709600287</v>
      </c>
    </row>
    <row r="26" spans="1:11" ht="18" customHeight="1" x14ac:dyDescent="0.2">
      <c r="A26" s="3237" t="s">
        <v>80</v>
      </c>
      <c r="B26" s="3232" t="s">
        <v>45</v>
      </c>
      <c r="C26" s="3232"/>
      <c r="D26" s="3232"/>
      <c r="E26" s="3232"/>
      <c r="F26" s="3245"/>
      <c r="G26" s="3245"/>
      <c r="H26" s="3246"/>
      <c r="I26" s="3281">
        <v>0</v>
      </c>
      <c r="J26" s="3246"/>
      <c r="K26" s="3247">
        <v>0</v>
      </c>
    </row>
    <row r="27" spans="1:11" ht="18" customHeight="1" x14ac:dyDescent="0.2">
      <c r="A27" s="3237" t="s">
        <v>81</v>
      </c>
      <c r="B27" s="3232" t="s">
        <v>46</v>
      </c>
      <c r="C27" s="3232"/>
      <c r="D27" s="3232"/>
      <c r="E27" s="3232"/>
      <c r="F27" s="3245"/>
      <c r="G27" s="3245"/>
      <c r="H27" s="3246"/>
      <c r="I27" s="3281">
        <v>0</v>
      </c>
      <c r="J27" s="3246"/>
      <c r="K27" s="3247">
        <v>0</v>
      </c>
    </row>
    <row r="28" spans="1:11" ht="18" customHeight="1" x14ac:dyDescent="0.2">
      <c r="A28" s="3237" t="s">
        <v>82</v>
      </c>
      <c r="B28" s="3232" t="s">
        <v>47</v>
      </c>
      <c r="C28" s="3232"/>
      <c r="D28" s="3232"/>
      <c r="E28" s="3232"/>
      <c r="F28" s="3245"/>
      <c r="G28" s="3245"/>
      <c r="H28" s="3246"/>
      <c r="I28" s="3281">
        <v>0</v>
      </c>
      <c r="J28" s="3246"/>
      <c r="K28" s="3247">
        <v>0</v>
      </c>
    </row>
    <row r="29" spans="1:11" ht="18" customHeight="1" x14ac:dyDescent="0.2">
      <c r="A29" s="3237" t="s">
        <v>83</v>
      </c>
      <c r="B29" s="3232" t="s">
        <v>48</v>
      </c>
      <c r="C29" s="3232"/>
      <c r="D29" s="3232"/>
      <c r="E29" s="3232"/>
      <c r="F29" s="3245">
        <v>1284.1925000000001</v>
      </c>
      <c r="G29" s="3245">
        <v>0</v>
      </c>
      <c r="H29" s="3246">
        <v>1435307.5466750003</v>
      </c>
      <c r="I29" s="3281">
        <v>951409.50584521878</v>
      </c>
      <c r="J29" s="3246">
        <v>868.35</v>
      </c>
      <c r="K29" s="3247">
        <v>2385848.7025202191</v>
      </c>
    </row>
    <row r="30" spans="1:11" ht="18" customHeight="1" x14ac:dyDescent="0.2">
      <c r="A30" s="3237" t="s">
        <v>84</v>
      </c>
      <c r="B30" s="3257" t="s">
        <v>196</v>
      </c>
      <c r="C30" s="3258"/>
      <c r="D30" s="3259"/>
      <c r="E30" s="3232"/>
      <c r="F30" s="3245">
        <v>90.680750000000003</v>
      </c>
      <c r="G30" s="3245">
        <v>0</v>
      </c>
      <c r="H30" s="3246">
        <v>4554.6983499999997</v>
      </c>
      <c r="I30" s="3281">
        <v>3180.9622172657769</v>
      </c>
      <c r="J30" s="3246">
        <v>714.04250000000002</v>
      </c>
      <c r="K30" s="3247">
        <v>7021.6180672657774</v>
      </c>
    </row>
    <row r="31" spans="1:11" ht="18" customHeight="1" x14ac:dyDescent="0.2">
      <c r="A31" s="3237" t="s">
        <v>133</v>
      </c>
      <c r="B31" s="4062"/>
      <c r="C31" s="4063"/>
      <c r="D31" s="4064"/>
      <c r="E31" s="3232"/>
      <c r="F31" s="3245"/>
      <c r="G31" s="3245"/>
      <c r="H31" s="3246"/>
      <c r="I31" s="3281">
        <v>0</v>
      </c>
      <c r="J31" s="3246"/>
      <c r="K31" s="3247">
        <v>0</v>
      </c>
    </row>
    <row r="32" spans="1:11" ht="18" customHeight="1" x14ac:dyDescent="0.2">
      <c r="A32" s="3237" t="s">
        <v>134</v>
      </c>
      <c r="B32" s="3260"/>
      <c r="C32" s="3261"/>
      <c r="D32" s="3262"/>
      <c r="E32" s="3232"/>
      <c r="F32" s="3245"/>
      <c r="G32" s="3283" t="s">
        <v>85</v>
      </c>
      <c r="H32" s="3246"/>
      <c r="I32" s="3281">
        <v>0</v>
      </c>
      <c r="J32" s="3246"/>
      <c r="K32" s="3247">
        <v>0</v>
      </c>
    </row>
    <row r="33" spans="1:11" ht="18" customHeight="1" x14ac:dyDescent="0.2">
      <c r="A33" s="3237" t="s">
        <v>135</v>
      </c>
      <c r="B33" s="3260"/>
      <c r="C33" s="3261"/>
      <c r="D33" s="3262"/>
      <c r="E33" s="3232"/>
      <c r="F33" s="3245"/>
      <c r="G33" s="3283" t="s">
        <v>85</v>
      </c>
      <c r="H33" s="3246"/>
      <c r="I33" s="3281">
        <v>0</v>
      </c>
      <c r="J33" s="3246"/>
      <c r="K33" s="3247">
        <v>0</v>
      </c>
    </row>
    <row r="34" spans="1:11" ht="18" customHeight="1" x14ac:dyDescent="0.2">
      <c r="A34" s="3237" t="s">
        <v>136</v>
      </c>
      <c r="B34" s="4062"/>
      <c r="C34" s="4063"/>
      <c r="D34" s="4064"/>
      <c r="E34" s="3232"/>
      <c r="F34" s="3245"/>
      <c r="G34" s="3283" t="s">
        <v>85</v>
      </c>
      <c r="H34" s="3246"/>
      <c r="I34" s="3281">
        <v>0</v>
      </c>
      <c r="J34" s="3246"/>
      <c r="K34" s="3247">
        <v>0</v>
      </c>
    </row>
    <row r="35" spans="1:11" ht="18" customHeight="1" x14ac:dyDescent="0.2">
      <c r="A35" s="3232"/>
      <c r="B35" s="3232"/>
      <c r="C35" s="3232"/>
      <c r="D35" s="3232"/>
      <c r="E35" s="3232"/>
      <c r="F35" s="3232"/>
      <c r="G35" s="3232"/>
      <c r="H35" s="3232"/>
      <c r="I35" s="3232"/>
      <c r="J35" s="3232"/>
      <c r="K35" s="3275"/>
    </row>
    <row r="36" spans="1:11" ht="18" customHeight="1" x14ac:dyDescent="0.2">
      <c r="A36" s="3238" t="s">
        <v>137</v>
      </c>
      <c r="B36" s="3234" t="s">
        <v>138</v>
      </c>
      <c r="C36" s="3232"/>
      <c r="D36" s="3232"/>
      <c r="E36" s="3234" t="s">
        <v>7</v>
      </c>
      <c r="F36" s="3249">
        <v>32318.171725682798</v>
      </c>
      <c r="G36" s="3249">
        <v>27751.131454509821</v>
      </c>
      <c r="H36" s="3249">
        <v>2634274.4328645868</v>
      </c>
      <c r="I36" s="3247">
        <v>1788757.6838473624</v>
      </c>
      <c r="J36" s="3247">
        <v>138047.28700000001</v>
      </c>
      <c r="K36" s="3247">
        <v>4284984.8297119485</v>
      </c>
    </row>
    <row r="37" spans="1:11" ht="18" customHeight="1" thickBot="1" x14ac:dyDescent="0.25">
      <c r="A37" s="3232"/>
      <c r="B37" s="3234"/>
      <c r="C37" s="3232"/>
      <c r="D37" s="3232"/>
      <c r="E37" s="3232"/>
      <c r="F37" s="3250"/>
      <c r="G37" s="3250"/>
      <c r="H37" s="3251"/>
      <c r="I37" s="3251"/>
      <c r="J37" s="3251"/>
      <c r="K37" s="3276"/>
    </row>
    <row r="38" spans="1:11" ht="42.75" customHeight="1" x14ac:dyDescent="0.2">
      <c r="A38" s="3232"/>
      <c r="B38" s="3232"/>
      <c r="C38" s="3232"/>
      <c r="D38" s="3232"/>
      <c r="E38" s="3232"/>
      <c r="F38" s="3240" t="s">
        <v>9</v>
      </c>
      <c r="G38" s="3240" t="s">
        <v>37</v>
      </c>
      <c r="H38" s="3240" t="s">
        <v>29</v>
      </c>
      <c r="I38" s="3240" t="s">
        <v>30</v>
      </c>
      <c r="J38" s="3240" t="s">
        <v>33</v>
      </c>
      <c r="K38" s="3240" t="s">
        <v>34</v>
      </c>
    </row>
    <row r="39" spans="1:11" ht="18.75" customHeight="1" x14ac:dyDescent="0.2">
      <c r="A39" s="3238" t="s">
        <v>86</v>
      </c>
      <c r="B39" s="3234" t="s">
        <v>49</v>
      </c>
      <c r="C39" s="3232"/>
      <c r="D39" s="3232"/>
      <c r="E39" s="3232"/>
      <c r="F39" s="3232"/>
      <c r="G39" s="3232"/>
      <c r="H39" s="3232"/>
      <c r="I39" s="3232"/>
      <c r="J39" s="3232"/>
      <c r="K39" s="3232"/>
    </row>
    <row r="40" spans="1:11" ht="18" customHeight="1" x14ac:dyDescent="0.2">
      <c r="A40" s="3237" t="s">
        <v>87</v>
      </c>
      <c r="B40" s="3232" t="s">
        <v>31</v>
      </c>
      <c r="C40" s="3232"/>
      <c r="D40" s="3232"/>
      <c r="E40" s="3232"/>
      <c r="F40" s="3245">
        <v>6081.6612499999992</v>
      </c>
      <c r="G40" s="3245">
        <v>963</v>
      </c>
      <c r="H40" s="3246">
        <v>434751.20412499999</v>
      </c>
      <c r="I40" s="3281">
        <v>0</v>
      </c>
      <c r="J40" s="3246">
        <v>2532.1072500000005</v>
      </c>
      <c r="K40" s="3247">
        <v>432219.09687499999</v>
      </c>
    </row>
    <row r="41" spans="1:11" ht="18" customHeight="1" x14ac:dyDescent="0.2">
      <c r="A41" s="3237" t="s">
        <v>88</v>
      </c>
      <c r="B41" s="3861" t="s">
        <v>50</v>
      </c>
      <c r="C41" s="3862"/>
      <c r="D41" s="3232"/>
      <c r="E41" s="3232"/>
      <c r="F41" s="3245">
        <v>11035.63125</v>
      </c>
      <c r="G41" s="3245">
        <v>5479.833333333333</v>
      </c>
      <c r="H41" s="3246">
        <v>468693.344125</v>
      </c>
      <c r="I41" s="3281">
        <v>0</v>
      </c>
      <c r="J41" s="3246">
        <v>2532.1072500000005</v>
      </c>
      <c r="K41" s="3247">
        <v>466161.236875</v>
      </c>
    </row>
    <row r="42" spans="1:11" ht="18" customHeight="1" x14ac:dyDescent="0.2">
      <c r="A42" s="3237" t="s">
        <v>89</v>
      </c>
      <c r="B42" s="3233" t="s">
        <v>11</v>
      </c>
      <c r="C42" s="3232"/>
      <c r="D42" s="3232"/>
      <c r="E42" s="3232"/>
      <c r="F42" s="3245">
        <v>1792.4735000000001</v>
      </c>
      <c r="G42" s="3245">
        <v>1056</v>
      </c>
      <c r="H42" s="3246">
        <v>89849.757050000015</v>
      </c>
      <c r="I42" s="3281">
        <v>0</v>
      </c>
      <c r="J42" s="3246">
        <v>4624.4607500000011</v>
      </c>
      <c r="K42" s="3247">
        <v>85225.296300000016</v>
      </c>
    </row>
    <row r="43" spans="1:11" ht="18" customHeight="1" x14ac:dyDescent="0.2">
      <c r="A43" s="3237" t="s">
        <v>90</v>
      </c>
      <c r="B43" s="3278" t="s">
        <v>10</v>
      </c>
      <c r="C43" s="3241"/>
      <c r="D43" s="3241"/>
      <c r="E43" s="3232"/>
      <c r="F43" s="3245"/>
      <c r="G43" s="3245"/>
      <c r="H43" s="3246"/>
      <c r="I43" s="3281">
        <v>0</v>
      </c>
      <c r="J43" s="3246"/>
      <c r="K43" s="3247">
        <v>0</v>
      </c>
    </row>
    <row r="44" spans="1:11" ht="18" customHeight="1" x14ac:dyDescent="0.2">
      <c r="A44" s="3237" t="s">
        <v>91</v>
      </c>
      <c r="B44" s="4062"/>
      <c r="C44" s="4063"/>
      <c r="D44" s="4064"/>
      <c r="E44" s="3232"/>
      <c r="F44" s="3285"/>
      <c r="G44" s="3285"/>
      <c r="H44" s="3285"/>
      <c r="I44" s="3286">
        <v>0</v>
      </c>
      <c r="J44" s="3285"/>
      <c r="K44" s="3287">
        <v>0</v>
      </c>
    </row>
    <row r="45" spans="1:11" ht="18" customHeight="1" x14ac:dyDescent="0.2">
      <c r="A45" s="3237" t="s">
        <v>139</v>
      </c>
      <c r="B45" s="4062"/>
      <c r="C45" s="4063"/>
      <c r="D45" s="4064"/>
      <c r="E45" s="3232"/>
      <c r="F45" s="3245"/>
      <c r="G45" s="3245"/>
      <c r="H45" s="3246"/>
      <c r="I45" s="3281">
        <v>0</v>
      </c>
      <c r="J45" s="3246"/>
      <c r="K45" s="3247">
        <v>0</v>
      </c>
    </row>
    <row r="46" spans="1:11" ht="18" customHeight="1" x14ac:dyDescent="0.2">
      <c r="A46" s="3237" t="s">
        <v>140</v>
      </c>
      <c r="B46" s="4062"/>
      <c r="C46" s="4063"/>
      <c r="D46" s="4064"/>
      <c r="E46" s="3232"/>
      <c r="F46" s="3245"/>
      <c r="G46" s="3245"/>
      <c r="H46" s="3246"/>
      <c r="I46" s="3281">
        <v>0</v>
      </c>
      <c r="J46" s="3246"/>
      <c r="K46" s="3247">
        <v>0</v>
      </c>
    </row>
    <row r="47" spans="1:11" ht="18" customHeight="1" x14ac:dyDescent="0.2">
      <c r="A47" s="3237" t="s">
        <v>141</v>
      </c>
      <c r="B47" s="4062"/>
      <c r="C47" s="4063"/>
      <c r="D47" s="4064"/>
      <c r="E47" s="3232"/>
      <c r="F47" s="3245"/>
      <c r="G47" s="3245"/>
      <c r="H47" s="3246"/>
      <c r="I47" s="3281">
        <v>0</v>
      </c>
      <c r="J47" s="3246"/>
      <c r="K47" s="3247">
        <v>0</v>
      </c>
    </row>
    <row r="48" spans="1:11" ht="18" customHeight="1" x14ac:dyDescent="0.2">
      <c r="A48" s="3175"/>
      <c r="B48" s="3167"/>
      <c r="C48" s="3167"/>
      <c r="D48" s="3167"/>
      <c r="E48" s="3167"/>
      <c r="F48" s="3167"/>
      <c r="G48" s="3167"/>
      <c r="H48" s="3167"/>
      <c r="I48" s="3167"/>
      <c r="J48" s="3167"/>
      <c r="K48" s="3167"/>
    </row>
    <row r="49" spans="1:11" ht="18" customHeight="1" x14ac:dyDescent="0.2">
      <c r="A49" s="3238" t="s">
        <v>142</v>
      </c>
      <c r="B49" s="3234" t="s">
        <v>143</v>
      </c>
      <c r="C49" s="3232"/>
      <c r="D49" s="3232"/>
      <c r="E49" s="3234" t="s">
        <v>7</v>
      </c>
      <c r="F49" s="3254">
        <v>18909.766</v>
      </c>
      <c r="G49" s="3254">
        <v>7498.833333333333</v>
      </c>
      <c r="H49" s="3247">
        <v>993294.30530000001</v>
      </c>
      <c r="I49" s="3247">
        <v>0</v>
      </c>
      <c r="J49" s="3247">
        <v>9688.6752500000021</v>
      </c>
      <c r="K49" s="3247">
        <v>983605.63005000004</v>
      </c>
    </row>
    <row r="50" spans="1:11" ht="18" customHeight="1" thickBot="1" x14ac:dyDescent="0.25">
      <c r="A50" s="3232"/>
      <c r="B50" s="3232"/>
      <c r="C50" s="3232"/>
      <c r="D50" s="3232"/>
      <c r="E50" s="3232"/>
      <c r="F50" s="3232"/>
      <c r="G50" s="3255"/>
      <c r="H50" s="3255"/>
      <c r="I50" s="3255"/>
      <c r="J50" s="3255"/>
      <c r="K50" s="3255"/>
    </row>
    <row r="51" spans="1:11" ht="42.75" customHeight="1" x14ac:dyDescent="0.2">
      <c r="A51" s="3232"/>
      <c r="B51" s="3232"/>
      <c r="C51" s="3232"/>
      <c r="D51" s="3232"/>
      <c r="E51" s="3232"/>
      <c r="F51" s="3240" t="s">
        <v>9</v>
      </c>
      <c r="G51" s="3240" t="s">
        <v>37</v>
      </c>
      <c r="H51" s="3240" t="s">
        <v>29</v>
      </c>
      <c r="I51" s="3240" t="s">
        <v>30</v>
      </c>
      <c r="J51" s="3240" t="s">
        <v>33</v>
      </c>
      <c r="K51" s="3240" t="s">
        <v>34</v>
      </c>
    </row>
    <row r="52" spans="1:11" ht="18" customHeight="1" x14ac:dyDescent="0.2">
      <c r="A52" s="3238" t="s">
        <v>92</v>
      </c>
      <c r="B52" s="4060" t="s">
        <v>38</v>
      </c>
      <c r="C52" s="4061"/>
      <c r="D52" s="3232"/>
      <c r="E52" s="3232"/>
      <c r="F52" s="3232"/>
      <c r="G52" s="3232"/>
      <c r="H52" s="3232"/>
      <c r="I52" s="3232"/>
      <c r="J52" s="3232"/>
      <c r="K52" s="3232"/>
    </row>
    <row r="53" spans="1:11" ht="18" customHeight="1" x14ac:dyDescent="0.2">
      <c r="A53" s="3237" t="s">
        <v>51</v>
      </c>
      <c r="B53" s="4065" t="s">
        <v>190</v>
      </c>
      <c r="C53" s="4066"/>
      <c r="D53" s="4067"/>
      <c r="E53" s="3232"/>
      <c r="F53" s="3245"/>
      <c r="G53" s="3245"/>
      <c r="H53" s="3246"/>
      <c r="I53" s="3281">
        <v>0</v>
      </c>
      <c r="J53" s="3246"/>
      <c r="K53" s="3247">
        <v>0</v>
      </c>
    </row>
    <row r="54" spans="1:11" ht="18" customHeight="1" x14ac:dyDescent="0.2">
      <c r="A54" s="3237" t="s">
        <v>93</v>
      </c>
      <c r="B54" s="3257" t="s">
        <v>191</v>
      </c>
      <c r="C54" s="3258"/>
      <c r="D54" s="3259"/>
      <c r="E54" s="3232"/>
      <c r="F54" s="3245">
        <v>73106.976666666669</v>
      </c>
      <c r="G54" s="3245">
        <v>4458.844000000001</v>
      </c>
      <c r="H54" s="3246">
        <v>9062337.0316666663</v>
      </c>
      <c r="I54" s="3281">
        <v>0</v>
      </c>
      <c r="J54" s="3246">
        <v>35501.316666666666</v>
      </c>
      <c r="K54" s="3247">
        <v>9026835.7149999999</v>
      </c>
    </row>
    <row r="55" spans="1:11" ht="18" customHeight="1" x14ac:dyDescent="0.2">
      <c r="A55" s="3237" t="s">
        <v>94</v>
      </c>
      <c r="B55" s="4065" t="s">
        <v>192</v>
      </c>
      <c r="C55" s="4066"/>
      <c r="D55" s="4067"/>
      <c r="E55" s="3232"/>
      <c r="F55" s="3245">
        <v>0</v>
      </c>
      <c r="G55" s="3245">
        <v>0</v>
      </c>
      <c r="H55" s="3246">
        <v>1085477.8999999999</v>
      </c>
      <c r="I55" s="3281">
        <v>0</v>
      </c>
      <c r="J55" s="3246">
        <v>0</v>
      </c>
      <c r="K55" s="3247">
        <v>1085477.8999999999</v>
      </c>
    </row>
    <row r="56" spans="1:11" ht="18" customHeight="1" x14ac:dyDescent="0.2">
      <c r="A56" s="3237" t="s">
        <v>95</v>
      </c>
      <c r="B56" s="4065" t="s">
        <v>193</v>
      </c>
      <c r="C56" s="4066"/>
      <c r="D56" s="4067"/>
      <c r="E56" s="3232"/>
      <c r="F56" s="3245"/>
      <c r="G56" s="3245"/>
      <c r="H56" s="3246"/>
      <c r="I56" s="3281">
        <v>0</v>
      </c>
      <c r="J56" s="3246"/>
      <c r="K56" s="3247">
        <v>0</v>
      </c>
    </row>
    <row r="57" spans="1:11" ht="18" customHeight="1" x14ac:dyDescent="0.2">
      <c r="A57" s="3237" t="s">
        <v>96</v>
      </c>
      <c r="B57" s="4065" t="s">
        <v>194</v>
      </c>
      <c r="C57" s="4066"/>
      <c r="D57" s="4067"/>
      <c r="E57" s="3232"/>
      <c r="F57" s="3245">
        <v>0</v>
      </c>
      <c r="G57" s="3245">
        <v>0</v>
      </c>
      <c r="H57" s="3246">
        <v>3647421.8637601733</v>
      </c>
      <c r="I57" s="3281">
        <v>0</v>
      </c>
      <c r="J57" s="3246">
        <v>0</v>
      </c>
      <c r="K57" s="3247">
        <v>3647421.8637601733</v>
      </c>
    </row>
    <row r="58" spans="1:11" ht="18" customHeight="1" x14ac:dyDescent="0.2">
      <c r="A58" s="3237" t="s">
        <v>97</v>
      </c>
      <c r="B58" s="3257"/>
      <c r="C58" s="3258"/>
      <c r="D58" s="3259"/>
      <c r="E58" s="3232"/>
      <c r="F58" s="3245"/>
      <c r="G58" s="3245"/>
      <c r="H58" s="3246"/>
      <c r="I58" s="3281">
        <v>0</v>
      </c>
      <c r="J58" s="3246"/>
      <c r="K58" s="3247">
        <v>0</v>
      </c>
    </row>
    <row r="59" spans="1:11" ht="18" customHeight="1" x14ac:dyDescent="0.2">
      <c r="A59" s="3237" t="s">
        <v>98</v>
      </c>
      <c r="B59" s="4065"/>
      <c r="C59" s="4066"/>
      <c r="D59" s="4067"/>
      <c r="E59" s="3232"/>
      <c r="F59" s="3245"/>
      <c r="G59" s="3245"/>
      <c r="H59" s="3246"/>
      <c r="I59" s="3281">
        <v>0</v>
      </c>
      <c r="J59" s="3246"/>
      <c r="K59" s="3247">
        <v>0</v>
      </c>
    </row>
    <row r="60" spans="1:11" ht="18" customHeight="1" x14ac:dyDescent="0.2">
      <c r="A60" s="3237" t="s">
        <v>99</v>
      </c>
      <c r="B60" s="3257"/>
      <c r="C60" s="3258"/>
      <c r="D60" s="3259"/>
      <c r="E60" s="3232"/>
      <c r="F60" s="3245"/>
      <c r="G60" s="3245"/>
      <c r="H60" s="3246"/>
      <c r="I60" s="3281">
        <v>0</v>
      </c>
      <c r="J60" s="3246"/>
      <c r="K60" s="3247">
        <v>0</v>
      </c>
    </row>
    <row r="61" spans="1:11" ht="18" customHeight="1" x14ac:dyDescent="0.2">
      <c r="A61" s="3237" t="s">
        <v>100</v>
      </c>
      <c r="B61" s="3257"/>
      <c r="C61" s="3258"/>
      <c r="D61" s="3259"/>
      <c r="E61" s="3232"/>
      <c r="F61" s="3245"/>
      <c r="G61" s="3245"/>
      <c r="H61" s="3246"/>
      <c r="I61" s="3281">
        <v>0</v>
      </c>
      <c r="J61" s="3246"/>
      <c r="K61" s="3247">
        <v>0</v>
      </c>
    </row>
    <row r="62" spans="1:11" ht="18" customHeight="1" x14ac:dyDescent="0.2">
      <c r="A62" s="3237" t="s">
        <v>101</v>
      </c>
      <c r="B62" s="4065"/>
      <c r="C62" s="4066"/>
      <c r="D62" s="4067"/>
      <c r="E62" s="3232"/>
      <c r="F62" s="3245"/>
      <c r="G62" s="3245"/>
      <c r="H62" s="3246"/>
      <c r="I62" s="3281">
        <v>0</v>
      </c>
      <c r="J62" s="3246"/>
      <c r="K62" s="3247">
        <v>0</v>
      </c>
    </row>
    <row r="63" spans="1:11" ht="18" customHeight="1" x14ac:dyDescent="0.2">
      <c r="A63" s="3237"/>
      <c r="B63" s="3232"/>
      <c r="C63" s="3232"/>
      <c r="D63" s="3232"/>
      <c r="E63" s="3232"/>
      <c r="F63" s="3232"/>
      <c r="G63" s="3232"/>
      <c r="H63" s="3232"/>
      <c r="I63" s="3277"/>
      <c r="J63" s="3232"/>
      <c r="K63" s="3232"/>
    </row>
    <row r="64" spans="1:11" ht="18" customHeight="1" x14ac:dyDescent="0.2">
      <c r="A64" s="3237" t="s">
        <v>144</v>
      </c>
      <c r="B64" s="3234" t="s">
        <v>145</v>
      </c>
      <c r="C64" s="3232"/>
      <c r="D64" s="3232"/>
      <c r="E64" s="3234" t="s">
        <v>7</v>
      </c>
      <c r="F64" s="3249">
        <v>73106.976666666669</v>
      </c>
      <c r="G64" s="3249">
        <v>4458.844000000001</v>
      </c>
      <c r="H64" s="3247">
        <v>13795236.79542684</v>
      </c>
      <c r="I64" s="3247">
        <v>0</v>
      </c>
      <c r="J64" s="3247">
        <v>35501.316666666666</v>
      </c>
      <c r="K64" s="3247">
        <v>13759735.478760174</v>
      </c>
    </row>
    <row r="65" spans="1:11" ht="18" customHeight="1" x14ac:dyDescent="0.2">
      <c r="A65" s="3232"/>
      <c r="B65" s="3232"/>
      <c r="C65" s="3232"/>
      <c r="D65" s="3232"/>
      <c r="E65" s="3232"/>
      <c r="F65" s="3279"/>
      <c r="G65" s="3279"/>
      <c r="H65" s="3279"/>
      <c r="I65" s="3279"/>
      <c r="J65" s="3279"/>
      <c r="K65" s="3279"/>
    </row>
    <row r="66" spans="1:11" ht="42.75" customHeight="1" x14ac:dyDescent="0.2">
      <c r="A66" s="3232"/>
      <c r="B66" s="3232"/>
      <c r="C66" s="3232"/>
      <c r="D66" s="3232"/>
      <c r="E66" s="3232"/>
      <c r="F66" s="3288" t="s">
        <v>9</v>
      </c>
      <c r="G66" s="3288" t="s">
        <v>37</v>
      </c>
      <c r="H66" s="3288" t="s">
        <v>29</v>
      </c>
      <c r="I66" s="3288" t="s">
        <v>30</v>
      </c>
      <c r="J66" s="3288" t="s">
        <v>33</v>
      </c>
      <c r="K66" s="3288" t="s">
        <v>34</v>
      </c>
    </row>
    <row r="67" spans="1:11" ht="18" customHeight="1" x14ac:dyDescent="0.2">
      <c r="A67" s="3238" t="s">
        <v>102</v>
      </c>
      <c r="B67" s="3234" t="s">
        <v>12</v>
      </c>
      <c r="C67" s="3232"/>
      <c r="D67" s="3232"/>
      <c r="E67" s="3232"/>
      <c r="F67" s="3289"/>
      <c r="G67" s="3289"/>
      <c r="H67" s="3289"/>
      <c r="I67" s="3290"/>
      <c r="J67" s="3289"/>
      <c r="K67" s="3291"/>
    </row>
    <row r="68" spans="1:11" ht="18" customHeight="1" x14ac:dyDescent="0.2">
      <c r="A68" s="3237" t="s">
        <v>103</v>
      </c>
      <c r="B68" s="3232" t="s">
        <v>52</v>
      </c>
      <c r="C68" s="3232"/>
      <c r="D68" s="3232"/>
      <c r="E68" s="3232"/>
      <c r="F68" s="3245">
        <v>6855.0000000000018</v>
      </c>
      <c r="G68" s="3282">
        <v>0</v>
      </c>
      <c r="H68" s="3246">
        <v>792185.76</v>
      </c>
      <c r="I68" s="3281">
        <v>0</v>
      </c>
      <c r="J68" s="3282">
        <v>130912.72</v>
      </c>
      <c r="K68" s="3247">
        <v>661273.04</v>
      </c>
    </row>
    <row r="69" spans="1:11" ht="18" customHeight="1" x14ac:dyDescent="0.2">
      <c r="A69" s="3237" t="s">
        <v>104</v>
      </c>
      <c r="B69" s="3233" t="s">
        <v>53</v>
      </c>
      <c r="C69" s="3232"/>
      <c r="D69" s="3232"/>
      <c r="E69" s="3232"/>
      <c r="F69" s="3282">
        <v>0</v>
      </c>
      <c r="G69" s="3282">
        <v>0</v>
      </c>
      <c r="H69" s="3246">
        <v>31361.075000000012</v>
      </c>
      <c r="I69" s="3281">
        <v>0</v>
      </c>
      <c r="J69" s="3282">
        <v>0</v>
      </c>
      <c r="K69" s="3247">
        <v>31361.075000000012</v>
      </c>
    </row>
    <row r="70" spans="1:11" ht="18" customHeight="1" x14ac:dyDescent="0.2">
      <c r="A70" s="3237" t="s">
        <v>178</v>
      </c>
      <c r="B70" s="3257"/>
      <c r="C70" s="3258"/>
      <c r="D70" s="3259"/>
      <c r="E70" s="3234"/>
      <c r="F70" s="3266"/>
      <c r="G70" s="3266"/>
      <c r="H70" s="3267"/>
      <c r="I70" s="3281">
        <v>0</v>
      </c>
      <c r="J70" s="3267"/>
      <c r="K70" s="3247">
        <v>0</v>
      </c>
    </row>
    <row r="71" spans="1:11" ht="18" customHeight="1" x14ac:dyDescent="0.2">
      <c r="A71" s="3237" t="s">
        <v>179</v>
      </c>
      <c r="B71" s="3257"/>
      <c r="C71" s="3258"/>
      <c r="D71" s="3259"/>
      <c r="E71" s="3234"/>
      <c r="F71" s="3266"/>
      <c r="G71" s="3266"/>
      <c r="H71" s="3267"/>
      <c r="I71" s="3281">
        <v>0</v>
      </c>
      <c r="J71" s="3267"/>
      <c r="K71" s="3247">
        <v>0</v>
      </c>
    </row>
    <row r="72" spans="1:11" ht="18" customHeight="1" x14ac:dyDescent="0.2">
      <c r="A72" s="3237" t="s">
        <v>180</v>
      </c>
      <c r="B72" s="3263"/>
      <c r="C72" s="3264"/>
      <c r="D72" s="3265"/>
      <c r="E72" s="3234"/>
      <c r="F72" s="3245"/>
      <c r="G72" s="3245"/>
      <c r="H72" s="3246"/>
      <c r="I72" s="3281">
        <v>0</v>
      </c>
      <c r="J72" s="3246"/>
      <c r="K72" s="3247">
        <v>0</v>
      </c>
    </row>
    <row r="73" spans="1:11" ht="18" customHeight="1" x14ac:dyDescent="0.2">
      <c r="A73" s="3237"/>
      <c r="B73" s="3233"/>
      <c r="C73" s="3232"/>
      <c r="D73" s="3232"/>
      <c r="E73" s="3234"/>
      <c r="F73" s="3292"/>
      <c r="G73" s="3292"/>
      <c r="H73" s="3293"/>
      <c r="I73" s="3290"/>
      <c r="J73" s="3293"/>
      <c r="K73" s="3291"/>
    </row>
    <row r="74" spans="1:11" ht="18" customHeight="1" x14ac:dyDescent="0.2">
      <c r="A74" s="3238" t="s">
        <v>146</v>
      </c>
      <c r="B74" s="3234" t="s">
        <v>147</v>
      </c>
      <c r="C74" s="3232"/>
      <c r="D74" s="3232"/>
      <c r="E74" s="3234" t="s">
        <v>7</v>
      </c>
      <c r="F74" s="3252">
        <v>6855.0000000000018</v>
      </c>
      <c r="G74" s="3252">
        <v>0</v>
      </c>
      <c r="H74" s="3252">
        <v>823546.83499999996</v>
      </c>
      <c r="I74" s="3284">
        <v>0</v>
      </c>
      <c r="J74" s="3252">
        <v>130912.72</v>
      </c>
      <c r="K74" s="3248">
        <v>692634.11499999999</v>
      </c>
    </row>
    <row r="75" spans="1:11" ht="42.75" customHeight="1" x14ac:dyDescent="0.2">
      <c r="A75" s="3232"/>
      <c r="B75" s="3232"/>
      <c r="C75" s="3232"/>
      <c r="D75" s="3232"/>
      <c r="E75" s="3232"/>
      <c r="F75" s="3240" t="s">
        <v>9</v>
      </c>
      <c r="G75" s="3240" t="s">
        <v>37</v>
      </c>
      <c r="H75" s="3240" t="s">
        <v>29</v>
      </c>
      <c r="I75" s="3240" t="s">
        <v>30</v>
      </c>
      <c r="J75" s="3240" t="s">
        <v>33</v>
      </c>
      <c r="K75" s="3240" t="s">
        <v>34</v>
      </c>
    </row>
    <row r="76" spans="1:11" ht="18" customHeight="1" x14ac:dyDescent="0.2">
      <c r="A76" s="3238" t="s">
        <v>105</v>
      </c>
      <c r="B76" s="3234" t="s">
        <v>106</v>
      </c>
      <c r="C76" s="3232"/>
      <c r="D76" s="3232"/>
      <c r="E76" s="3232"/>
      <c r="F76" s="3232"/>
      <c r="G76" s="3232"/>
      <c r="H76" s="3232"/>
      <c r="I76" s="3232"/>
      <c r="J76" s="3232"/>
      <c r="K76" s="3232"/>
    </row>
    <row r="77" spans="1:11" ht="18" customHeight="1" x14ac:dyDescent="0.2">
      <c r="A77" s="3237" t="s">
        <v>107</v>
      </c>
      <c r="B77" s="3233" t="s">
        <v>54</v>
      </c>
      <c r="C77" s="3232"/>
      <c r="D77" s="3232"/>
      <c r="E77" s="3232"/>
      <c r="F77" s="3245">
        <v>79.252641247006665</v>
      </c>
      <c r="G77" s="3245">
        <v>10.500349944398359</v>
      </c>
      <c r="H77" s="3246">
        <v>398499.16772125527</v>
      </c>
      <c r="I77" s="3281">
        <v>0</v>
      </c>
      <c r="J77" s="3246">
        <v>0</v>
      </c>
      <c r="K77" s="3247">
        <v>398499.16772125527</v>
      </c>
    </row>
    <row r="78" spans="1:11" ht="18" customHeight="1" x14ac:dyDescent="0.2">
      <c r="A78" s="3237" t="s">
        <v>108</v>
      </c>
      <c r="B78" s="3233" t="s">
        <v>55</v>
      </c>
      <c r="C78" s="3232"/>
      <c r="D78" s="3232"/>
      <c r="E78" s="3232"/>
      <c r="F78" s="3245"/>
      <c r="G78" s="3245"/>
      <c r="H78" s="3246"/>
      <c r="I78" s="3281">
        <v>0</v>
      </c>
      <c r="J78" s="3246"/>
      <c r="K78" s="3247">
        <v>0</v>
      </c>
    </row>
    <row r="79" spans="1:11" ht="18" customHeight="1" x14ac:dyDescent="0.2">
      <c r="A79" s="3237" t="s">
        <v>109</v>
      </c>
      <c r="B79" s="3233" t="s">
        <v>13</v>
      </c>
      <c r="C79" s="3232"/>
      <c r="D79" s="3232"/>
      <c r="E79" s="3232"/>
      <c r="F79" s="3245">
        <v>180.50274956312995</v>
      </c>
      <c r="G79" s="3245">
        <v>66.50221631452294</v>
      </c>
      <c r="H79" s="3246">
        <v>0</v>
      </c>
      <c r="I79" s="3281">
        <v>0</v>
      </c>
      <c r="J79" s="3246">
        <v>0</v>
      </c>
      <c r="K79" s="3247">
        <v>0</v>
      </c>
    </row>
    <row r="80" spans="1:11" ht="18" customHeight="1" x14ac:dyDescent="0.2">
      <c r="A80" s="3237" t="s">
        <v>110</v>
      </c>
      <c r="B80" s="3233" t="s">
        <v>56</v>
      </c>
      <c r="C80" s="3232"/>
      <c r="D80" s="3232"/>
      <c r="E80" s="3232"/>
      <c r="F80" s="3245"/>
      <c r="G80" s="3245"/>
      <c r="H80" s="3246"/>
      <c r="I80" s="3281">
        <v>0</v>
      </c>
      <c r="J80" s="3246"/>
      <c r="K80" s="3247">
        <v>0</v>
      </c>
    </row>
    <row r="81" spans="1:11" ht="18" customHeight="1" x14ac:dyDescent="0.2">
      <c r="A81" s="3237"/>
      <c r="B81" s="3232"/>
      <c r="C81" s="3232"/>
      <c r="D81" s="3232"/>
      <c r="E81" s="3232"/>
      <c r="F81" s="3232"/>
      <c r="G81" s="3232"/>
      <c r="H81" s="3232"/>
      <c r="I81" s="3232"/>
      <c r="J81" s="3232"/>
      <c r="K81" s="3271"/>
    </row>
    <row r="82" spans="1:11" ht="18" customHeight="1" x14ac:dyDescent="0.2">
      <c r="A82" s="3237" t="s">
        <v>148</v>
      </c>
      <c r="B82" s="3234" t="s">
        <v>149</v>
      </c>
      <c r="C82" s="3232"/>
      <c r="D82" s="3232"/>
      <c r="E82" s="3234" t="s">
        <v>7</v>
      </c>
      <c r="F82" s="3252">
        <v>259.75539081013665</v>
      </c>
      <c r="G82" s="3252">
        <v>77.002566258921291</v>
      </c>
      <c r="H82" s="3248">
        <v>398499.16772125527</v>
      </c>
      <c r="I82" s="3248">
        <v>0</v>
      </c>
      <c r="J82" s="3248">
        <v>0</v>
      </c>
      <c r="K82" s="3248">
        <v>398499.16772125527</v>
      </c>
    </row>
    <row r="83" spans="1:11" ht="18" customHeight="1" thickBot="1" x14ac:dyDescent="0.25">
      <c r="A83" s="3237"/>
      <c r="B83" s="3232"/>
      <c r="C83" s="3232"/>
      <c r="D83" s="3232"/>
      <c r="E83" s="3232"/>
      <c r="F83" s="3255"/>
      <c r="G83" s="3255"/>
      <c r="H83" s="3255"/>
      <c r="I83" s="3255"/>
      <c r="J83" s="3255"/>
      <c r="K83" s="3255"/>
    </row>
    <row r="84" spans="1:11" ht="42.75" customHeight="1" x14ac:dyDescent="0.2">
      <c r="A84" s="3232"/>
      <c r="B84" s="3232"/>
      <c r="C84" s="3232"/>
      <c r="D84" s="3232"/>
      <c r="E84" s="3232"/>
      <c r="F84" s="3240" t="s">
        <v>9</v>
      </c>
      <c r="G84" s="3240" t="s">
        <v>37</v>
      </c>
      <c r="H84" s="3240" t="s">
        <v>29</v>
      </c>
      <c r="I84" s="3240" t="s">
        <v>30</v>
      </c>
      <c r="J84" s="3240" t="s">
        <v>33</v>
      </c>
      <c r="K84" s="3240" t="s">
        <v>34</v>
      </c>
    </row>
    <row r="85" spans="1:11" ht="18" customHeight="1" x14ac:dyDescent="0.2">
      <c r="A85" s="3238" t="s">
        <v>111</v>
      </c>
      <c r="B85" s="3234" t="s">
        <v>57</v>
      </c>
      <c r="C85" s="3232"/>
      <c r="D85" s="3232"/>
      <c r="E85" s="3232"/>
      <c r="F85" s="3232"/>
      <c r="G85" s="3232"/>
      <c r="H85" s="3232"/>
      <c r="I85" s="3232"/>
      <c r="J85" s="3232"/>
      <c r="K85" s="3232"/>
    </row>
    <row r="86" spans="1:11" ht="18" customHeight="1" x14ac:dyDescent="0.2">
      <c r="A86" s="3237" t="s">
        <v>112</v>
      </c>
      <c r="B86" s="3233" t="s">
        <v>113</v>
      </c>
      <c r="C86" s="3232"/>
      <c r="D86" s="3232"/>
      <c r="E86" s="3232"/>
      <c r="F86" s="3245">
        <v>3.0000999841138167</v>
      </c>
      <c r="G86" s="3245">
        <v>2.5000833200948476</v>
      </c>
      <c r="H86" s="3246">
        <v>1500.0499920569084</v>
      </c>
      <c r="I86" s="3281">
        <v>1047.6220337934903</v>
      </c>
      <c r="J86" s="3246">
        <v>0</v>
      </c>
      <c r="K86" s="3247">
        <v>2547.6720258503988</v>
      </c>
    </row>
    <row r="87" spans="1:11" ht="18" customHeight="1" x14ac:dyDescent="0.2">
      <c r="A87" s="3237" t="s">
        <v>114</v>
      </c>
      <c r="B87" s="3233" t="s">
        <v>14</v>
      </c>
      <c r="C87" s="3232"/>
      <c r="D87" s="3232"/>
      <c r="E87" s="3232"/>
      <c r="F87" s="3245">
        <v>23.375779042886823</v>
      </c>
      <c r="G87" s="3245">
        <v>35.001166481327864</v>
      </c>
      <c r="H87" s="3246">
        <v>0</v>
      </c>
      <c r="I87" s="3281">
        <v>0</v>
      </c>
      <c r="J87" s="3246">
        <v>0</v>
      </c>
      <c r="K87" s="3247">
        <v>0</v>
      </c>
    </row>
    <row r="88" spans="1:11" ht="18" customHeight="1" x14ac:dyDescent="0.2">
      <c r="A88" s="3237" t="s">
        <v>115</v>
      </c>
      <c r="B88" s="3233" t="s">
        <v>116</v>
      </c>
      <c r="C88" s="3232"/>
      <c r="D88" s="3232"/>
      <c r="E88" s="3232"/>
      <c r="F88" s="3245">
        <v>41.251374781564984</v>
      </c>
      <c r="G88" s="3245">
        <v>19.00063323272084</v>
      </c>
      <c r="H88" s="3246">
        <v>85317</v>
      </c>
      <c r="I88" s="3281">
        <v>59584.660198290476</v>
      </c>
      <c r="J88" s="3246">
        <v>52808</v>
      </c>
      <c r="K88" s="3247">
        <v>92093.660198290483</v>
      </c>
    </row>
    <row r="89" spans="1:11" ht="18" customHeight="1" x14ac:dyDescent="0.2">
      <c r="A89" s="3237" t="s">
        <v>117</v>
      </c>
      <c r="B89" s="3233" t="s">
        <v>58</v>
      </c>
      <c r="C89" s="3232"/>
      <c r="D89" s="3232"/>
      <c r="E89" s="3232"/>
      <c r="F89" s="3245"/>
      <c r="G89" s="3245"/>
      <c r="H89" s="3246"/>
      <c r="I89" s="3281">
        <v>0</v>
      </c>
      <c r="J89" s="3246"/>
      <c r="K89" s="3247">
        <v>0</v>
      </c>
    </row>
    <row r="90" spans="1:11" ht="18" customHeight="1" x14ac:dyDescent="0.2">
      <c r="A90" s="3237" t="s">
        <v>118</v>
      </c>
      <c r="B90" s="3861" t="s">
        <v>59</v>
      </c>
      <c r="C90" s="3862"/>
      <c r="D90" s="3232"/>
      <c r="E90" s="3232"/>
      <c r="F90" s="3245">
        <v>6.5002166322466035</v>
      </c>
      <c r="G90" s="3245">
        <v>20.000666560758781</v>
      </c>
      <c r="H90" s="3246">
        <v>0</v>
      </c>
      <c r="I90" s="3281">
        <v>0</v>
      </c>
      <c r="J90" s="3246">
        <v>0</v>
      </c>
      <c r="K90" s="3247">
        <v>0</v>
      </c>
    </row>
    <row r="91" spans="1:11" ht="18" customHeight="1" x14ac:dyDescent="0.2">
      <c r="A91" s="3237" t="s">
        <v>119</v>
      </c>
      <c r="B91" s="3233" t="s">
        <v>60</v>
      </c>
      <c r="C91" s="3232"/>
      <c r="D91" s="3232"/>
      <c r="E91" s="3232"/>
      <c r="F91" s="3245">
        <v>1017.1480743129225</v>
      </c>
      <c r="G91" s="3245">
        <v>528.01749721991791</v>
      </c>
      <c r="H91" s="3246">
        <v>52210.032375000003</v>
      </c>
      <c r="I91" s="3281">
        <v>36463.038292557401</v>
      </c>
      <c r="J91" s="3246">
        <v>7596.3217500000001</v>
      </c>
      <c r="K91" s="3247">
        <v>81076.748917557401</v>
      </c>
    </row>
    <row r="92" spans="1:11" ht="18" customHeight="1" x14ac:dyDescent="0.2">
      <c r="A92" s="3237" t="s">
        <v>120</v>
      </c>
      <c r="B92" s="3233" t="s">
        <v>121</v>
      </c>
      <c r="C92" s="3232"/>
      <c r="D92" s="3232"/>
      <c r="E92" s="3232"/>
      <c r="F92" s="3269">
        <v>7303.9787219923601</v>
      </c>
      <c r="G92" s="3269">
        <v>107.50358276407844</v>
      </c>
      <c r="H92" s="3270">
        <v>803065.72484299121</v>
      </c>
      <c r="I92" s="3281">
        <v>560854.20644963451</v>
      </c>
      <c r="J92" s="3270">
        <v>0</v>
      </c>
      <c r="K92" s="3247">
        <v>1363919.9312926256</v>
      </c>
    </row>
    <row r="93" spans="1:11" ht="18" customHeight="1" x14ac:dyDescent="0.2">
      <c r="A93" s="3237" t="s">
        <v>122</v>
      </c>
      <c r="B93" s="3233" t="s">
        <v>123</v>
      </c>
      <c r="C93" s="3232"/>
      <c r="D93" s="3232"/>
      <c r="E93" s="3232"/>
      <c r="F93" s="3245">
        <v>23.750791540901051</v>
      </c>
      <c r="G93" s="3245">
        <v>0</v>
      </c>
      <c r="H93" s="3246">
        <v>0</v>
      </c>
      <c r="I93" s="3281">
        <v>0</v>
      </c>
      <c r="J93" s="3246">
        <v>0</v>
      </c>
      <c r="K93" s="3247">
        <v>0</v>
      </c>
    </row>
    <row r="94" spans="1:11" ht="18" customHeight="1" x14ac:dyDescent="0.2">
      <c r="A94" s="3237" t="s">
        <v>124</v>
      </c>
      <c r="B94" s="4065"/>
      <c r="C94" s="4066"/>
      <c r="D94" s="4067"/>
      <c r="E94" s="3232"/>
      <c r="F94" s="3245"/>
      <c r="G94" s="3245"/>
      <c r="H94" s="3246"/>
      <c r="I94" s="3281">
        <v>0</v>
      </c>
      <c r="J94" s="3246"/>
      <c r="K94" s="3247">
        <v>0</v>
      </c>
    </row>
    <row r="95" spans="1:11" ht="18" customHeight="1" x14ac:dyDescent="0.2">
      <c r="A95" s="3237" t="s">
        <v>125</v>
      </c>
      <c r="B95" s="4065"/>
      <c r="C95" s="4066"/>
      <c r="D95" s="4067"/>
      <c r="E95" s="3232"/>
      <c r="F95" s="3245"/>
      <c r="G95" s="3245"/>
      <c r="H95" s="3246"/>
      <c r="I95" s="3281">
        <v>0</v>
      </c>
      <c r="J95" s="3246"/>
      <c r="K95" s="3247">
        <v>0</v>
      </c>
    </row>
    <row r="96" spans="1:11" ht="18" customHeight="1" x14ac:dyDescent="0.2">
      <c r="A96" s="3237" t="s">
        <v>126</v>
      </c>
      <c r="B96" s="4065"/>
      <c r="C96" s="4066"/>
      <c r="D96" s="4067"/>
      <c r="E96" s="3232"/>
      <c r="F96" s="3245"/>
      <c r="G96" s="3245"/>
      <c r="H96" s="3246"/>
      <c r="I96" s="3281">
        <v>0</v>
      </c>
      <c r="J96" s="3246"/>
      <c r="K96" s="3247">
        <v>0</v>
      </c>
    </row>
    <row r="97" spans="1:11" ht="18" customHeight="1" x14ac:dyDescent="0.2">
      <c r="A97" s="3237"/>
      <c r="B97" s="3233"/>
      <c r="C97" s="3232"/>
      <c r="D97" s="3232"/>
      <c r="E97" s="3232"/>
      <c r="F97" s="3232"/>
      <c r="G97" s="3232"/>
      <c r="H97" s="3232"/>
      <c r="I97" s="3232"/>
      <c r="J97" s="3232"/>
      <c r="K97" s="3232"/>
    </row>
    <row r="98" spans="1:11" ht="18" customHeight="1" x14ac:dyDescent="0.2">
      <c r="A98" s="3238" t="s">
        <v>150</v>
      </c>
      <c r="B98" s="3234" t="s">
        <v>151</v>
      </c>
      <c r="C98" s="3232"/>
      <c r="D98" s="3232"/>
      <c r="E98" s="3234" t="s">
        <v>7</v>
      </c>
      <c r="F98" s="3249">
        <v>8419.0050582869953</v>
      </c>
      <c r="G98" s="3249">
        <v>712.02362957889875</v>
      </c>
      <c r="H98" s="3249">
        <v>942092.80721004819</v>
      </c>
      <c r="I98" s="3249">
        <v>657949.52697427594</v>
      </c>
      <c r="J98" s="3249">
        <v>60404.321750000003</v>
      </c>
      <c r="K98" s="3249">
        <v>1539638.0124343238</v>
      </c>
    </row>
    <row r="99" spans="1:11" ht="18" customHeight="1" thickBot="1" x14ac:dyDescent="0.25">
      <c r="A99" s="3232"/>
      <c r="B99" s="3234"/>
      <c r="C99" s="3232"/>
      <c r="D99" s="3232"/>
      <c r="E99" s="3232"/>
      <c r="F99" s="3255"/>
      <c r="G99" s="3255"/>
      <c r="H99" s="3255"/>
      <c r="I99" s="3255"/>
      <c r="J99" s="3255"/>
      <c r="K99" s="3255"/>
    </row>
    <row r="100" spans="1:11" ht="42.75" customHeight="1" x14ac:dyDescent="0.2">
      <c r="A100" s="3232"/>
      <c r="B100" s="3232"/>
      <c r="C100" s="3232"/>
      <c r="D100" s="3232"/>
      <c r="E100" s="3232"/>
      <c r="F100" s="3240" t="s">
        <v>9</v>
      </c>
      <c r="G100" s="3240" t="s">
        <v>37</v>
      </c>
      <c r="H100" s="3240" t="s">
        <v>29</v>
      </c>
      <c r="I100" s="3240" t="s">
        <v>30</v>
      </c>
      <c r="J100" s="3240" t="s">
        <v>33</v>
      </c>
      <c r="K100" s="3240" t="s">
        <v>34</v>
      </c>
    </row>
    <row r="101" spans="1:11" ht="18" customHeight="1" x14ac:dyDescent="0.2">
      <c r="A101" s="3238" t="s">
        <v>130</v>
      </c>
      <c r="B101" s="3234" t="s">
        <v>63</v>
      </c>
      <c r="C101" s="3232"/>
      <c r="D101" s="3232"/>
      <c r="E101" s="3232"/>
      <c r="F101" s="3232"/>
      <c r="G101" s="3232"/>
      <c r="H101" s="3232"/>
      <c r="I101" s="3232"/>
      <c r="J101" s="3232"/>
      <c r="K101" s="3232"/>
    </row>
    <row r="102" spans="1:11" ht="18" customHeight="1" x14ac:dyDescent="0.2">
      <c r="A102" s="3237" t="s">
        <v>131</v>
      </c>
      <c r="B102" s="3233" t="s">
        <v>152</v>
      </c>
      <c r="C102" s="3232"/>
      <c r="D102" s="3232"/>
      <c r="E102" s="3232"/>
      <c r="F102" s="3245">
        <v>6353.1952152024896</v>
      </c>
      <c r="G102" s="3245">
        <v>151.50354943604049</v>
      </c>
      <c r="H102" s="3246">
        <v>280976.11837500002</v>
      </c>
      <c r="I102" s="3281">
        <v>196231.30838178814</v>
      </c>
      <c r="J102" s="3246">
        <v>15621.2325</v>
      </c>
      <c r="K102" s="3247">
        <v>461586.19425678818</v>
      </c>
    </row>
    <row r="103" spans="1:11" ht="18" customHeight="1" x14ac:dyDescent="0.2">
      <c r="A103" s="3237" t="s">
        <v>132</v>
      </c>
      <c r="B103" s="3861" t="s">
        <v>62</v>
      </c>
      <c r="C103" s="3861"/>
      <c r="D103" s="3232"/>
      <c r="E103" s="3232"/>
      <c r="F103" s="3245">
        <v>38.751291461470139</v>
      </c>
      <c r="G103" s="3245">
        <v>61.50204967433325</v>
      </c>
      <c r="H103" s="3246">
        <v>25000</v>
      </c>
      <c r="I103" s="3281">
        <v>0</v>
      </c>
      <c r="J103" s="3246">
        <v>0</v>
      </c>
      <c r="K103" s="3247">
        <v>25000</v>
      </c>
    </row>
    <row r="104" spans="1:11" ht="18" customHeight="1" x14ac:dyDescent="0.2">
      <c r="A104" s="3237" t="s">
        <v>128</v>
      </c>
      <c r="B104" s="4110" t="s">
        <v>821</v>
      </c>
      <c r="C104" s="4066"/>
      <c r="D104" s="4067"/>
      <c r="E104" s="3232"/>
      <c r="F104" s="3245">
        <v>3687.7874999999999</v>
      </c>
      <c r="G104" s="3245">
        <v>0</v>
      </c>
      <c r="H104" s="3246">
        <v>185243.94375000003</v>
      </c>
      <c r="I104" s="3281">
        <v>129372.77965862592</v>
      </c>
      <c r="J104" s="3246">
        <v>21409.794000000002</v>
      </c>
      <c r="K104" s="3247">
        <v>293206.92940862593</v>
      </c>
    </row>
    <row r="105" spans="1:11" ht="18" customHeight="1" x14ac:dyDescent="0.2">
      <c r="A105" s="3237" t="s">
        <v>127</v>
      </c>
      <c r="B105" s="4065"/>
      <c r="C105" s="4066"/>
      <c r="D105" s="4067"/>
      <c r="E105" s="3232"/>
      <c r="F105" s="3245"/>
      <c r="G105" s="3245"/>
      <c r="H105" s="3246"/>
      <c r="I105" s="3281">
        <v>0</v>
      </c>
      <c r="J105" s="3246"/>
      <c r="K105" s="3247">
        <v>0</v>
      </c>
    </row>
    <row r="106" spans="1:11" ht="18" customHeight="1" x14ac:dyDescent="0.2">
      <c r="A106" s="3237" t="s">
        <v>129</v>
      </c>
      <c r="B106" s="4065"/>
      <c r="C106" s="4066"/>
      <c r="D106" s="4067"/>
      <c r="E106" s="3232"/>
      <c r="F106" s="3245"/>
      <c r="G106" s="3245"/>
      <c r="H106" s="3246"/>
      <c r="I106" s="3281">
        <v>0</v>
      </c>
      <c r="J106" s="3246"/>
      <c r="K106" s="3247">
        <v>0</v>
      </c>
    </row>
    <row r="107" spans="1:11" ht="18" customHeight="1" x14ac:dyDescent="0.2">
      <c r="A107" s="3232"/>
      <c r="B107" s="3234"/>
      <c r="C107" s="3232"/>
      <c r="D107" s="3232"/>
      <c r="E107" s="3232"/>
      <c r="F107" s="3232"/>
      <c r="G107" s="3232"/>
      <c r="H107" s="3232"/>
      <c r="I107" s="3232"/>
      <c r="J107" s="3232"/>
      <c r="K107" s="3232"/>
    </row>
    <row r="108" spans="1:11" s="3" customFormat="1" ht="18" customHeight="1" x14ac:dyDescent="0.2">
      <c r="A108" s="3238" t="s">
        <v>153</v>
      </c>
      <c r="B108" s="3294" t="s">
        <v>154</v>
      </c>
      <c r="C108" s="3232"/>
      <c r="D108" s="3232"/>
      <c r="E108" s="3234" t="s">
        <v>7</v>
      </c>
      <c r="F108" s="3249">
        <v>10079.734006663959</v>
      </c>
      <c r="G108" s="3249">
        <v>213.00559911037374</v>
      </c>
      <c r="H108" s="3247">
        <v>491220.06212500005</v>
      </c>
      <c r="I108" s="3247">
        <v>325604.08804041403</v>
      </c>
      <c r="J108" s="3247">
        <v>37031.0265</v>
      </c>
      <c r="K108" s="3247">
        <v>779793.12366541405</v>
      </c>
    </row>
    <row r="109" spans="1:11" s="3" customFormat="1" ht="18" customHeight="1" thickBot="1" x14ac:dyDescent="0.25">
      <c r="A109" s="3242"/>
      <c r="B109" s="3243"/>
      <c r="C109" s="3244"/>
      <c r="D109" s="3244"/>
      <c r="E109" s="3244"/>
      <c r="F109" s="3255"/>
      <c r="G109" s="3255"/>
      <c r="H109" s="3255"/>
      <c r="I109" s="3255"/>
      <c r="J109" s="3255"/>
      <c r="K109" s="3255"/>
    </row>
    <row r="110" spans="1:11" s="3" customFormat="1" ht="18" customHeight="1" x14ac:dyDescent="0.2">
      <c r="A110" s="3238" t="s">
        <v>156</v>
      </c>
      <c r="B110" s="3234" t="s">
        <v>39</v>
      </c>
      <c r="C110" s="3232"/>
      <c r="D110" s="3232"/>
      <c r="E110" s="3232"/>
      <c r="F110" s="3232"/>
      <c r="G110" s="3232"/>
      <c r="H110" s="3232"/>
      <c r="I110" s="3232"/>
      <c r="J110" s="3232"/>
      <c r="K110" s="3232"/>
    </row>
    <row r="111" spans="1:11" ht="18" customHeight="1" x14ac:dyDescent="0.2">
      <c r="A111" s="3238" t="s">
        <v>155</v>
      </c>
      <c r="B111" s="3234" t="s">
        <v>164</v>
      </c>
      <c r="C111" s="3232"/>
      <c r="D111" s="3232"/>
      <c r="E111" s="3234" t="s">
        <v>7</v>
      </c>
      <c r="F111" s="3246">
        <v>6620218.2100000009</v>
      </c>
      <c r="G111" s="3232"/>
      <c r="H111" s="3232"/>
      <c r="I111" s="3232"/>
      <c r="J111" s="3232"/>
      <c r="K111" s="3232"/>
    </row>
    <row r="112" spans="1:11" ht="18" customHeight="1" x14ac:dyDescent="0.2">
      <c r="A112" s="3232"/>
      <c r="B112" s="3234"/>
      <c r="C112" s="3232"/>
      <c r="D112" s="3232"/>
      <c r="E112" s="3234"/>
      <c r="F112" s="3253"/>
      <c r="G112" s="3232"/>
      <c r="H112" s="3232"/>
      <c r="I112" s="3232"/>
      <c r="J112" s="3232"/>
      <c r="K112" s="3232"/>
    </row>
    <row r="113" spans="1:11" ht="18" customHeight="1" x14ac:dyDescent="0.2">
      <c r="A113" s="3238"/>
      <c r="B113" s="3234" t="s">
        <v>15</v>
      </c>
      <c r="C113" s="3232"/>
      <c r="D113" s="3232"/>
      <c r="E113" s="3232"/>
      <c r="F113" s="3232"/>
      <c r="G113" s="3167"/>
      <c r="H113" s="3167"/>
      <c r="I113" s="3167"/>
      <c r="J113" s="3167"/>
      <c r="K113" s="3167"/>
    </row>
    <row r="114" spans="1:11" ht="18" customHeight="1" x14ac:dyDescent="0.2">
      <c r="A114" s="3237" t="s">
        <v>171</v>
      </c>
      <c r="B114" s="3233" t="s">
        <v>35</v>
      </c>
      <c r="C114" s="3232"/>
      <c r="D114" s="3232"/>
      <c r="E114" s="3232"/>
      <c r="F114" s="3256">
        <v>0.69839141318014553</v>
      </c>
      <c r="G114" s="3167"/>
      <c r="H114" s="3167"/>
      <c r="I114" s="3167"/>
      <c r="J114" s="3167"/>
      <c r="K114" s="3167"/>
    </row>
    <row r="115" spans="1:11" ht="18" customHeight="1" x14ac:dyDescent="0.2">
      <c r="A115" s="3237"/>
      <c r="B115" s="3234"/>
      <c r="C115" s="3232"/>
      <c r="D115" s="3232"/>
      <c r="E115" s="3232"/>
      <c r="F115" s="3232"/>
      <c r="G115" s="3167"/>
      <c r="H115" s="3167"/>
      <c r="I115" s="3167"/>
      <c r="J115" s="3167"/>
      <c r="K115" s="3167"/>
    </row>
    <row r="116" spans="1:11" ht="18" customHeight="1" x14ac:dyDescent="0.2">
      <c r="A116" s="3237" t="s">
        <v>170</v>
      </c>
      <c r="B116" s="3234" t="s">
        <v>16</v>
      </c>
      <c r="C116" s="3232"/>
      <c r="D116" s="3232"/>
      <c r="E116" s="3232"/>
      <c r="F116" s="3232"/>
      <c r="G116" s="3167"/>
      <c r="H116" s="3167"/>
      <c r="I116" s="3167"/>
      <c r="J116" s="3167"/>
      <c r="K116" s="3167"/>
    </row>
    <row r="117" spans="1:11" ht="18" customHeight="1" x14ac:dyDescent="0.2">
      <c r="A117" s="3237" t="s">
        <v>172</v>
      </c>
      <c r="B117" s="3233" t="s">
        <v>17</v>
      </c>
      <c r="C117" s="3232"/>
      <c r="D117" s="3232"/>
      <c r="E117" s="3232"/>
      <c r="F117" s="3246">
        <v>335130773</v>
      </c>
      <c r="G117" s="3167"/>
      <c r="H117" s="3167"/>
      <c r="I117" s="3167"/>
      <c r="J117" s="3167"/>
      <c r="K117" s="3167"/>
    </row>
    <row r="118" spans="1:11" ht="18" customHeight="1" x14ac:dyDescent="0.2">
      <c r="A118" s="3237" t="s">
        <v>173</v>
      </c>
      <c r="B118" s="3232" t="s">
        <v>18</v>
      </c>
      <c r="C118" s="3232"/>
      <c r="D118" s="3232"/>
      <c r="E118" s="3232"/>
      <c r="F118" s="3246">
        <v>7565625</v>
      </c>
      <c r="G118" s="3167"/>
      <c r="H118" s="3167"/>
      <c r="I118" s="3167"/>
      <c r="J118" s="3167"/>
      <c r="K118" s="3167"/>
    </row>
    <row r="119" spans="1:11" ht="18" customHeight="1" x14ac:dyDescent="0.2">
      <c r="A119" s="3237" t="s">
        <v>174</v>
      </c>
      <c r="B119" s="3234" t="s">
        <v>19</v>
      </c>
      <c r="C119" s="3232"/>
      <c r="D119" s="3232"/>
      <c r="E119" s="3232"/>
      <c r="F119" s="3248">
        <v>342696398</v>
      </c>
      <c r="G119" s="3167"/>
      <c r="H119" s="3167"/>
      <c r="I119" s="3167"/>
      <c r="J119" s="3167"/>
      <c r="K119" s="3167"/>
    </row>
    <row r="120" spans="1:11" ht="18" customHeight="1" x14ac:dyDescent="0.2">
      <c r="A120" s="3237"/>
      <c r="B120" s="3234"/>
      <c r="C120" s="3232"/>
      <c r="D120" s="3232"/>
      <c r="E120" s="3232"/>
      <c r="F120" s="3232"/>
      <c r="G120" s="3167"/>
      <c r="H120" s="3167"/>
      <c r="I120" s="3167"/>
      <c r="J120" s="3167"/>
      <c r="K120" s="3167"/>
    </row>
    <row r="121" spans="1:11" ht="18" customHeight="1" x14ac:dyDescent="0.2">
      <c r="A121" s="3237" t="s">
        <v>167</v>
      </c>
      <c r="B121" s="3234" t="s">
        <v>36</v>
      </c>
      <c r="C121" s="3232"/>
      <c r="D121" s="3232"/>
      <c r="E121" s="3232"/>
      <c r="F121" s="3246">
        <v>316512363</v>
      </c>
      <c r="G121" s="3167"/>
      <c r="H121" s="3167"/>
      <c r="I121" s="3167"/>
      <c r="J121" s="3167"/>
      <c r="K121" s="3167"/>
    </row>
    <row r="122" spans="1:11" ht="18" customHeight="1" x14ac:dyDescent="0.2">
      <c r="A122" s="3237"/>
      <c r="B122" s="3232"/>
      <c r="C122" s="3232"/>
      <c r="D122" s="3232"/>
      <c r="E122" s="3232"/>
      <c r="F122" s="3232"/>
      <c r="G122" s="3167"/>
      <c r="H122" s="3167"/>
      <c r="I122" s="3167"/>
      <c r="J122" s="3167"/>
      <c r="K122" s="3167"/>
    </row>
    <row r="123" spans="1:11" ht="18" customHeight="1" x14ac:dyDescent="0.2">
      <c r="A123" s="3237" t="s">
        <v>175</v>
      </c>
      <c r="B123" s="3234" t="s">
        <v>20</v>
      </c>
      <c r="C123" s="3232"/>
      <c r="D123" s="3232"/>
      <c r="E123" s="3232"/>
      <c r="F123" s="3246">
        <v>26184035</v>
      </c>
      <c r="G123" s="3167"/>
      <c r="H123" s="3167"/>
      <c r="I123" s="3167"/>
      <c r="J123" s="3167"/>
      <c r="K123" s="3167"/>
    </row>
    <row r="124" spans="1:11" ht="18" customHeight="1" x14ac:dyDescent="0.2">
      <c r="A124" s="3237"/>
      <c r="B124" s="3232"/>
      <c r="C124" s="3232"/>
      <c r="D124" s="3232"/>
      <c r="E124" s="3232"/>
      <c r="F124" s="3232"/>
      <c r="G124" s="3167"/>
      <c r="H124" s="3167"/>
      <c r="I124" s="3167"/>
      <c r="J124" s="3167"/>
      <c r="K124" s="3167"/>
    </row>
    <row r="125" spans="1:11" ht="18" customHeight="1" x14ac:dyDescent="0.2">
      <c r="A125" s="3237" t="s">
        <v>176</v>
      </c>
      <c r="B125" s="3234" t="s">
        <v>21</v>
      </c>
      <c r="C125" s="3232"/>
      <c r="D125" s="3232"/>
      <c r="E125" s="3232"/>
      <c r="F125" s="3246">
        <v>-550418</v>
      </c>
      <c r="G125" s="3167"/>
      <c r="H125" s="3167"/>
      <c r="I125" s="3167"/>
      <c r="J125" s="3167"/>
      <c r="K125" s="3167"/>
    </row>
    <row r="126" spans="1:11" ht="18" customHeight="1" x14ac:dyDescent="0.2">
      <c r="A126" s="3237"/>
      <c r="B126" s="3232"/>
      <c r="C126" s="3232"/>
      <c r="D126" s="3232"/>
      <c r="E126" s="3232"/>
      <c r="F126" s="3232"/>
      <c r="G126" s="3167"/>
      <c r="H126" s="3167"/>
      <c r="I126" s="3167"/>
      <c r="J126" s="3167"/>
      <c r="K126" s="3167"/>
    </row>
    <row r="127" spans="1:11" ht="18" customHeight="1" x14ac:dyDescent="0.2">
      <c r="A127" s="3237" t="s">
        <v>177</v>
      </c>
      <c r="B127" s="3234" t="s">
        <v>22</v>
      </c>
      <c r="C127" s="3232"/>
      <c r="D127" s="3232"/>
      <c r="E127" s="3232"/>
      <c r="F127" s="3246">
        <v>25633617</v>
      </c>
      <c r="G127" s="3167"/>
      <c r="H127" s="3167"/>
      <c r="I127" s="3167"/>
      <c r="J127" s="3167"/>
      <c r="K127" s="3167"/>
    </row>
    <row r="128" spans="1:11" ht="18" customHeight="1" x14ac:dyDescent="0.2">
      <c r="A128" s="3237"/>
      <c r="B128" s="3232"/>
      <c r="C128" s="3232"/>
      <c r="D128" s="3232"/>
      <c r="E128" s="3232"/>
      <c r="F128" s="3232"/>
      <c r="G128" s="3167"/>
      <c r="H128" s="3167"/>
      <c r="I128" s="3167"/>
      <c r="J128" s="3167"/>
      <c r="K128" s="3167"/>
    </row>
    <row r="129" spans="1:11" ht="42.75" customHeight="1" x14ac:dyDescent="0.2">
      <c r="A129" s="3232"/>
      <c r="B129" s="3232"/>
      <c r="C129" s="3232"/>
      <c r="D129" s="3232"/>
      <c r="E129" s="3232"/>
      <c r="F129" s="3240" t="s">
        <v>9</v>
      </c>
      <c r="G129" s="3240" t="s">
        <v>37</v>
      </c>
      <c r="H129" s="3240" t="s">
        <v>29</v>
      </c>
      <c r="I129" s="3240" t="s">
        <v>30</v>
      </c>
      <c r="J129" s="3240" t="s">
        <v>33</v>
      </c>
      <c r="K129" s="3240" t="s">
        <v>34</v>
      </c>
    </row>
    <row r="130" spans="1:11" ht="18" customHeight="1" x14ac:dyDescent="0.2">
      <c r="A130" s="3238" t="s">
        <v>157</v>
      </c>
      <c r="B130" s="3234" t="s">
        <v>23</v>
      </c>
      <c r="C130" s="3232"/>
      <c r="D130" s="3232"/>
      <c r="E130" s="3232"/>
      <c r="F130" s="3232"/>
      <c r="G130" s="3232"/>
      <c r="H130" s="3232"/>
      <c r="I130" s="3232"/>
      <c r="J130" s="3232"/>
      <c r="K130" s="3232"/>
    </row>
    <row r="131" spans="1:11" ht="18" customHeight="1" x14ac:dyDescent="0.2">
      <c r="A131" s="3237" t="s">
        <v>158</v>
      </c>
      <c r="B131" s="3232" t="s">
        <v>24</v>
      </c>
      <c r="C131" s="3232"/>
      <c r="D131" s="3232"/>
      <c r="E131" s="3232"/>
      <c r="F131" s="3245"/>
      <c r="G131" s="3245"/>
      <c r="H131" s="3246"/>
      <c r="I131" s="3281">
        <v>0</v>
      </c>
      <c r="J131" s="3246"/>
      <c r="K131" s="3247">
        <v>0</v>
      </c>
    </row>
    <row r="132" spans="1:11" ht="18" customHeight="1" x14ac:dyDescent="0.2">
      <c r="A132" s="3237" t="s">
        <v>159</v>
      </c>
      <c r="B132" s="3232" t="s">
        <v>25</v>
      </c>
      <c r="C132" s="3232"/>
      <c r="D132" s="3232"/>
      <c r="E132" s="3232"/>
      <c r="F132" s="3245"/>
      <c r="G132" s="3245"/>
      <c r="H132" s="3246"/>
      <c r="I132" s="3281">
        <v>0</v>
      </c>
      <c r="J132" s="3246"/>
      <c r="K132" s="3247">
        <v>0</v>
      </c>
    </row>
    <row r="133" spans="1:11" ht="18" customHeight="1" x14ac:dyDescent="0.2">
      <c r="A133" s="3237" t="s">
        <v>160</v>
      </c>
      <c r="B133" s="4062"/>
      <c r="C133" s="4063"/>
      <c r="D133" s="4064"/>
      <c r="E133" s="3232"/>
      <c r="F133" s="3245"/>
      <c r="G133" s="3245"/>
      <c r="H133" s="3246"/>
      <c r="I133" s="3281">
        <v>0</v>
      </c>
      <c r="J133" s="3246"/>
      <c r="K133" s="3247">
        <v>0</v>
      </c>
    </row>
    <row r="134" spans="1:11" ht="18" customHeight="1" x14ac:dyDescent="0.2">
      <c r="A134" s="3237" t="s">
        <v>161</v>
      </c>
      <c r="B134" s="4062"/>
      <c r="C134" s="4063"/>
      <c r="D134" s="4064"/>
      <c r="E134" s="3232"/>
      <c r="F134" s="3245"/>
      <c r="G134" s="3245"/>
      <c r="H134" s="3246"/>
      <c r="I134" s="3281">
        <v>0</v>
      </c>
      <c r="J134" s="3246"/>
      <c r="K134" s="3247">
        <v>0</v>
      </c>
    </row>
    <row r="135" spans="1:11" ht="18" customHeight="1" x14ac:dyDescent="0.2">
      <c r="A135" s="3237" t="s">
        <v>162</v>
      </c>
      <c r="B135" s="4062"/>
      <c r="C135" s="4063"/>
      <c r="D135" s="4064"/>
      <c r="E135" s="3232"/>
      <c r="F135" s="3245"/>
      <c r="G135" s="3245"/>
      <c r="H135" s="3246"/>
      <c r="I135" s="3281">
        <v>0</v>
      </c>
      <c r="J135" s="3246"/>
      <c r="K135" s="3247">
        <v>0</v>
      </c>
    </row>
    <row r="136" spans="1:11" ht="18" customHeight="1" x14ac:dyDescent="0.2">
      <c r="A136" s="3238"/>
      <c r="B136" s="3232"/>
      <c r="C136" s="3232"/>
      <c r="D136" s="3232"/>
      <c r="E136" s="3232"/>
      <c r="F136" s="3232"/>
      <c r="G136" s="3232"/>
      <c r="H136" s="3232"/>
      <c r="I136" s="3232"/>
      <c r="J136" s="3232"/>
      <c r="K136" s="3232"/>
    </row>
    <row r="137" spans="1:11" ht="18" customHeight="1" x14ac:dyDescent="0.2">
      <c r="A137" s="3238" t="s">
        <v>163</v>
      </c>
      <c r="B137" s="3234" t="s">
        <v>27</v>
      </c>
      <c r="C137" s="3232"/>
      <c r="D137" s="3232"/>
      <c r="E137" s="3232"/>
      <c r="F137" s="3249">
        <v>0</v>
      </c>
      <c r="G137" s="3249">
        <v>0</v>
      </c>
      <c r="H137" s="3247">
        <v>0</v>
      </c>
      <c r="I137" s="3247">
        <v>0</v>
      </c>
      <c r="J137" s="3247">
        <v>0</v>
      </c>
      <c r="K137" s="3247">
        <v>0</v>
      </c>
    </row>
    <row r="138" spans="1:11" ht="18" customHeight="1" x14ac:dyDescent="0.2">
      <c r="A138" s="3232"/>
      <c r="B138" s="3232"/>
      <c r="C138" s="3232"/>
      <c r="D138" s="3232"/>
      <c r="E138" s="3232"/>
      <c r="F138" s="3232"/>
      <c r="G138" s="3232"/>
      <c r="H138" s="3232"/>
      <c r="I138" s="3232"/>
      <c r="J138" s="3232"/>
      <c r="K138" s="3232"/>
    </row>
    <row r="139" spans="1:11" ht="42.75" customHeight="1" x14ac:dyDescent="0.2">
      <c r="A139" s="3232"/>
      <c r="B139" s="3232"/>
      <c r="C139" s="3232"/>
      <c r="D139" s="3232"/>
      <c r="E139" s="3232"/>
      <c r="F139" s="3240" t="s">
        <v>9</v>
      </c>
      <c r="G139" s="3240" t="s">
        <v>37</v>
      </c>
      <c r="H139" s="3240" t="s">
        <v>29</v>
      </c>
      <c r="I139" s="3240" t="s">
        <v>30</v>
      </c>
      <c r="J139" s="3240" t="s">
        <v>33</v>
      </c>
      <c r="K139" s="3240" t="s">
        <v>34</v>
      </c>
    </row>
    <row r="140" spans="1:11" ht="18" customHeight="1" x14ac:dyDescent="0.2">
      <c r="A140" s="3238" t="s">
        <v>166</v>
      </c>
      <c r="B140" s="3234" t="s">
        <v>26</v>
      </c>
      <c r="C140" s="3232"/>
      <c r="D140" s="3232"/>
      <c r="E140" s="3232"/>
      <c r="F140" s="3232"/>
      <c r="G140" s="3232"/>
      <c r="H140" s="3232"/>
      <c r="I140" s="3232"/>
      <c r="J140" s="3232"/>
      <c r="K140" s="3232"/>
    </row>
    <row r="141" spans="1:11" ht="18" customHeight="1" x14ac:dyDescent="0.2">
      <c r="A141" s="3237" t="s">
        <v>137</v>
      </c>
      <c r="B141" s="3234" t="s">
        <v>64</v>
      </c>
      <c r="C141" s="3232"/>
      <c r="D141" s="3232"/>
      <c r="E141" s="3232"/>
      <c r="F141" s="3272">
        <v>32318.171725682798</v>
      </c>
      <c r="G141" s="3272">
        <v>27751.131454509821</v>
      </c>
      <c r="H141" s="3272">
        <v>2634274.4328645868</v>
      </c>
      <c r="I141" s="3272">
        <v>1788757.6838473624</v>
      </c>
      <c r="J141" s="3272">
        <v>138047.28700000001</v>
      </c>
      <c r="K141" s="3272">
        <v>4284984.8297119485</v>
      </c>
    </row>
    <row r="142" spans="1:11" ht="18" customHeight="1" x14ac:dyDescent="0.2">
      <c r="A142" s="3237" t="s">
        <v>142</v>
      </c>
      <c r="B142" s="3234" t="s">
        <v>65</v>
      </c>
      <c r="C142" s="3232"/>
      <c r="D142" s="3232"/>
      <c r="E142" s="3232"/>
      <c r="F142" s="3272">
        <v>18909.766</v>
      </c>
      <c r="G142" s="3272">
        <v>7498.833333333333</v>
      </c>
      <c r="H142" s="3272">
        <v>993294.30530000001</v>
      </c>
      <c r="I142" s="3272">
        <v>0</v>
      </c>
      <c r="J142" s="3272">
        <v>9688.6752500000021</v>
      </c>
      <c r="K142" s="3272">
        <v>983605.63005000004</v>
      </c>
    </row>
    <row r="143" spans="1:11" ht="18" customHeight="1" x14ac:dyDescent="0.2">
      <c r="A143" s="3237" t="s">
        <v>144</v>
      </c>
      <c r="B143" s="3234" t="s">
        <v>66</v>
      </c>
      <c r="C143" s="3232"/>
      <c r="D143" s="3232"/>
      <c r="E143" s="3232"/>
      <c r="F143" s="3272">
        <v>73106.976666666669</v>
      </c>
      <c r="G143" s="3272">
        <v>4458.844000000001</v>
      </c>
      <c r="H143" s="3272">
        <v>13795236.79542684</v>
      </c>
      <c r="I143" s="3272">
        <v>0</v>
      </c>
      <c r="J143" s="3272">
        <v>35501.316666666666</v>
      </c>
      <c r="K143" s="3272">
        <v>13759735.478760174</v>
      </c>
    </row>
    <row r="144" spans="1:11" ht="18" customHeight="1" x14ac:dyDescent="0.2">
      <c r="A144" s="3237" t="s">
        <v>146</v>
      </c>
      <c r="B144" s="3234" t="s">
        <v>67</v>
      </c>
      <c r="C144" s="3232"/>
      <c r="D144" s="3232"/>
      <c r="E144" s="3232"/>
      <c r="F144" s="3272">
        <v>6855.0000000000018</v>
      </c>
      <c r="G144" s="3272">
        <v>0</v>
      </c>
      <c r="H144" s="3272">
        <v>823546.83499999996</v>
      </c>
      <c r="I144" s="3272">
        <v>0</v>
      </c>
      <c r="J144" s="3272">
        <v>130912.72</v>
      </c>
      <c r="K144" s="3272">
        <v>692634.11499999999</v>
      </c>
    </row>
    <row r="145" spans="1:11" ht="18" customHeight="1" x14ac:dyDescent="0.2">
      <c r="A145" s="3237" t="s">
        <v>148</v>
      </c>
      <c r="B145" s="3234" t="s">
        <v>68</v>
      </c>
      <c r="C145" s="3232"/>
      <c r="D145" s="3232"/>
      <c r="E145" s="3232"/>
      <c r="F145" s="3272">
        <v>259.75539081013665</v>
      </c>
      <c r="G145" s="3272">
        <v>77.002566258921291</v>
      </c>
      <c r="H145" s="3272">
        <v>398499.16772125527</v>
      </c>
      <c r="I145" s="3272">
        <v>0</v>
      </c>
      <c r="J145" s="3272">
        <v>0</v>
      </c>
      <c r="K145" s="3272">
        <v>398499.16772125527</v>
      </c>
    </row>
    <row r="146" spans="1:11" ht="18" customHeight="1" x14ac:dyDescent="0.2">
      <c r="A146" s="3237" t="s">
        <v>150</v>
      </c>
      <c r="B146" s="3234" t="s">
        <v>69</v>
      </c>
      <c r="C146" s="3232"/>
      <c r="D146" s="3232"/>
      <c r="E146" s="3232"/>
      <c r="F146" s="3272">
        <v>8419.0050582869953</v>
      </c>
      <c r="G146" s="3272">
        <v>712.02362957889875</v>
      </c>
      <c r="H146" s="3272">
        <v>942092.80721004819</v>
      </c>
      <c r="I146" s="3272">
        <v>657949.52697427594</v>
      </c>
      <c r="J146" s="3272">
        <v>60404.321750000003</v>
      </c>
      <c r="K146" s="3272">
        <v>1539638.0124343238</v>
      </c>
    </row>
    <row r="147" spans="1:11" ht="18" customHeight="1" x14ac:dyDescent="0.2">
      <c r="A147" s="3237" t="s">
        <v>153</v>
      </c>
      <c r="B147" s="3234" t="s">
        <v>61</v>
      </c>
      <c r="C147" s="3232"/>
      <c r="D147" s="3232"/>
      <c r="E147" s="3232"/>
      <c r="F147" s="3249">
        <v>10079.734006663959</v>
      </c>
      <c r="G147" s="3249">
        <v>213.00559911037374</v>
      </c>
      <c r="H147" s="3249">
        <v>491220.06212500005</v>
      </c>
      <c r="I147" s="3249">
        <v>325604.08804041403</v>
      </c>
      <c r="J147" s="3249">
        <v>37031.0265</v>
      </c>
      <c r="K147" s="3249">
        <v>779793.12366541405</v>
      </c>
    </row>
    <row r="148" spans="1:11" ht="18" customHeight="1" x14ac:dyDescent="0.2">
      <c r="A148" s="3237" t="s">
        <v>155</v>
      </c>
      <c r="B148" s="3234" t="s">
        <v>70</v>
      </c>
      <c r="C148" s="3232"/>
      <c r="D148" s="3232"/>
      <c r="E148" s="3232"/>
      <c r="F148" s="3273" t="s">
        <v>73</v>
      </c>
      <c r="G148" s="3273" t="s">
        <v>73</v>
      </c>
      <c r="H148" s="3274" t="s">
        <v>73</v>
      </c>
      <c r="I148" s="3274" t="s">
        <v>73</v>
      </c>
      <c r="J148" s="3274" t="s">
        <v>73</v>
      </c>
      <c r="K148" s="3268">
        <v>6620218.2100000009</v>
      </c>
    </row>
    <row r="149" spans="1:11" ht="18" customHeight="1" x14ac:dyDescent="0.2">
      <c r="A149" s="3237" t="s">
        <v>163</v>
      </c>
      <c r="B149" s="3234" t="s">
        <v>71</v>
      </c>
      <c r="C149" s="3232"/>
      <c r="D149" s="3232"/>
      <c r="E149" s="3232"/>
      <c r="F149" s="3249">
        <v>0</v>
      </c>
      <c r="G149" s="3249">
        <v>0</v>
      </c>
      <c r="H149" s="3249">
        <v>0</v>
      </c>
      <c r="I149" s="3249">
        <v>0</v>
      </c>
      <c r="J149" s="3249">
        <v>0</v>
      </c>
      <c r="K149" s="3249">
        <v>0</v>
      </c>
    </row>
    <row r="150" spans="1:11" ht="18" customHeight="1" x14ac:dyDescent="0.2">
      <c r="A150" s="3237" t="s">
        <v>185</v>
      </c>
      <c r="B150" s="3234" t="s">
        <v>186</v>
      </c>
      <c r="C150" s="3232"/>
      <c r="D150" s="3232"/>
      <c r="E150" s="3232"/>
      <c r="F150" s="3273" t="s">
        <v>73</v>
      </c>
      <c r="G150" s="3273" t="s">
        <v>73</v>
      </c>
      <c r="H150" s="3249">
        <f>H18</f>
        <v>9475425.8440682031</v>
      </c>
      <c r="I150" s="3249">
        <v>0</v>
      </c>
      <c r="J150" s="3249">
        <f>J18</f>
        <v>8102673.8378597815</v>
      </c>
      <c r="K150" s="3249">
        <f>K18</f>
        <v>1372752.0062084214</v>
      </c>
    </row>
    <row r="151" spans="1:11" ht="18" customHeight="1" x14ac:dyDescent="0.2">
      <c r="A151" s="3232"/>
      <c r="B151" s="3234"/>
      <c r="C151" s="3232"/>
      <c r="D151" s="3232"/>
      <c r="E151" s="3232"/>
      <c r="F151" s="3279"/>
      <c r="G151" s="3279"/>
      <c r="H151" s="3279"/>
      <c r="I151" s="3279"/>
      <c r="J151" s="3279"/>
      <c r="K151" s="3279"/>
    </row>
    <row r="152" spans="1:11" ht="18" customHeight="1" x14ac:dyDescent="0.2">
      <c r="A152" s="3238" t="s">
        <v>165</v>
      </c>
      <c r="B152" s="3234" t="s">
        <v>26</v>
      </c>
      <c r="C152" s="3232"/>
      <c r="D152" s="3232"/>
      <c r="E152" s="3232"/>
      <c r="F152" s="3280">
        <v>149948.40884811059</v>
      </c>
      <c r="G152" s="3280">
        <v>40710.840582791345</v>
      </c>
      <c r="H152" s="3280">
        <f>SUM(H141:H150)</f>
        <v>29553590.249715935</v>
      </c>
      <c r="I152" s="3280">
        <v>2772311.2988620522</v>
      </c>
      <c r="J152" s="3280">
        <f>SUM(J141:J150)</f>
        <v>8514259.1850264482</v>
      </c>
      <c r="K152" s="3280">
        <f>SUM(K141:K150)</f>
        <v>30431860.573551536</v>
      </c>
    </row>
    <row r="153" spans="1:11" ht="18" customHeight="1" x14ac:dyDescent="0.2">
      <c r="A153" s="3175"/>
      <c r="B153" s="3167"/>
      <c r="C153" s="3167"/>
      <c r="D153" s="3167"/>
      <c r="E153" s="3167"/>
      <c r="F153" s="3167"/>
      <c r="G153" s="3167"/>
      <c r="H153" s="3167"/>
      <c r="I153" s="3167"/>
      <c r="J153" s="3167"/>
      <c r="K153" s="3167"/>
    </row>
    <row r="154" spans="1:11" ht="18" customHeight="1" x14ac:dyDescent="0.2">
      <c r="A154" s="3238" t="s">
        <v>168</v>
      </c>
      <c r="B154" s="3234" t="s">
        <v>28</v>
      </c>
      <c r="C154" s="3232"/>
      <c r="D154" s="3232"/>
      <c r="E154" s="3841"/>
      <c r="F154" s="3295">
        <v>9.6148945911624081E-2</v>
      </c>
      <c r="G154" s="3232"/>
      <c r="H154" s="3232"/>
      <c r="I154" s="3232"/>
      <c r="J154" s="3232"/>
      <c r="K154" s="3232"/>
    </row>
    <row r="155" spans="1:11" ht="18" customHeight="1" x14ac:dyDescent="0.2">
      <c r="A155" s="3238" t="s">
        <v>169</v>
      </c>
      <c r="B155" s="3234" t="s">
        <v>72</v>
      </c>
      <c r="C155" s="3232"/>
      <c r="D155" s="3232"/>
      <c r="E155" s="3841"/>
      <c r="F155" s="3295">
        <v>1.1872038998806655</v>
      </c>
      <c r="G155" s="3234"/>
      <c r="H155" s="3232"/>
      <c r="I155" s="3232"/>
      <c r="J155" s="3232"/>
      <c r="K155" s="3232"/>
    </row>
    <row r="156" spans="1:11" ht="18" customHeight="1" x14ac:dyDescent="0.2">
      <c r="A156" s="3232"/>
      <c r="B156" s="3232"/>
      <c r="C156" s="3232"/>
      <c r="D156" s="3232"/>
      <c r="E156" s="3232"/>
      <c r="F156" s="3232"/>
      <c r="G156" s="3234"/>
      <c r="H156" s="3232"/>
      <c r="I156" s="3232"/>
      <c r="J156" s="3232"/>
      <c r="K156" s="3232"/>
    </row>
  </sheetData>
  <mergeCells count="33">
    <mergeCell ref="D2:H2"/>
    <mergeCell ref="B45:D45"/>
    <mergeCell ref="B46:D46"/>
    <mergeCell ref="B47:D47"/>
    <mergeCell ref="B34:D34"/>
    <mergeCell ref="B41:C41"/>
    <mergeCell ref="B44:D44"/>
    <mergeCell ref="B13:H13"/>
    <mergeCell ref="C5:G5"/>
    <mergeCell ref="C6:G6"/>
    <mergeCell ref="C7:G7"/>
    <mergeCell ref="C11:G11"/>
    <mergeCell ref="C9:G9"/>
    <mergeCell ref="C10:G10"/>
    <mergeCell ref="B31:D31"/>
    <mergeCell ref="B134:D134"/>
    <mergeCell ref="B135:D135"/>
    <mergeCell ref="B133:D133"/>
    <mergeCell ref="B104:D104"/>
    <mergeCell ref="B105:D105"/>
    <mergeCell ref="B106:D106"/>
    <mergeCell ref="B103:C103"/>
    <mergeCell ref="B96:D96"/>
    <mergeCell ref="B95:D95"/>
    <mergeCell ref="B57:D57"/>
    <mergeCell ref="B94:D94"/>
    <mergeCell ref="B90:C90"/>
    <mergeCell ref="B59:D59"/>
    <mergeCell ref="B52:C52"/>
    <mergeCell ref="B53:D53"/>
    <mergeCell ref="B55:D55"/>
    <mergeCell ref="B56:D56"/>
    <mergeCell ref="B62:D62"/>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K156"/>
  <sheetViews>
    <sheetView showGridLines="0" zoomScale="80" zoomScaleNormal="80" zoomScaleSheetLayoutView="70" workbookViewId="0">
      <selection activeCell="H1" sqref="H1:H1048576"/>
    </sheetView>
  </sheetViews>
  <sheetFormatPr defaultRowHeight="18" customHeight="1" x14ac:dyDescent="0.2"/>
  <cols>
    <col min="1" max="1" width="8.28515625" style="2" customWidth="1"/>
    <col min="2" max="2" width="55.42578125" bestFit="1" customWidth="1"/>
    <col min="3" max="3" width="9.5703125" customWidth="1"/>
    <col min="5" max="5" width="12.42578125" customWidth="1"/>
    <col min="6" max="6" width="18.5703125" customWidth="1"/>
    <col min="7" max="7" width="23.5703125" customWidth="1"/>
    <col min="8" max="8" width="17.28515625" customWidth="1"/>
    <col min="9" max="9" width="21.28515625" customWidth="1"/>
    <col min="10" max="10" width="19.7109375" customWidth="1"/>
    <col min="11" max="11" width="17.5703125" customWidth="1"/>
  </cols>
  <sheetData>
    <row r="1" spans="1:11" ht="18" customHeight="1" x14ac:dyDescent="0.2">
      <c r="A1" s="3299"/>
      <c r="B1" s="3299"/>
      <c r="C1" s="3303"/>
      <c r="D1" s="3302"/>
      <c r="E1" s="3303"/>
      <c r="F1" s="3303"/>
      <c r="G1" s="3303"/>
      <c r="H1" s="3303"/>
      <c r="I1" s="3303"/>
      <c r="J1" s="3303"/>
      <c r="K1" s="3303"/>
    </row>
    <row r="2" spans="1:11" ht="18" customHeight="1" x14ac:dyDescent="0.25">
      <c r="A2" s="3299"/>
      <c r="B2" s="3299"/>
      <c r="C2" s="3299"/>
      <c r="D2" s="3857" t="s">
        <v>686</v>
      </c>
      <c r="E2" s="3858"/>
      <c r="F2" s="3858"/>
      <c r="G2" s="3858"/>
      <c r="H2" s="3858"/>
      <c r="I2" s="3299"/>
      <c r="J2" s="3299"/>
      <c r="K2" s="3299"/>
    </row>
    <row r="3" spans="1:11" ht="18" customHeight="1" x14ac:dyDescent="0.2">
      <c r="A3" s="3299"/>
      <c r="B3" s="3301" t="s">
        <v>0</v>
      </c>
      <c r="C3" s="3299"/>
      <c r="D3" s="3299"/>
      <c r="E3" s="3299"/>
      <c r="F3" s="3299"/>
      <c r="G3" s="3299"/>
      <c r="H3" s="3299"/>
      <c r="I3" s="3299"/>
      <c r="J3" s="3299"/>
      <c r="K3" s="3299"/>
    </row>
    <row r="4" spans="1:11" ht="18" customHeight="1" x14ac:dyDescent="0.2">
      <c r="A4" s="3297"/>
      <c r="B4" s="3296"/>
      <c r="C4" s="3296"/>
      <c r="D4" s="3296"/>
      <c r="E4" s="3296"/>
      <c r="F4" s="3296"/>
      <c r="G4" s="3296"/>
      <c r="H4" s="3296"/>
      <c r="I4" s="3296"/>
      <c r="J4" s="3296"/>
      <c r="K4" s="3296"/>
    </row>
    <row r="5" spans="1:11" ht="18" customHeight="1" x14ac:dyDescent="0.2">
      <c r="A5" s="3299"/>
      <c r="B5" s="3304" t="s">
        <v>40</v>
      </c>
      <c r="C5" s="4136" t="s">
        <v>822</v>
      </c>
      <c r="D5" s="4137"/>
      <c r="E5" s="4137"/>
      <c r="F5" s="4137"/>
      <c r="G5" s="4138"/>
      <c r="H5" s="3299"/>
      <c r="I5" s="3299"/>
      <c r="J5" s="3299"/>
      <c r="K5" s="3299"/>
    </row>
    <row r="6" spans="1:11" ht="18" customHeight="1" x14ac:dyDescent="0.2">
      <c r="A6" s="3299"/>
      <c r="B6" s="3304" t="s">
        <v>3</v>
      </c>
      <c r="C6" s="4072">
        <v>3029</v>
      </c>
      <c r="D6" s="4073"/>
      <c r="E6" s="4073"/>
      <c r="F6" s="4073"/>
      <c r="G6" s="4074"/>
      <c r="H6" s="3299"/>
      <c r="I6" s="3299"/>
      <c r="J6" s="3299"/>
      <c r="K6" s="3299"/>
    </row>
    <row r="7" spans="1:11" ht="18" customHeight="1" x14ac:dyDescent="0.2">
      <c r="A7" s="3299"/>
      <c r="B7" s="3304" t="s">
        <v>4</v>
      </c>
      <c r="C7" s="4075">
        <v>484</v>
      </c>
      <c r="D7" s="4076"/>
      <c r="E7" s="4076"/>
      <c r="F7" s="4076"/>
      <c r="G7" s="4077"/>
      <c r="H7" s="3299"/>
      <c r="I7" s="3299"/>
      <c r="J7" s="3299"/>
      <c r="K7" s="3299"/>
    </row>
    <row r="8" spans="1:11" ht="18" customHeight="1" x14ac:dyDescent="0.2">
      <c r="A8" s="3297"/>
      <c r="B8" s="3296"/>
      <c r="C8" s="3296"/>
      <c r="D8" s="3296"/>
      <c r="E8" s="3296"/>
      <c r="F8" s="3296"/>
      <c r="G8" s="3296"/>
      <c r="H8" s="3296"/>
      <c r="I8" s="3296"/>
      <c r="J8" s="3296"/>
      <c r="K8" s="3296"/>
    </row>
    <row r="9" spans="1:11" ht="18" customHeight="1" x14ac:dyDescent="0.2">
      <c r="A9" s="3299"/>
      <c r="B9" s="3304" t="s">
        <v>1</v>
      </c>
      <c r="C9" s="4136" t="s">
        <v>187</v>
      </c>
      <c r="D9" s="4137"/>
      <c r="E9" s="4137"/>
      <c r="F9" s="4137"/>
      <c r="G9" s="4138"/>
      <c r="H9" s="3299"/>
      <c r="I9" s="3299"/>
      <c r="J9" s="3299"/>
      <c r="K9" s="3299"/>
    </row>
    <row r="10" spans="1:11" ht="18" customHeight="1" x14ac:dyDescent="0.2">
      <c r="A10" s="3299"/>
      <c r="B10" s="3304" t="s">
        <v>2</v>
      </c>
      <c r="C10" s="4212" t="s">
        <v>188</v>
      </c>
      <c r="D10" s="4144"/>
      <c r="E10" s="4144"/>
      <c r="F10" s="4144"/>
      <c r="G10" s="4145"/>
      <c r="H10" s="3299"/>
      <c r="I10" s="3299"/>
      <c r="J10" s="3299"/>
      <c r="K10" s="3299"/>
    </row>
    <row r="11" spans="1:11" ht="18" customHeight="1" x14ac:dyDescent="0.2">
      <c r="A11" s="3299"/>
      <c r="B11" s="3304" t="s">
        <v>32</v>
      </c>
      <c r="C11" s="4212" t="s">
        <v>189</v>
      </c>
      <c r="D11" s="4144"/>
      <c r="E11" s="4144"/>
      <c r="F11" s="4144"/>
      <c r="G11" s="4145"/>
      <c r="H11" s="3299"/>
      <c r="I11" s="3299"/>
      <c r="J11" s="3299"/>
      <c r="K11" s="3299"/>
    </row>
    <row r="12" spans="1:11" ht="18" customHeight="1" x14ac:dyDescent="0.2">
      <c r="A12" s="3299"/>
      <c r="B12" s="3304"/>
      <c r="C12" s="3304"/>
      <c r="D12" s="3304"/>
      <c r="E12" s="3304"/>
      <c r="F12" s="3304"/>
      <c r="G12" s="3304"/>
      <c r="H12" s="3299"/>
      <c r="I12" s="3299"/>
      <c r="J12" s="3299"/>
      <c r="K12" s="3299"/>
    </row>
    <row r="13" spans="1:11" ht="24.6" customHeight="1" x14ac:dyDescent="0.2">
      <c r="A13" s="3299"/>
      <c r="B13" s="3863"/>
      <c r="C13" s="3864"/>
      <c r="D13" s="3864"/>
      <c r="E13" s="3864"/>
      <c r="F13" s="3864"/>
      <c r="G13" s="3864"/>
      <c r="H13" s="3865"/>
      <c r="I13" s="3303"/>
      <c r="J13" s="3299"/>
      <c r="K13" s="3299"/>
    </row>
    <row r="14" spans="1:11" ht="18" customHeight="1" x14ac:dyDescent="0.2">
      <c r="A14" s="3299"/>
      <c r="B14" s="3306"/>
      <c r="C14" s="3299"/>
      <c r="D14" s="3299"/>
      <c r="E14" s="3299"/>
      <c r="F14" s="3299"/>
      <c r="G14" s="3299"/>
      <c r="H14" s="3299"/>
      <c r="I14" s="3299"/>
      <c r="J14" s="3299"/>
      <c r="K14" s="3299"/>
    </row>
    <row r="15" spans="1:11" ht="18" customHeight="1" x14ac:dyDescent="0.2">
      <c r="A15" s="3299"/>
      <c r="B15" s="3306"/>
      <c r="C15" s="3299"/>
      <c r="D15" s="3299"/>
      <c r="E15" s="3299"/>
      <c r="F15" s="3299"/>
      <c r="G15" s="3299"/>
      <c r="H15" s="3299"/>
      <c r="I15" s="3299"/>
      <c r="J15" s="3299"/>
      <c r="K15" s="3299"/>
    </row>
    <row r="16" spans="1:11" ht="45" customHeight="1" x14ac:dyDescent="0.2">
      <c r="A16" s="3302" t="s">
        <v>181</v>
      </c>
      <c r="B16" s="3303"/>
      <c r="C16" s="3303"/>
      <c r="D16" s="3303"/>
      <c r="E16" s="3303"/>
      <c r="F16" s="3307" t="s">
        <v>9</v>
      </c>
      <c r="G16" s="3307" t="s">
        <v>37</v>
      </c>
      <c r="H16" s="3307" t="s">
        <v>29</v>
      </c>
      <c r="I16" s="3307" t="s">
        <v>30</v>
      </c>
      <c r="J16" s="3307" t="s">
        <v>33</v>
      </c>
      <c r="K16" s="3307" t="s">
        <v>34</v>
      </c>
    </row>
    <row r="17" spans="1:11" ht="18" customHeight="1" x14ac:dyDescent="0.2">
      <c r="A17" s="3305" t="s">
        <v>184</v>
      </c>
      <c r="B17" s="3301" t="s">
        <v>182</v>
      </c>
      <c r="C17" s="3299"/>
      <c r="D17" s="3299"/>
      <c r="E17" s="3299"/>
      <c r="F17" s="3299"/>
      <c r="G17" s="3299"/>
      <c r="H17" s="3299"/>
      <c r="I17" s="3299"/>
      <c r="J17" s="3299"/>
      <c r="K17" s="3299"/>
    </row>
    <row r="18" spans="1:11" ht="18" customHeight="1" x14ac:dyDescent="0.2">
      <c r="A18" s="3304" t="s">
        <v>185</v>
      </c>
      <c r="B18" s="3300" t="s">
        <v>183</v>
      </c>
      <c r="C18" s="3299"/>
      <c r="D18" s="3299"/>
      <c r="E18" s="3299"/>
      <c r="F18" s="3312" t="s">
        <v>73</v>
      </c>
      <c r="G18" s="3312" t="s">
        <v>73</v>
      </c>
      <c r="H18" s="3313">
        <v>0</v>
      </c>
      <c r="I18" s="3347">
        <v>0</v>
      </c>
      <c r="J18" s="3313">
        <v>0</v>
      </c>
      <c r="K18" s="3314">
        <v>0</v>
      </c>
    </row>
    <row r="19" spans="1:11" ht="45" customHeight="1" x14ac:dyDescent="0.2">
      <c r="A19" s="3302" t="s">
        <v>8</v>
      </c>
      <c r="B19" s="3303"/>
      <c r="C19" s="3303"/>
      <c r="D19" s="3303"/>
      <c r="E19" s="3303"/>
      <c r="F19" s="3307" t="s">
        <v>9</v>
      </c>
      <c r="G19" s="3307" t="s">
        <v>37</v>
      </c>
      <c r="H19" s="3307" t="s">
        <v>29</v>
      </c>
      <c r="I19" s="3307" t="s">
        <v>30</v>
      </c>
      <c r="J19" s="3307" t="s">
        <v>33</v>
      </c>
      <c r="K19" s="3307" t="s">
        <v>34</v>
      </c>
    </row>
    <row r="20" spans="1:11" ht="18" customHeight="1" x14ac:dyDescent="0.2">
      <c r="A20" s="3305" t="s">
        <v>74</v>
      </c>
      <c r="B20" s="3301" t="s">
        <v>41</v>
      </c>
      <c r="C20" s="3299"/>
      <c r="D20" s="3299"/>
      <c r="E20" s="3299"/>
      <c r="F20" s="3299"/>
      <c r="G20" s="3299"/>
      <c r="H20" s="3299"/>
      <c r="I20" s="3299"/>
      <c r="J20" s="3299"/>
      <c r="K20" s="3299"/>
    </row>
    <row r="21" spans="1:11" ht="18" customHeight="1" x14ac:dyDescent="0.2">
      <c r="A21" s="3304" t="s">
        <v>75</v>
      </c>
      <c r="B21" s="3300" t="s">
        <v>42</v>
      </c>
      <c r="C21" s="3299"/>
      <c r="D21" s="3299"/>
      <c r="E21" s="3299"/>
      <c r="F21" s="3312">
        <v>8992.7915198643204</v>
      </c>
      <c r="G21" s="3312"/>
      <c r="H21" s="3313">
        <v>517892.27148143004</v>
      </c>
      <c r="I21" s="3347">
        <v>489958.98467940965</v>
      </c>
      <c r="J21" s="3313">
        <v>202012.37663099999</v>
      </c>
      <c r="K21" s="3314">
        <v>805838.87952983973</v>
      </c>
    </row>
    <row r="22" spans="1:11" ht="18" customHeight="1" x14ac:dyDescent="0.2">
      <c r="A22" s="3304" t="s">
        <v>76</v>
      </c>
      <c r="B22" s="3299" t="s">
        <v>6</v>
      </c>
      <c r="C22" s="3299"/>
      <c r="D22" s="3299"/>
      <c r="E22" s="3299"/>
      <c r="F22" s="3312">
        <v>246.13848879999998</v>
      </c>
      <c r="G22" s="3312"/>
      <c r="H22" s="3313">
        <v>19111.02954584</v>
      </c>
      <c r="I22" s="3347">
        <v>18080.247858639297</v>
      </c>
      <c r="J22" s="3313">
        <v>840.36277760000019</v>
      </c>
      <c r="K22" s="3314">
        <v>36350.914626879297</v>
      </c>
    </row>
    <row r="23" spans="1:11" ht="18" customHeight="1" x14ac:dyDescent="0.2">
      <c r="A23" s="3304" t="s">
        <v>77</v>
      </c>
      <c r="B23" s="3299" t="s">
        <v>43</v>
      </c>
      <c r="C23" s="3299"/>
      <c r="D23" s="3299"/>
      <c r="E23" s="3299"/>
      <c r="F23" s="3312">
        <v>224.6516799</v>
      </c>
      <c r="G23" s="3312"/>
      <c r="H23" s="3313">
        <v>5614.7866194500011</v>
      </c>
      <c r="I23" s="3347">
        <v>5311.944786099979</v>
      </c>
      <c r="J23" s="3313">
        <v>0</v>
      </c>
      <c r="K23" s="3314">
        <v>10926.731405549981</v>
      </c>
    </row>
    <row r="24" spans="1:11" ht="18" customHeight="1" x14ac:dyDescent="0.2">
      <c r="A24" s="3304" t="s">
        <v>78</v>
      </c>
      <c r="B24" s="3299" t="s">
        <v>44</v>
      </c>
      <c r="C24" s="3299"/>
      <c r="D24" s="3299"/>
      <c r="E24" s="3299"/>
      <c r="F24" s="3312">
        <v>2.0860630841898962</v>
      </c>
      <c r="G24" s="3312"/>
      <c r="H24" s="3313">
        <v>0</v>
      </c>
      <c r="I24" s="3347">
        <v>0</v>
      </c>
      <c r="J24" s="3313">
        <v>0</v>
      </c>
      <c r="K24" s="3314">
        <v>0</v>
      </c>
    </row>
    <row r="25" spans="1:11" ht="18" customHeight="1" x14ac:dyDescent="0.2">
      <c r="A25" s="3304" t="s">
        <v>79</v>
      </c>
      <c r="B25" s="3299" t="s">
        <v>5</v>
      </c>
      <c r="C25" s="3299"/>
      <c r="D25" s="3299"/>
      <c r="E25" s="3299"/>
      <c r="F25" s="3312">
        <v>444.65095560000003</v>
      </c>
      <c r="G25" s="3312"/>
      <c r="H25" s="3313">
        <v>10077.797906490003</v>
      </c>
      <c r="I25" s="3347">
        <v>9534.2369484368173</v>
      </c>
      <c r="J25" s="3313">
        <v>1365.9148748</v>
      </c>
      <c r="K25" s="3314">
        <v>18246.119980126819</v>
      </c>
    </row>
    <row r="26" spans="1:11" ht="18" customHeight="1" x14ac:dyDescent="0.2">
      <c r="A26" s="3304" t="s">
        <v>80</v>
      </c>
      <c r="B26" s="3299" t="s">
        <v>45</v>
      </c>
      <c r="C26" s="3299"/>
      <c r="D26" s="3299"/>
      <c r="E26" s="3299"/>
      <c r="F26" s="3312"/>
      <c r="G26" s="3312"/>
      <c r="H26" s="3313"/>
      <c r="I26" s="3347">
        <v>0</v>
      </c>
      <c r="J26" s="3313"/>
      <c r="K26" s="3314">
        <v>0</v>
      </c>
    </row>
    <row r="27" spans="1:11" ht="18" customHeight="1" x14ac:dyDescent="0.2">
      <c r="A27" s="3304" t="s">
        <v>81</v>
      </c>
      <c r="B27" s="3299" t="s">
        <v>46</v>
      </c>
      <c r="C27" s="3299"/>
      <c r="D27" s="3299"/>
      <c r="E27" s="3299"/>
      <c r="F27" s="3312"/>
      <c r="G27" s="3312"/>
      <c r="H27" s="3313"/>
      <c r="I27" s="3347">
        <v>0</v>
      </c>
      <c r="J27" s="3313"/>
      <c r="K27" s="3314">
        <v>0</v>
      </c>
    </row>
    <row r="28" spans="1:11" ht="18" customHeight="1" x14ac:dyDescent="0.2">
      <c r="A28" s="3304" t="s">
        <v>82</v>
      </c>
      <c r="B28" s="3299" t="s">
        <v>47</v>
      </c>
      <c r="C28" s="3299"/>
      <c r="D28" s="3299"/>
      <c r="E28" s="3299"/>
      <c r="F28" s="3312"/>
      <c r="G28" s="3312"/>
      <c r="H28" s="3313"/>
      <c r="I28" s="3347">
        <v>0</v>
      </c>
      <c r="J28" s="3313"/>
      <c r="K28" s="3314">
        <v>0</v>
      </c>
    </row>
    <row r="29" spans="1:11" ht="18" customHeight="1" x14ac:dyDescent="0.2">
      <c r="A29" s="3304" t="s">
        <v>83</v>
      </c>
      <c r="B29" s="3299" t="s">
        <v>48</v>
      </c>
      <c r="C29" s="3299"/>
      <c r="D29" s="3299"/>
      <c r="E29" s="3299"/>
      <c r="F29" s="3312">
        <v>28.082280758982932</v>
      </c>
      <c r="G29" s="3312"/>
      <c r="H29" s="3313">
        <v>65182.474846110003</v>
      </c>
      <c r="I29" s="3347">
        <v>61666.76151226629</v>
      </c>
      <c r="J29" s="3313">
        <v>80.930220000000006</v>
      </c>
      <c r="K29" s="3314">
        <v>126768.3061383763</v>
      </c>
    </row>
    <row r="30" spans="1:11" ht="18" customHeight="1" x14ac:dyDescent="0.2">
      <c r="A30" s="3304" t="s">
        <v>84</v>
      </c>
      <c r="B30" s="3323" t="s">
        <v>196</v>
      </c>
      <c r="C30" s="3324"/>
      <c r="D30" s="3325"/>
      <c r="E30" s="3299"/>
      <c r="F30" s="3312">
        <v>8.4514459000000013</v>
      </c>
      <c r="G30" s="3312"/>
      <c r="H30" s="3313">
        <v>424.49788622</v>
      </c>
      <c r="I30" s="3347">
        <v>401.60196392960552</v>
      </c>
      <c r="J30" s="3313">
        <v>66.548760999999999</v>
      </c>
      <c r="K30" s="3314">
        <v>759.55108914960556</v>
      </c>
    </row>
    <row r="31" spans="1:11" ht="18" customHeight="1" x14ac:dyDescent="0.2">
      <c r="A31" s="3304" t="s">
        <v>133</v>
      </c>
      <c r="B31" s="4062"/>
      <c r="C31" s="4063"/>
      <c r="D31" s="4064"/>
      <c r="E31" s="3299"/>
      <c r="F31" s="3312"/>
      <c r="G31" s="3312"/>
      <c r="H31" s="3313"/>
      <c r="I31" s="3347">
        <v>0</v>
      </c>
      <c r="J31" s="3313"/>
      <c r="K31" s="3314">
        <v>0</v>
      </c>
    </row>
    <row r="32" spans="1:11" ht="18" customHeight="1" x14ac:dyDescent="0.2">
      <c r="A32" s="3304" t="s">
        <v>134</v>
      </c>
      <c r="B32" s="3326"/>
      <c r="C32" s="3327"/>
      <c r="D32" s="3328"/>
      <c r="E32" s="3299"/>
      <c r="F32" s="3312"/>
      <c r="G32" s="3349" t="s">
        <v>85</v>
      </c>
      <c r="H32" s="3313"/>
      <c r="I32" s="3347">
        <v>0</v>
      </c>
      <c r="J32" s="3313"/>
      <c r="K32" s="3314">
        <v>0</v>
      </c>
    </row>
    <row r="33" spans="1:11" ht="18" customHeight="1" x14ac:dyDescent="0.2">
      <c r="A33" s="3304" t="s">
        <v>135</v>
      </c>
      <c r="B33" s="3326"/>
      <c r="C33" s="3327"/>
      <c r="D33" s="3328"/>
      <c r="E33" s="3299"/>
      <c r="F33" s="3312"/>
      <c r="G33" s="3349" t="s">
        <v>85</v>
      </c>
      <c r="H33" s="3313"/>
      <c r="I33" s="3347">
        <v>0</v>
      </c>
      <c r="J33" s="3313"/>
      <c r="K33" s="3314">
        <v>0</v>
      </c>
    </row>
    <row r="34" spans="1:11" ht="18" customHeight="1" x14ac:dyDescent="0.2">
      <c r="A34" s="3304" t="s">
        <v>136</v>
      </c>
      <c r="B34" s="4062"/>
      <c r="C34" s="4063"/>
      <c r="D34" s="4064"/>
      <c r="E34" s="3299"/>
      <c r="F34" s="3312"/>
      <c r="G34" s="3349" t="s">
        <v>85</v>
      </c>
      <c r="H34" s="3313"/>
      <c r="I34" s="3347">
        <v>0</v>
      </c>
      <c r="J34" s="3313"/>
      <c r="K34" s="3314">
        <v>0</v>
      </c>
    </row>
    <row r="35" spans="1:11" ht="18" customHeight="1" x14ac:dyDescent="0.2">
      <c r="A35" s="3299"/>
      <c r="B35" s="3299"/>
      <c r="C35" s="3299"/>
      <c r="D35" s="3299"/>
      <c r="E35" s="3299"/>
      <c r="F35" s="3299"/>
      <c r="G35" s="3299"/>
      <c r="H35" s="3299"/>
      <c r="I35" s="3299"/>
      <c r="J35" s="3299"/>
      <c r="K35" s="3341"/>
    </row>
    <row r="36" spans="1:11" ht="18" customHeight="1" x14ac:dyDescent="0.2">
      <c r="A36" s="3305" t="s">
        <v>137</v>
      </c>
      <c r="B36" s="3301" t="s">
        <v>138</v>
      </c>
      <c r="C36" s="3299"/>
      <c r="D36" s="3299"/>
      <c r="E36" s="3301" t="s">
        <v>7</v>
      </c>
      <c r="F36" s="3316">
        <v>9946.8524339074938</v>
      </c>
      <c r="G36" s="3316">
        <v>0</v>
      </c>
      <c r="H36" s="3316">
        <v>618302.85828554002</v>
      </c>
      <c r="I36" s="3314">
        <v>584953.77774878161</v>
      </c>
      <c r="J36" s="3314">
        <v>204366.13326440001</v>
      </c>
      <c r="K36" s="3314">
        <v>998890.50276992179</v>
      </c>
    </row>
    <row r="37" spans="1:11" ht="18" customHeight="1" thickBot="1" x14ac:dyDescent="0.25">
      <c r="A37" s="3299"/>
      <c r="B37" s="3301"/>
      <c r="C37" s="3299"/>
      <c r="D37" s="3299"/>
      <c r="E37" s="3299"/>
      <c r="F37" s="3317"/>
      <c r="G37" s="3317"/>
      <c r="H37" s="3318"/>
      <c r="I37" s="3318"/>
      <c r="J37" s="3318"/>
      <c r="K37" s="3342"/>
    </row>
    <row r="38" spans="1:11" ht="42.75" customHeight="1" x14ac:dyDescent="0.2">
      <c r="A38" s="3299"/>
      <c r="B38" s="3299"/>
      <c r="C38" s="3299"/>
      <c r="D38" s="3299"/>
      <c r="E38" s="3299"/>
      <c r="F38" s="3307" t="s">
        <v>9</v>
      </c>
      <c r="G38" s="3307" t="s">
        <v>37</v>
      </c>
      <c r="H38" s="3307" t="s">
        <v>29</v>
      </c>
      <c r="I38" s="3307" t="s">
        <v>30</v>
      </c>
      <c r="J38" s="3307" t="s">
        <v>33</v>
      </c>
      <c r="K38" s="3307" t="s">
        <v>34</v>
      </c>
    </row>
    <row r="39" spans="1:11" ht="18.75" customHeight="1" x14ac:dyDescent="0.2">
      <c r="A39" s="3305" t="s">
        <v>86</v>
      </c>
      <c r="B39" s="3301" t="s">
        <v>49</v>
      </c>
      <c r="C39" s="3299"/>
      <c r="D39" s="3299"/>
      <c r="E39" s="3299"/>
      <c r="F39" s="3299"/>
      <c r="G39" s="3299"/>
      <c r="H39" s="3299"/>
      <c r="I39" s="3299"/>
      <c r="J39" s="3299"/>
      <c r="K39" s="3299"/>
    </row>
    <row r="40" spans="1:11" ht="18" customHeight="1" x14ac:dyDescent="0.2">
      <c r="A40" s="3304" t="s">
        <v>87</v>
      </c>
      <c r="B40" s="3299" t="s">
        <v>31</v>
      </c>
      <c r="C40" s="3299"/>
      <c r="D40" s="3299"/>
      <c r="E40" s="3299"/>
      <c r="F40" s="3312">
        <v>27.086832500000003</v>
      </c>
      <c r="G40" s="3312"/>
      <c r="H40" s="3313">
        <v>1621.9916724500001</v>
      </c>
      <c r="I40" s="3347">
        <v>0</v>
      </c>
      <c r="J40" s="3313">
        <v>235.99239570000006</v>
      </c>
      <c r="K40" s="3314">
        <v>1385.99927675</v>
      </c>
    </row>
    <row r="41" spans="1:11" ht="18" customHeight="1" x14ac:dyDescent="0.2">
      <c r="A41" s="3304" t="s">
        <v>88</v>
      </c>
      <c r="B41" s="3861" t="s">
        <v>50</v>
      </c>
      <c r="C41" s="3862"/>
      <c r="D41" s="3299"/>
      <c r="E41" s="3299"/>
      <c r="F41" s="3312">
        <v>27.086832500000003</v>
      </c>
      <c r="G41" s="3312"/>
      <c r="H41" s="3313">
        <v>1621.9916724500001</v>
      </c>
      <c r="I41" s="3347">
        <v>0</v>
      </c>
      <c r="J41" s="3313">
        <v>235.99239570000006</v>
      </c>
      <c r="K41" s="3314">
        <v>1385.99927675</v>
      </c>
    </row>
    <row r="42" spans="1:11" ht="18" customHeight="1" x14ac:dyDescent="0.2">
      <c r="A42" s="3304" t="s">
        <v>89</v>
      </c>
      <c r="B42" s="3300" t="s">
        <v>11</v>
      </c>
      <c r="C42" s="3299"/>
      <c r="D42" s="3299"/>
      <c r="E42" s="3299"/>
      <c r="F42" s="3312">
        <v>11233.119146134844</v>
      </c>
      <c r="G42" s="3312"/>
      <c r="H42" s="3313">
        <v>568515.55670706008</v>
      </c>
      <c r="I42" s="3347">
        <v>0</v>
      </c>
      <c r="J42" s="3313">
        <v>430.99974190000006</v>
      </c>
      <c r="K42" s="3314">
        <v>568084.55696516007</v>
      </c>
    </row>
    <row r="43" spans="1:11" ht="18" customHeight="1" x14ac:dyDescent="0.2">
      <c r="A43" s="3304" t="s">
        <v>90</v>
      </c>
      <c r="B43" s="3344" t="s">
        <v>10</v>
      </c>
      <c r="C43" s="3308"/>
      <c r="D43" s="3308"/>
      <c r="E43" s="3299"/>
      <c r="F43" s="3312"/>
      <c r="G43" s="3312"/>
      <c r="H43" s="3313"/>
      <c r="I43" s="3347">
        <v>0</v>
      </c>
      <c r="J43" s="3313"/>
      <c r="K43" s="3314">
        <v>0</v>
      </c>
    </row>
    <row r="44" spans="1:11" ht="18" customHeight="1" x14ac:dyDescent="0.2">
      <c r="A44" s="3304" t="s">
        <v>91</v>
      </c>
      <c r="B44" s="4062"/>
      <c r="C44" s="4063"/>
      <c r="D44" s="4064"/>
      <c r="E44" s="3299"/>
      <c r="F44" s="3351"/>
      <c r="G44" s="3351"/>
      <c r="H44" s="3351"/>
      <c r="I44" s="3352">
        <v>0</v>
      </c>
      <c r="J44" s="3351"/>
      <c r="K44" s="3353">
        <v>0</v>
      </c>
    </row>
    <row r="45" spans="1:11" ht="18" customHeight="1" x14ac:dyDescent="0.2">
      <c r="A45" s="3304" t="s">
        <v>139</v>
      </c>
      <c r="B45" s="4062"/>
      <c r="C45" s="4063"/>
      <c r="D45" s="4064"/>
      <c r="E45" s="3299"/>
      <c r="F45" s="3312"/>
      <c r="G45" s="3312"/>
      <c r="H45" s="3313"/>
      <c r="I45" s="3347">
        <v>0</v>
      </c>
      <c r="J45" s="3313"/>
      <c r="K45" s="3314">
        <v>0</v>
      </c>
    </row>
    <row r="46" spans="1:11" ht="18" customHeight="1" x14ac:dyDescent="0.2">
      <c r="A46" s="3304" t="s">
        <v>140</v>
      </c>
      <c r="B46" s="4062"/>
      <c r="C46" s="4063"/>
      <c r="D46" s="4064"/>
      <c r="E46" s="3299"/>
      <c r="F46" s="3312"/>
      <c r="G46" s="3312"/>
      <c r="H46" s="3313"/>
      <c r="I46" s="3347">
        <v>0</v>
      </c>
      <c r="J46" s="3313"/>
      <c r="K46" s="3314">
        <v>0</v>
      </c>
    </row>
    <row r="47" spans="1:11" ht="18" customHeight="1" x14ac:dyDescent="0.2">
      <c r="A47" s="3304" t="s">
        <v>141</v>
      </c>
      <c r="B47" s="4062"/>
      <c r="C47" s="4063"/>
      <c r="D47" s="4064"/>
      <c r="E47" s="3299"/>
      <c r="F47" s="3312"/>
      <c r="G47" s="3312"/>
      <c r="H47" s="3313"/>
      <c r="I47" s="3347">
        <v>0</v>
      </c>
      <c r="J47" s="3313"/>
      <c r="K47" s="3314">
        <v>0</v>
      </c>
    </row>
    <row r="48" spans="1:11" ht="18" customHeight="1" x14ac:dyDescent="0.2">
      <c r="A48" s="3297"/>
      <c r="B48" s="3296"/>
      <c r="C48" s="3296"/>
      <c r="D48" s="3296"/>
      <c r="E48" s="3296"/>
      <c r="F48" s="3296"/>
      <c r="G48" s="3296"/>
      <c r="H48" s="3296"/>
      <c r="I48" s="3296"/>
      <c r="J48" s="3296"/>
      <c r="K48" s="3296"/>
    </row>
    <row r="49" spans="1:11" ht="18" customHeight="1" x14ac:dyDescent="0.2">
      <c r="A49" s="3305" t="s">
        <v>142</v>
      </c>
      <c r="B49" s="3301" t="s">
        <v>143</v>
      </c>
      <c r="C49" s="3299"/>
      <c r="D49" s="3299"/>
      <c r="E49" s="3301" t="s">
        <v>7</v>
      </c>
      <c r="F49" s="3321">
        <v>11287.292811134845</v>
      </c>
      <c r="G49" s="3321">
        <v>0</v>
      </c>
      <c r="H49" s="3314">
        <v>571759.54005196004</v>
      </c>
      <c r="I49" s="3314">
        <v>0</v>
      </c>
      <c r="J49" s="3314">
        <v>902.98453330000018</v>
      </c>
      <c r="K49" s="3314">
        <v>570856.55551866011</v>
      </c>
    </row>
    <row r="50" spans="1:11" ht="18" customHeight="1" thickBot="1" x14ac:dyDescent="0.25">
      <c r="A50" s="3299"/>
      <c r="B50" s="3299"/>
      <c r="C50" s="3299"/>
      <c r="D50" s="3299"/>
      <c r="E50" s="3299"/>
      <c r="F50" s="3299"/>
      <c r="G50" s="3322"/>
      <c r="H50" s="3322"/>
      <c r="I50" s="3322"/>
      <c r="J50" s="3322"/>
      <c r="K50" s="3322"/>
    </row>
    <row r="51" spans="1:11" ht="42.75" customHeight="1" x14ac:dyDescent="0.2">
      <c r="A51" s="3299"/>
      <c r="B51" s="3299"/>
      <c r="C51" s="3299"/>
      <c r="D51" s="3299"/>
      <c r="E51" s="3299"/>
      <c r="F51" s="3307" t="s">
        <v>9</v>
      </c>
      <c r="G51" s="3307" t="s">
        <v>37</v>
      </c>
      <c r="H51" s="3307" t="s">
        <v>29</v>
      </c>
      <c r="I51" s="3307" t="s">
        <v>30</v>
      </c>
      <c r="J51" s="3307" t="s">
        <v>33</v>
      </c>
      <c r="K51" s="3307" t="s">
        <v>34</v>
      </c>
    </row>
    <row r="52" spans="1:11" ht="18" customHeight="1" x14ac:dyDescent="0.2">
      <c r="A52" s="3305" t="s">
        <v>92</v>
      </c>
      <c r="B52" s="4060" t="s">
        <v>38</v>
      </c>
      <c r="C52" s="4061"/>
      <c r="D52" s="3299"/>
      <c r="E52" s="3299"/>
      <c r="F52" s="3299"/>
      <c r="G52" s="3299"/>
      <c r="H52" s="3299"/>
      <c r="I52" s="3299"/>
      <c r="J52" s="3299"/>
      <c r="K52" s="3299"/>
    </row>
    <row r="53" spans="1:11" ht="18" customHeight="1" x14ac:dyDescent="0.2">
      <c r="A53" s="3304" t="s">
        <v>51</v>
      </c>
      <c r="B53" s="4081" t="s">
        <v>190</v>
      </c>
      <c r="C53" s="4082"/>
      <c r="D53" s="4067"/>
      <c r="E53" s="3299"/>
      <c r="F53" s="3312"/>
      <c r="G53" s="3312"/>
      <c r="H53" s="3313"/>
      <c r="I53" s="3347">
        <v>0</v>
      </c>
      <c r="J53" s="3313"/>
      <c r="K53" s="3314">
        <v>0</v>
      </c>
    </row>
    <row r="54" spans="1:11" ht="18" customHeight="1" x14ac:dyDescent="0.2">
      <c r="A54" s="3304" t="s">
        <v>93</v>
      </c>
      <c r="B54" s="3323" t="s">
        <v>191</v>
      </c>
      <c r="C54" s="3324"/>
      <c r="D54" s="3325"/>
      <c r="E54" s="3299"/>
      <c r="F54" s="3312">
        <v>24960</v>
      </c>
      <c r="G54" s="3312"/>
      <c r="H54" s="3313">
        <v>70336.66</v>
      </c>
      <c r="I54" s="3347">
        <v>0</v>
      </c>
      <c r="J54" s="3313">
        <v>0</v>
      </c>
      <c r="K54" s="3314">
        <v>70336.66</v>
      </c>
    </row>
    <row r="55" spans="1:11" ht="18" customHeight="1" x14ac:dyDescent="0.2">
      <c r="A55" s="3304" t="s">
        <v>94</v>
      </c>
      <c r="B55" s="4065" t="s">
        <v>192</v>
      </c>
      <c r="C55" s="4066"/>
      <c r="D55" s="4067"/>
      <c r="E55" s="3299"/>
      <c r="F55" s="3312"/>
      <c r="G55" s="3312"/>
      <c r="H55" s="3313"/>
      <c r="I55" s="3347">
        <v>0</v>
      </c>
      <c r="J55" s="3313"/>
      <c r="K55" s="3314">
        <v>0</v>
      </c>
    </row>
    <row r="56" spans="1:11" ht="18" customHeight="1" x14ac:dyDescent="0.2">
      <c r="A56" s="3304" t="s">
        <v>95</v>
      </c>
      <c r="B56" s="4065" t="s">
        <v>193</v>
      </c>
      <c r="C56" s="4066"/>
      <c r="D56" s="4067"/>
      <c r="E56" s="3299"/>
      <c r="F56" s="3312"/>
      <c r="G56" s="3312"/>
      <c r="H56" s="3313"/>
      <c r="I56" s="3347">
        <v>0</v>
      </c>
      <c r="J56" s="3313"/>
      <c r="K56" s="3314">
        <v>0</v>
      </c>
    </row>
    <row r="57" spans="1:11" ht="18" customHeight="1" x14ac:dyDescent="0.2">
      <c r="A57" s="3304" t="s">
        <v>96</v>
      </c>
      <c r="B57" s="4065" t="s">
        <v>194</v>
      </c>
      <c r="C57" s="4066"/>
      <c r="D57" s="4067"/>
      <c r="E57" s="3299"/>
      <c r="F57" s="3312">
        <v>0</v>
      </c>
      <c r="G57" s="3312"/>
      <c r="H57" s="3313">
        <v>444183.61</v>
      </c>
      <c r="I57" s="3347">
        <v>0</v>
      </c>
      <c r="J57" s="3313">
        <v>0</v>
      </c>
      <c r="K57" s="3314">
        <v>444183.61</v>
      </c>
    </row>
    <row r="58" spans="1:11" ht="18" customHeight="1" x14ac:dyDescent="0.2">
      <c r="A58" s="3304" t="s">
        <v>97</v>
      </c>
      <c r="B58" s="3323"/>
      <c r="C58" s="3324"/>
      <c r="D58" s="3325"/>
      <c r="E58" s="3299"/>
      <c r="F58" s="3312"/>
      <c r="G58" s="3312"/>
      <c r="H58" s="3313"/>
      <c r="I58" s="3347">
        <v>0</v>
      </c>
      <c r="J58" s="3313"/>
      <c r="K58" s="3314">
        <v>0</v>
      </c>
    </row>
    <row r="59" spans="1:11" ht="18" customHeight="1" x14ac:dyDescent="0.2">
      <c r="A59" s="3304" t="s">
        <v>98</v>
      </c>
      <c r="B59" s="4065"/>
      <c r="C59" s="4066"/>
      <c r="D59" s="4067"/>
      <c r="E59" s="3299"/>
      <c r="F59" s="3312"/>
      <c r="G59" s="3312"/>
      <c r="H59" s="3313"/>
      <c r="I59" s="3347">
        <v>0</v>
      </c>
      <c r="J59" s="3313"/>
      <c r="K59" s="3314">
        <v>0</v>
      </c>
    </row>
    <row r="60" spans="1:11" ht="18" customHeight="1" x14ac:dyDescent="0.2">
      <c r="A60" s="3304" t="s">
        <v>99</v>
      </c>
      <c r="B60" s="3323"/>
      <c r="C60" s="3324"/>
      <c r="D60" s="3325"/>
      <c r="E60" s="3299"/>
      <c r="F60" s="3312"/>
      <c r="G60" s="3312"/>
      <c r="H60" s="3313"/>
      <c r="I60" s="3347">
        <v>0</v>
      </c>
      <c r="J60" s="3313"/>
      <c r="K60" s="3314">
        <v>0</v>
      </c>
    </row>
    <row r="61" spans="1:11" ht="18" customHeight="1" x14ac:dyDescent="0.2">
      <c r="A61" s="3304" t="s">
        <v>100</v>
      </c>
      <c r="B61" s="3323"/>
      <c r="C61" s="3324"/>
      <c r="D61" s="3325"/>
      <c r="E61" s="3299"/>
      <c r="F61" s="3312"/>
      <c r="G61" s="3312"/>
      <c r="H61" s="3313"/>
      <c r="I61" s="3347">
        <v>0</v>
      </c>
      <c r="J61" s="3313"/>
      <c r="K61" s="3314">
        <v>0</v>
      </c>
    </row>
    <row r="62" spans="1:11" ht="18" customHeight="1" x14ac:dyDescent="0.2">
      <c r="A62" s="3304" t="s">
        <v>101</v>
      </c>
      <c r="B62" s="4065"/>
      <c r="C62" s="4066"/>
      <c r="D62" s="4067"/>
      <c r="E62" s="3299"/>
      <c r="F62" s="3312"/>
      <c r="G62" s="3312"/>
      <c r="H62" s="3313"/>
      <c r="I62" s="3347">
        <v>0</v>
      </c>
      <c r="J62" s="3313"/>
      <c r="K62" s="3314">
        <v>0</v>
      </c>
    </row>
    <row r="63" spans="1:11" ht="18" customHeight="1" x14ac:dyDescent="0.2">
      <c r="A63" s="3304"/>
      <c r="B63" s="3299"/>
      <c r="C63" s="3299"/>
      <c r="D63" s="3299"/>
      <c r="E63" s="3299"/>
      <c r="F63" s="3299"/>
      <c r="G63" s="3299"/>
      <c r="H63" s="3299"/>
      <c r="I63" s="3343"/>
      <c r="J63" s="3299"/>
      <c r="K63" s="3299"/>
    </row>
    <row r="64" spans="1:11" ht="18" customHeight="1" x14ac:dyDescent="0.2">
      <c r="A64" s="3304" t="s">
        <v>144</v>
      </c>
      <c r="B64" s="3301" t="s">
        <v>145</v>
      </c>
      <c r="C64" s="3299"/>
      <c r="D64" s="3299"/>
      <c r="E64" s="3301" t="s">
        <v>7</v>
      </c>
      <c r="F64" s="3316">
        <v>24960</v>
      </c>
      <c r="G64" s="3316">
        <v>0</v>
      </c>
      <c r="H64" s="3314">
        <v>514520.27</v>
      </c>
      <c r="I64" s="3314">
        <v>0</v>
      </c>
      <c r="J64" s="3314">
        <v>0</v>
      </c>
      <c r="K64" s="3314">
        <v>514520.27</v>
      </c>
    </row>
    <row r="65" spans="1:11" ht="18" customHeight="1" x14ac:dyDescent="0.2">
      <c r="A65" s="3299"/>
      <c r="B65" s="3299"/>
      <c r="C65" s="3299"/>
      <c r="D65" s="3299"/>
      <c r="E65" s="3299"/>
      <c r="F65" s="3345"/>
      <c r="G65" s="3345"/>
      <c r="H65" s="3345"/>
      <c r="I65" s="3345"/>
      <c r="J65" s="3345"/>
      <c r="K65" s="3345"/>
    </row>
    <row r="66" spans="1:11" ht="42.75" customHeight="1" x14ac:dyDescent="0.2">
      <c r="A66" s="3299"/>
      <c r="B66" s="3299"/>
      <c r="C66" s="3299"/>
      <c r="D66" s="3299"/>
      <c r="E66" s="3299"/>
      <c r="F66" s="3354" t="s">
        <v>9</v>
      </c>
      <c r="G66" s="3354" t="s">
        <v>37</v>
      </c>
      <c r="H66" s="3354" t="s">
        <v>29</v>
      </c>
      <c r="I66" s="3354" t="s">
        <v>30</v>
      </c>
      <c r="J66" s="3354" t="s">
        <v>33</v>
      </c>
      <c r="K66" s="3354" t="s">
        <v>34</v>
      </c>
    </row>
    <row r="67" spans="1:11" ht="18" customHeight="1" x14ac:dyDescent="0.2">
      <c r="A67" s="3305" t="s">
        <v>102</v>
      </c>
      <c r="B67" s="3301" t="s">
        <v>12</v>
      </c>
      <c r="C67" s="3299"/>
      <c r="D67" s="3299"/>
      <c r="E67" s="3299"/>
      <c r="F67" s="3355"/>
      <c r="G67" s="3355"/>
      <c r="H67" s="3355"/>
      <c r="I67" s="3356"/>
      <c r="J67" s="3355"/>
      <c r="K67" s="3357"/>
    </row>
    <row r="68" spans="1:11" ht="18" customHeight="1" x14ac:dyDescent="0.2">
      <c r="A68" s="3304" t="s">
        <v>103</v>
      </c>
      <c r="B68" s="3299" t="s">
        <v>52</v>
      </c>
      <c r="C68" s="3299"/>
      <c r="D68" s="3299"/>
      <c r="E68" s="3299"/>
      <c r="F68" s="3348"/>
      <c r="G68" s="3348"/>
      <c r="H68" s="3348">
        <v>0</v>
      </c>
      <c r="I68" s="3347">
        <v>0</v>
      </c>
      <c r="J68" s="3348"/>
      <c r="K68" s="3314">
        <v>0</v>
      </c>
    </row>
    <row r="69" spans="1:11" ht="18" customHeight="1" x14ac:dyDescent="0.2">
      <c r="A69" s="3304" t="s">
        <v>104</v>
      </c>
      <c r="B69" s="3300" t="s">
        <v>53</v>
      </c>
      <c r="C69" s="3299"/>
      <c r="D69" s="3299"/>
      <c r="E69" s="3299"/>
      <c r="F69" s="3348"/>
      <c r="G69" s="3348"/>
      <c r="H69" s="3348"/>
      <c r="I69" s="3347">
        <v>0</v>
      </c>
      <c r="J69" s="3348"/>
      <c r="K69" s="3314">
        <v>0</v>
      </c>
    </row>
    <row r="70" spans="1:11" ht="18" customHeight="1" x14ac:dyDescent="0.2">
      <c r="A70" s="3304" t="s">
        <v>178</v>
      </c>
      <c r="B70" s="3323"/>
      <c r="C70" s="3324"/>
      <c r="D70" s="3325"/>
      <c r="E70" s="3301"/>
      <c r="F70" s="3332"/>
      <c r="G70" s="3332"/>
      <c r="H70" s="3333"/>
      <c r="I70" s="3347">
        <v>0</v>
      </c>
      <c r="J70" s="3333"/>
      <c r="K70" s="3314">
        <v>0</v>
      </c>
    </row>
    <row r="71" spans="1:11" ht="18" customHeight="1" x14ac:dyDescent="0.2">
      <c r="A71" s="3304" t="s">
        <v>179</v>
      </c>
      <c r="B71" s="3323"/>
      <c r="C71" s="3324"/>
      <c r="D71" s="3325"/>
      <c r="E71" s="3301"/>
      <c r="F71" s="3332"/>
      <c r="G71" s="3332"/>
      <c r="H71" s="3333"/>
      <c r="I71" s="3347">
        <v>0</v>
      </c>
      <c r="J71" s="3333"/>
      <c r="K71" s="3314">
        <v>0</v>
      </c>
    </row>
    <row r="72" spans="1:11" ht="18" customHeight="1" x14ac:dyDescent="0.2">
      <c r="A72" s="3304" t="s">
        <v>180</v>
      </c>
      <c r="B72" s="3329"/>
      <c r="C72" s="3330"/>
      <c r="D72" s="3331"/>
      <c r="E72" s="3301"/>
      <c r="F72" s="3312"/>
      <c r="G72" s="3312"/>
      <c r="H72" s="3313"/>
      <c r="I72" s="3347">
        <v>0</v>
      </c>
      <c r="J72" s="3313"/>
      <c r="K72" s="3314">
        <v>0</v>
      </c>
    </row>
    <row r="73" spans="1:11" ht="18" customHeight="1" x14ac:dyDescent="0.2">
      <c r="A73" s="3304"/>
      <c r="B73" s="3300"/>
      <c r="C73" s="3299"/>
      <c r="D73" s="3299"/>
      <c r="E73" s="3301"/>
      <c r="F73" s="3358"/>
      <c r="G73" s="3358"/>
      <c r="H73" s="3359"/>
      <c r="I73" s="3356"/>
      <c r="J73" s="3359"/>
      <c r="K73" s="3357"/>
    </row>
    <row r="74" spans="1:11" ht="18" customHeight="1" x14ac:dyDescent="0.2">
      <c r="A74" s="3305" t="s">
        <v>146</v>
      </c>
      <c r="B74" s="3301" t="s">
        <v>147</v>
      </c>
      <c r="C74" s="3299"/>
      <c r="D74" s="3299"/>
      <c r="E74" s="3301" t="s">
        <v>7</v>
      </c>
      <c r="F74" s="3319">
        <v>0</v>
      </c>
      <c r="G74" s="3319">
        <v>0</v>
      </c>
      <c r="H74" s="3319">
        <v>0</v>
      </c>
      <c r="I74" s="3350">
        <v>0</v>
      </c>
      <c r="J74" s="3319">
        <v>0</v>
      </c>
      <c r="K74" s="3315">
        <v>0</v>
      </c>
    </row>
    <row r="75" spans="1:11" ht="42.75" customHeight="1" x14ac:dyDescent="0.2">
      <c r="A75" s="3299"/>
      <c r="B75" s="3299"/>
      <c r="C75" s="3299"/>
      <c r="D75" s="3299"/>
      <c r="E75" s="3299"/>
      <c r="F75" s="3307" t="s">
        <v>9</v>
      </c>
      <c r="G75" s="3307" t="s">
        <v>37</v>
      </c>
      <c r="H75" s="3307" t="s">
        <v>29</v>
      </c>
      <c r="I75" s="3307" t="s">
        <v>30</v>
      </c>
      <c r="J75" s="3307" t="s">
        <v>33</v>
      </c>
      <c r="K75" s="3307" t="s">
        <v>34</v>
      </c>
    </row>
    <row r="76" spans="1:11" ht="18" customHeight="1" x14ac:dyDescent="0.2">
      <c r="A76" s="3305" t="s">
        <v>105</v>
      </c>
      <c r="B76" s="3301" t="s">
        <v>106</v>
      </c>
      <c r="C76" s="3299"/>
      <c r="D76" s="3299"/>
      <c r="E76" s="3299"/>
      <c r="F76" s="3299"/>
      <c r="G76" s="3299"/>
      <c r="H76" s="3299"/>
      <c r="I76" s="3299"/>
      <c r="J76" s="3299"/>
      <c r="K76" s="3299"/>
    </row>
    <row r="77" spans="1:11" ht="18" customHeight="1" x14ac:dyDescent="0.2">
      <c r="A77" s="3304" t="s">
        <v>107</v>
      </c>
      <c r="B77" s="3300" t="s">
        <v>54</v>
      </c>
      <c r="C77" s="3299"/>
      <c r="D77" s="3299"/>
      <c r="E77" s="3299"/>
      <c r="F77" s="3312">
        <v>7.3886256724938217</v>
      </c>
      <c r="G77" s="3312"/>
      <c r="H77" s="3313">
        <v>24637.607594471301</v>
      </c>
      <c r="I77" s="3347">
        <v>0</v>
      </c>
      <c r="J77" s="3313">
        <v>0</v>
      </c>
      <c r="K77" s="3314">
        <v>24637.607594471301</v>
      </c>
    </row>
    <row r="78" spans="1:11" ht="18" customHeight="1" x14ac:dyDescent="0.2">
      <c r="A78" s="3304" t="s">
        <v>108</v>
      </c>
      <c r="B78" s="3300" t="s">
        <v>55</v>
      </c>
      <c r="C78" s="3299"/>
      <c r="D78" s="3299"/>
      <c r="E78" s="3299"/>
      <c r="F78" s="3312"/>
      <c r="G78" s="3312"/>
      <c r="H78" s="3313"/>
      <c r="I78" s="3347">
        <v>0</v>
      </c>
      <c r="J78" s="3313"/>
      <c r="K78" s="3314">
        <v>0</v>
      </c>
    </row>
    <row r="79" spans="1:11" ht="18" customHeight="1" x14ac:dyDescent="0.2">
      <c r="A79" s="3304" t="s">
        <v>109</v>
      </c>
      <c r="B79" s="3300" t="s">
        <v>13</v>
      </c>
      <c r="C79" s="3299"/>
      <c r="D79" s="3299"/>
      <c r="E79" s="3299"/>
      <c r="F79" s="3312">
        <v>7.691629248968332</v>
      </c>
      <c r="G79" s="3312"/>
      <c r="H79" s="3313">
        <v>0</v>
      </c>
      <c r="I79" s="3347">
        <v>0</v>
      </c>
      <c r="J79" s="3313">
        <v>0</v>
      </c>
      <c r="K79" s="3314">
        <v>0</v>
      </c>
    </row>
    <row r="80" spans="1:11" ht="18" customHeight="1" x14ac:dyDescent="0.2">
      <c r="A80" s="3304" t="s">
        <v>110</v>
      </c>
      <c r="B80" s="3300" t="s">
        <v>56</v>
      </c>
      <c r="C80" s="3299"/>
      <c r="D80" s="3299"/>
      <c r="E80" s="3299"/>
      <c r="F80" s="3312"/>
      <c r="G80" s="3312"/>
      <c r="H80" s="3313"/>
      <c r="I80" s="3347">
        <v>0</v>
      </c>
      <c r="J80" s="3313"/>
      <c r="K80" s="3314">
        <v>0</v>
      </c>
    </row>
    <row r="81" spans="1:11" ht="18" customHeight="1" x14ac:dyDescent="0.2">
      <c r="A81" s="3304"/>
      <c r="B81" s="3299"/>
      <c r="C81" s="3299"/>
      <c r="D81" s="3299"/>
      <c r="E81" s="3299"/>
      <c r="F81" s="3299"/>
      <c r="G81" s="3299"/>
      <c r="H81" s="3299"/>
      <c r="I81" s="3299"/>
      <c r="J81" s="3299"/>
      <c r="K81" s="3337"/>
    </row>
    <row r="82" spans="1:11" ht="18" customHeight="1" x14ac:dyDescent="0.2">
      <c r="A82" s="3304" t="s">
        <v>148</v>
      </c>
      <c r="B82" s="3301" t="s">
        <v>149</v>
      </c>
      <c r="C82" s="3299"/>
      <c r="D82" s="3299"/>
      <c r="E82" s="3301" t="s">
        <v>7</v>
      </c>
      <c r="F82" s="3319">
        <v>15.080254921462153</v>
      </c>
      <c r="G82" s="3319">
        <v>0</v>
      </c>
      <c r="H82" s="3315">
        <v>24637.607594471301</v>
      </c>
      <c r="I82" s="3315">
        <v>0</v>
      </c>
      <c r="J82" s="3315">
        <v>0</v>
      </c>
      <c r="K82" s="3315">
        <v>24637.607594471301</v>
      </c>
    </row>
    <row r="83" spans="1:11" ht="18" customHeight="1" thickBot="1" x14ac:dyDescent="0.25">
      <c r="A83" s="3304"/>
      <c r="B83" s="3299"/>
      <c r="C83" s="3299"/>
      <c r="D83" s="3299"/>
      <c r="E83" s="3299"/>
      <c r="F83" s="3322"/>
      <c r="G83" s="3322"/>
      <c r="H83" s="3322"/>
      <c r="I83" s="3322"/>
      <c r="J83" s="3322"/>
      <c r="K83" s="3322"/>
    </row>
    <row r="84" spans="1:11" ht="42.75" customHeight="1" x14ac:dyDescent="0.2">
      <c r="A84" s="3299"/>
      <c r="B84" s="3299"/>
      <c r="C84" s="3299"/>
      <c r="D84" s="3299"/>
      <c r="E84" s="3299"/>
      <c r="F84" s="3307" t="s">
        <v>9</v>
      </c>
      <c r="G84" s="3307" t="s">
        <v>37</v>
      </c>
      <c r="H84" s="3307" t="s">
        <v>29</v>
      </c>
      <c r="I84" s="3307" t="s">
        <v>30</v>
      </c>
      <c r="J84" s="3307" t="s">
        <v>33</v>
      </c>
      <c r="K84" s="3307" t="s">
        <v>34</v>
      </c>
    </row>
    <row r="85" spans="1:11" ht="18" customHeight="1" x14ac:dyDescent="0.2">
      <c r="A85" s="3305" t="s">
        <v>111</v>
      </c>
      <c r="B85" s="3301" t="s">
        <v>57</v>
      </c>
      <c r="C85" s="3299"/>
      <c r="D85" s="3299"/>
      <c r="E85" s="3299"/>
      <c r="F85" s="3299"/>
      <c r="G85" s="3299"/>
      <c r="H85" s="3299"/>
      <c r="I85" s="3299"/>
      <c r="J85" s="3299"/>
      <c r="K85" s="3299"/>
    </row>
    <row r="86" spans="1:11" ht="18" customHeight="1" x14ac:dyDescent="0.2">
      <c r="A86" s="3304" t="s">
        <v>112</v>
      </c>
      <c r="B86" s="3300" t="s">
        <v>113</v>
      </c>
      <c r="C86" s="3299"/>
      <c r="D86" s="3299"/>
      <c r="E86" s="3299"/>
      <c r="F86" s="3312">
        <v>0.27969560905339391</v>
      </c>
      <c r="G86" s="3312"/>
      <c r="H86" s="3313">
        <v>139.84780452669696</v>
      </c>
      <c r="I86" s="3347">
        <v>132.30490603681829</v>
      </c>
      <c r="J86" s="3313">
        <v>0</v>
      </c>
      <c r="K86" s="3314">
        <v>272.15271056351526</v>
      </c>
    </row>
    <row r="87" spans="1:11" ht="18" customHeight="1" x14ac:dyDescent="0.2">
      <c r="A87" s="3304" t="s">
        <v>114</v>
      </c>
      <c r="B87" s="3300" t="s">
        <v>14</v>
      </c>
      <c r="C87" s="3299"/>
      <c r="D87" s="3299"/>
      <c r="E87" s="3299"/>
      <c r="F87" s="3312">
        <v>2.1792949538743609</v>
      </c>
      <c r="G87" s="3312"/>
      <c r="H87" s="3313">
        <v>0</v>
      </c>
      <c r="I87" s="3347">
        <v>0</v>
      </c>
      <c r="J87" s="3313">
        <v>0</v>
      </c>
      <c r="K87" s="3314">
        <v>0</v>
      </c>
    </row>
    <row r="88" spans="1:11" ht="18" customHeight="1" x14ac:dyDescent="0.2">
      <c r="A88" s="3304" t="s">
        <v>115</v>
      </c>
      <c r="B88" s="3300" t="s">
        <v>116</v>
      </c>
      <c r="C88" s="3299"/>
      <c r="D88" s="3299"/>
      <c r="E88" s="3299"/>
      <c r="F88" s="3312">
        <v>3.845814624484166</v>
      </c>
      <c r="G88" s="3312"/>
      <c r="H88" s="3313">
        <v>19224</v>
      </c>
      <c r="I88" s="3347">
        <v>18187.125084014126</v>
      </c>
      <c r="J88" s="3313">
        <v>0</v>
      </c>
      <c r="K88" s="3314">
        <v>37411.125084014129</v>
      </c>
    </row>
    <row r="89" spans="1:11" ht="18" customHeight="1" x14ac:dyDescent="0.2">
      <c r="A89" s="3304" t="s">
        <v>117</v>
      </c>
      <c r="B89" s="3300" t="s">
        <v>58</v>
      </c>
      <c r="C89" s="3299"/>
      <c r="D89" s="3299"/>
      <c r="E89" s="3299"/>
      <c r="F89" s="3312"/>
      <c r="G89" s="3312"/>
      <c r="H89" s="3313"/>
      <c r="I89" s="3347">
        <v>0</v>
      </c>
      <c r="J89" s="3313"/>
      <c r="K89" s="3314">
        <v>0</v>
      </c>
    </row>
    <row r="90" spans="1:11" ht="18" customHeight="1" x14ac:dyDescent="0.2">
      <c r="A90" s="3304" t="s">
        <v>118</v>
      </c>
      <c r="B90" s="3861" t="s">
        <v>59</v>
      </c>
      <c r="C90" s="3862"/>
      <c r="D90" s="3299"/>
      <c r="E90" s="3299"/>
      <c r="F90" s="3312">
        <v>0.60600715294902008</v>
      </c>
      <c r="G90" s="3312"/>
      <c r="H90" s="3313">
        <v>0</v>
      </c>
      <c r="I90" s="3347">
        <v>0</v>
      </c>
      <c r="J90" s="3313">
        <v>0</v>
      </c>
      <c r="K90" s="3314">
        <v>0</v>
      </c>
    </row>
    <row r="91" spans="1:11" ht="18" customHeight="1" x14ac:dyDescent="0.2">
      <c r="A91" s="3304" t="s">
        <v>119</v>
      </c>
      <c r="B91" s="3300" t="s">
        <v>60</v>
      </c>
      <c r="C91" s="3299"/>
      <c r="D91" s="3299"/>
      <c r="E91" s="3299"/>
      <c r="F91" s="3312">
        <v>93.357332591559285</v>
      </c>
      <c r="G91" s="3312"/>
      <c r="H91" s="3313">
        <v>4865.9750173500006</v>
      </c>
      <c r="I91" s="3347">
        <v>4603.5214469534058</v>
      </c>
      <c r="J91" s="3313">
        <v>707.97718710000004</v>
      </c>
      <c r="K91" s="3314">
        <v>8761.5192772034079</v>
      </c>
    </row>
    <row r="92" spans="1:11" ht="18" customHeight="1" x14ac:dyDescent="0.2">
      <c r="A92" s="3304" t="s">
        <v>120</v>
      </c>
      <c r="B92" s="3300" t="s">
        <v>121</v>
      </c>
      <c r="C92" s="3299"/>
      <c r="D92" s="3299"/>
      <c r="E92" s="3299"/>
      <c r="F92" s="3335">
        <v>680.83501367705946</v>
      </c>
      <c r="G92" s="3335"/>
      <c r="H92" s="3336">
        <v>74866.947633569041</v>
      </c>
      <c r="I92" s="3347">
        <v>70828.88791458882</v>
      </c>
      <c r="J92" s="3336">
        <v>0</v>
      </c>
      <c r="K92" s="3314">
        <v>145695.83554815786</v>
      </c>
    </row>
    <row r="93" spans="1:11" ht="18" customHeight="1" x14ac:dyDescent="0.2">
      <c r="A93" s="3304" t="s">
        <v>122</v>
      </c>
      <c r="B93" s="3300" t="s">
        <v>123</v>
      </c>
      <c r="C93" s="3299"/>
      <c r="D93" s="3299"/>
      <c r="E93" s="3299"/>
      <c r="F93" s="3312">
        <v>2.2142569050060352</v>
      </c>
      <c r="G93" s="3312"/>
      <c r="H93" s="3313"/>
      <c r="I93" s="3347">
        <v>0</v>
      </c>
      <c r="J93" s="3313"/>
      <c r="K93" s="3314">
        <v>0</v>
      </c>
    </row>
    <row r="94" spans="1:11" ht="18" customHeight="1" x14ac:dyDescent="0.2">
      <c r="A94" s="3304" t="s">
        <v>124</v>
      </c>
      <c r="B94" s="4065"/>
      <c r="C94" s="4066"/>
      <c r="D94" s="4067"/>
      <c r="E94" s="3299"/>
      <c r="F94" s="3312"/>
      <c r="G94" s="3312"/>
      <c r="H94" s="3313"/>
      <c r="I94" s="3347">
        <v>0</v>
      </c>
      <c r="J94" s="3313"/>
      <c r="K94" s="3314">
        <v>0</v>
      </c>
    </row>
    <row r="95" spans="1:11" ht="18" customHeight="1" x14ac:dyDescent="0.2">
      <c r="A95" s="3304" t="s">
        <v>125</v>
      </c>
      <c r="B95" s="4065"/>
      <c r="C95" s="4066"/>
      <c r="D95" s="4067"/>
      <c r="E95" s="3299"/>
      <c r="F95" s="3312"/>
      <c r="G95" s="3312"/>
      <c r="H95" s="3313"/>
      <c r="I95" s="3347">
        <v>0</v>
      </c>
      <c r="J95" s="3313"/>
      <c r="K95" s="3314">
        <v>0</v>
      </c>
    </row>
    <row r="96" spans="1:11" ht="18" customHeight="1" x14ac:dyDescent="0.2">
      <c r="A96" s="3304" t="s">
        <v>126</v>
      </c>
      <c r="B96" s="4065"/>
      <c r="C96" s="4066"/>
      <c r="D96" s="4067"/>
      <c r="E96" s="3299"/>
      <c r="F96" s="3312"/>
      <c r="G96" s="3312"/>
      <c r="H96" s="3313"/>
      <c r="I96" s="3347">
        <v>0</v>
      </c>
      <c r="J96" s="3313"/>
      <c r="K96" s="3314">
        <v>0</v>
      </c>
    </row>
    <row r="97" spans="1:11" ht="18" customHeight="1" x14ac:dyDescent="0.2">
      <c r="A97" s="3304"/>
      <c r="B97" s="3300"/>
      <c r="C97" s="3299"/>
      <c r="D97" s="3299"/>
      <c r="E97" s="3299"/>
      <c r="F97" s="3299"/>
      <c r="G97" s="3299"/>
      <c r="H97" s="3299"/>
      <c r="I97" s="3299"/>
      <c r="J97" s="3299"/>
      <c r="K97" s="3299"/>
    </row>
    <row r="98" spans="1:11" ht="18" customHeight="1" x14ac:dyDescent="0.2">
      <c r="A98" s="3305" t="s">
        <v>150</v>
      </c>
      <c r="B98" s="3301" t="s">
        <v>151</v>
      </c>
      <c r="C98" s="3299"/>
      <c r="D98" s="3299"/>
      <c r="E98" s="3301" t="s">
        <v>7</v>
      </c>
      <c r="F98" s="3316">
        <v>783.31741551398568</v>
      </c>
      <c r="G98" s="3316">
        <v>0</v>
      </c>
      <c r="H98" s="3316">
        <v>99096.770455445745</v>
      </c>
      <c r="I98" s="3316">
        <v>93751.839351593168</v>
      </c>
      <c r="J98" s="3316">
        <v>707.97718710000004</v>
      </c>
      <c r="K98" s="3316">
        <v>192140.63261993893</v>
      </c>
    </row>
    <row r="99" spans="1:11" ht="18" customHeight="1" thickBot="1" x14ac:dyDescent="0.25">
      <c r="A99" s="3299"/>
      <c r="B99" s="3301"/>
      <c r="C99" s="3299"/>
      <c r="D99" s="3299"/>
      <c r="E99" s="3299"/>
      <c r="F99" s="3322"/>
      <c r="G99" s="3322"/>
      <c r="H99" s="3322"/>
      <c r="I99" s="3322"/>
      <c r="J99" s="3322"/>
      <c r="K99" s="3322"/>
    </row>
    <row r="100" spans="1:11" ht="42.75" customHeight="1" x14ac:dyDescent="0.2">
      <c r="A100" s="3299"/>
      <c r="B100" s="3299"/>
      <c r="C100" s="3299"/>
      <c r="D100" s="3299"/>
      <c r="E100" s="3299"/>
      <c r="F100" s="3307" t="s">
        <v>9</v>
      </c>
      <c r="G100" s="3307" t="s">
        <v>37</v>
      </c>
      <c r="H100" s="3307" t="s">
        <v>29</v>
      </c>
      <c r="I100" s="3307" t="s">
        <v>30</v>
      </c>
      <c r="J100" s="3307" t="s">
        <v>33</v>
      </c>
      <c r="K100" s="3307" t="s">
        <v>34</v>
      </c>
    </row>
    <row r="101" spans="1:11" ht="18" customHeight="1" x14ac:dyDescent="0.2">
      <c r="A101" s="3305" t="s">
        <v>130</v>
      </c>
      <c r="B101" s="3301" t="s">
        <v>63</v>
      </c>
      <c r="C101" s="3299"/>
      <c r="D101" s="3299"/>
      <c r="E101" s="3299"/>
      <c r="F101" s="3299"/>
      <c r="G101" s="3299"/>
      <c r="H101" s="3299"/>
      <c r="I101" s="3299"/>
      <c r="J101" s="3299"/>
      <c r="K101" s="3299"/>
    </row>
    <row r="102" spans="1:11" ht="18" customHeight="1" x14ac:dyDescent="0.2">
      <c r="A102" s="3304" t="s">
        <v>131</v>
      </c>
      <c r="B102" s="3300" t="s">
        <v>152</v>
      </c>
      <c r="C102" s="3299"/>
      <c r="D102" s="3299"/>
      <c r="E102" s="3299"/>
      <c r="F102" s="3312">
        <v>424.36574716775453</v>
      </c>
      <c r="G102" s="3312"/>
      <c r="H102" s="3313">
        <v>19742.25063255</v>
      </c>
      <c r="I102" s="3347">
        <v>9470.3802071202335</v>
      </c>
      <c r="J102" s="3313">
        <v>1455.8988690000001</v>
      </c>
      <c r="K102" s="3314">
        <v>27756.731970670233</v>
      </c>
    </row>
    <row r="103" spans="1:11" ht="18" customHeight="1" x14ac:dyDescent="0.2">
      <c r="A103" s="3304" t="s">
        <v>132</v>
      </c>
      <c r="B103" s="3861" t="s">
        <v>62</v>
      </c>
      <c r="C103" s="3861"/>
      <c r="D103" s="3299"/>
      <c r="E103" s="3299"/>
      <c r="F103" s="3312">
        <v>3.6127349502730044</v>
      </c>
      <c r="G103" s="3312"/>
      <c r="H103" s="3313">
        <v>0</v>
      </c>
      <c r="I103" s="3347">
        <v>0</v>
      </c>
      <c r="J103" s="3313">
        <v>0</v>
      </c>
      <c r="K103" s="3314">
        <v>0</v>
      </c>
    </row>
    <row r="104" spans="1:11" ht="18" customHeight="1" x14ac:dyDescent="0.2">
      <c r="A104" s="3304" t="s">
        <v>128</v>
      </c>
      <c r="B104" s="4065" t="s">
        <v>821</v>
      </c>
      <c r="C104" s="4066"/>
      <c r="D104" s="4067"/>
      <c r="E104" s="3299"/>
      <c r="F104" s="3312">
        <v>343.701795</v>
      </c>
      <c r="G104" s="3312"/>
      <c r="H104" s="3313">
        <v>17264.735557500004</v>
      </c>
      <c r="I104" s="3347">
        <v>16333.536471425246</v>
      </c>
      <c r="J104" s="3313">
        <v>1995.3928008</v>
      </c>
      <c r="K104" s="3314">
        <v>31602.879228125246</v>
      </c>
    </row>
    <row r="105" spans="1:11" ht="18" customHeight="1" x14ac:dyDescent="0.2">
      <c r="A105" s="3304" t="s">
        <v>127</v>
      </c>
      <c r="B105" s="4065"/>
      <c r="C105" s="4066"/>
      <c r="D105" s="4067"/>
      <c r="E105" s="3299"/>
      <c r="F105" s="3312"/>
      <c r="G105" s="3312"/>
      <c r="H105" s="3313"/>
      <c r="I105" s="3347">
        <v>0</v>
      </c>
      <c r="J105" s="3313"/>
      <c r="K105" s="3314">
        <v>0</v>
      </c>
    </row>
    <row r="106" spans="1:11" ht="18" customHeight="1" x14ac:dyDescent="0.2">
      <c r="A106" s="3304" t="s">
        <v>129</v>
      </c>
      <c r="B106" s="4065"/>
      <c r="C106" s="4066"/>
      <c r="D106" s="4067"/>
      <c r="E106" s="3299"/>
      <c r="F106" s="3312"/>
      <c r="G106" s="3312"/>
      <c r="H106" s="3313"/>
      <c r="I106" s="3347">
        <v>0</v>
      </c>
      <c r="J106" s="3313"/>
      <c r="K106" s="3314">
        <v>0</v>
      </c>
    </row>
    <row r="107" spans="1:11" ht="18" customHeight="1" x14ac:dyDescent="0.2">
      <c r="A107" s="3299"/>
      <c r="B107" s="3301"/>
      <c r="C107" s="3299"/>
      <c r="D107" s="3299"/>
      <c r="E107" s="3299"/>
      <c r="F107" s="3299"/>
      <c r="G107" s="3299"/>
      <c r="H107" s="3299"/>
      <c r="I107" s="3299"/>
      <c r="J107" s="3299"/>
      <c r="K107" s="3299"/>
    </row>
    <row r="108" spans="1:11" s="3" customFormat="1" ht="18" customHeight="1" x14ac:dyDescent="0.2">
      <c r="A108" s="3305" t="s">
        <v>153</v>
      </c>
      <c r="B108" s="3360" t="s">
        <v>154</v>
      </c>
      <c r="C108" s="3299"/>
      <c r="D108" s="3299"/>
      <c r="E108" s="3301" t="s">
        <v>7</v>
      </c>
      <c r="F108" s="3316">
        <v>771.68027711802756</v>
      </c>
      <c r="G108" s="3316">
        <v>0</v>
      </c>
      <c r="H108" s="3314">
        <v>37006.986190050004</v>
      </c>
      <c r="I108" s="3314">
        <v>25803.91667854548</v>
      </c>
      <c r="J108" s="3314">
        <v>3451.2916697999999</v>
      </c>
      <c r="K108" s="3314">
        <v>59359.611198795479</v>
      </c>
    </row>
    <row r="109" spans="1:11" s="3" customFormat="1" ht="18" customHeight="1" thickBot="1" x14ac:dyDescent="0.25">
      <c r="A109" s="3309"/>
      <c r="B109" s="3310"/>
      <c r="C109" s="3311"/>
      <c r="D109" s="3311"/>
      <c r="E109" s="3311"/>
      <c r="F109" s="3322"/>
      <c r="G109" s="3322"/>
      <c r="H109" s="3322"/>
      <c r="I109" s="3322"/>
      <c r="J109" s="3322"/>
      <c r="K109" s="3322"/>
    </row>
    <row r="110" spans="1:11" s="3" customFormat="1" ht="18" customHeight="1" x14ac:dyDescent="0.2">
      <c r="A110" s="3305" t="s">
        <v>156</v>
      </c>
      <c r="B110" s="3301" t="s">
        <v>39</v>
      </c>
      <c r="C110" s="3299"/>
      <c r="D110" s="3299"/>
      <c r="E110" s="3299"/>
      <c r="F110" s="3299"/>
      <c r="G110" s="3299"/>
      <c r="H110" s="3299"/>
      <c r="I110" s="3299"/>
      <c r="J110" s="3299"/>
      <c r="K110" s="3299"/>
    </row>
    <row r="111" spans="1:11" ht="18" customHeight="1" x14ac:dyDescent="0.2">
      <c r="A111" s="3305" t="s">
        <v>155</v>
      </c>
      <c r="B111" s="3301" t="s">
        <v>164</v>
      </c>
      <c r="C111" s="3299"/>
      <c r="D111" s="3299"/>
      <c r="E111" s="3301" t="s">
        <v>7</v>
      </c>
      <c r="F111" s="3313">
        <v>964420.62</v>
      </c>
      <c r="G111" s="3299"/>
      <c r="H111" s="3299"/>
      <c r="I111" s="3299"/>
      <c r="J111" s="3299"/>
      <c r="K111" s="3299"/>
    </row>
    <row r="112" spans="1:11" ht="18" customHeight="1" x14ac:dyDescent="0.2">
      <c r="A112" s="3299"/>
      <c r="B112" s="3301"/>
      <c r="C112" s="3299"/>
      <c r="D112" s="3299"/>
      <c r="E112" s="3301"/>
      <c r="F112" s="3320"/>
      <c r="G112" s="3299"/>
      <c r="H112" s="3299"/>
      <c r="I112" s="3299"/>
      <c r="J112" s="3299"/>
      <c r="K112" s="3299"/>
    </row>
    <row r="113" spans="1:11" ht="18" customHeight="1" x14ac:dyDescent="0.2">
      <c r="A113" s="3305"/>
      <c r="B113" s="3301" t="s">
        <v>15</v>
      </c>
      <c r="C113" s="3299"/>
      <c r="D113" s="3299"/>
      <c r="E113" s="3299"/>
      <c r="F113" s="3299"/>
      <c r="G113" s="3296"/>
      <c r="H113" s="3296"/>
      <c r="I113" s="3296"/>
      <c r="J113" s="3296"/>
      <c r="K113" s="3296"/>
    </row>
    <row r="114" spans="1:11" ht="18" customHeight="1" x14ac:dyDescent="0.2">
      <c r="A114" s="3304" t="s">
        <v>171</v>
      </c>
      <c r="B114" s="3300" t="s">
        <v>35</v>
      </c>
      <c r="C114" s="3299"/>
      <c r="D114" s="3299"/>
      <c r="E114" s="3299"/>
      <c r="F114" s="3362">
        <v>0.94606351872732664</v>
      </c>
      <c r="G114" s="3296"/>
      <c r="H114" s="3296"/>
      <c r="I114" s="3296"/>
      <c r="J114" s="3296"/>
      <c r="K114" s="3296"/>
    </row>
    <row r="115" spans="1:11" ht="18" customHeight="1" x14ac:dyDescent="0.2">
      <c r="A115" s="3304"/>
      <c r="B115" s="3301"/>
      <c r="C115" s="3299"/>
      <c r="D115" s="3299"/>
      <c r="E115" s="3299"/>
      <c r="F115" s="3299"/>
      <c r="G115" s="3296"/>
      <c r="H115" s="3296"/>
      <c r="I115" s="3296"/>
      <c r="J115" s="3296"/>
      <c r="K115" s="3296"/>
    </row>
    <row r="116" spans="1:11" ht="18" customHeight="1" x14ac:dyDescent="0.2">
      <c r="A116" s="3304" t="s">
        <v>170</v>
      </c>
      <c r="B116" s="3301" t="s">
        <v>16</v>
      </c>
      <c r="C116" s="3299"/>
      <c r="D116" s="3299"/>
      <c r="E116" s="3299"/>
      <c r="F116" s="3299"/>
      <c r="G116" s="3296"/>
      <c r="H116" s="3296"/>
      <c r="I116" s="3296"/>
      <c r="J116" s="3296"/>
      <c r="K116" s="3296"/>
    </row>
    <row r="117" spans="1:11" ht="18" customHeight="1" x14ac:dyDescent="0.2">
      <c r="A117" s="3304" t="s">
        <v>172</v>
      </c>
      <c r="B117" s="3300" t="s">
        <v>17</v>
      </c>
      <c r="C117" s="3299"/>
      <c r="D117" s="3299"/>
      <c r="E117" s="3299"/>
      <c r="F117" s="3313">
        <v>40331778.940000005</v>
      </c>
      <c r="G117" s="3296"/>
      <c r="H117" s="3296"/>
      <c r="I117" s="3296"/>
      <c r="J117" s="3296"/>
      <c r="K117" s="3296"/>
    </row>
    <row r="118" spans="1:11" ht="18" customHeight="1" x14ac:dyDescent="0.2">
      <c r="A118" s="3304" t="s">
        <v>173</v>
      </c>
      <c r="B118" s="3299" t="s">
        <v>18</v>
      </c>
      <c r="C118" s="3299"/>
      <c r="D118" s="3299"/>
      <c r="E118" s="3299"/>
      <c r="F118" s="3313">
        <v>442853.59</v>
      </c>
      <c r="G118" s="3296"/>
      <c r="H118" s="3296"/>
      <c r="I118" s="3296"/>
      <c r="J118" s="3296"/>
      <c r="K118" s="3296"/>
    </row>
    <row r="119" spans="1:11" ht="18" customHeight="1" x14ac:dyDescent="0.2">
      <c r="A119" s="3304" t="s">
        <v>174</v>
      </c>
      <c r="B119" s="3301" t="s">
        <v>19</v>
      </c>
      <c r="C119" s="3299"/>
      <c r="D119" s="3299"/>
      <c r="E119" s="3299"/>
      <c r="F119" s="3315">
        <v>40774632.530000009</v>
      </c>
      <c r="G119" s="3296"/>
      <c r="H119" s="3296"/>
      <c r="I119" s="3296"/>
      <c r="J119" s="3296"/>
      <c r="K119" s="3296"/>
    </row>
    <row r="120" spans="1:11" ht="18" customHeight="1" x14ac:dyDescent="0.2">
      <c r="A120" s="3304"/>
      <c r="B120" s="3301"/>
      <c r="C120" s="3299"/>
      <c r="D120" s="3299"/>
      <c r="E120" s="3299"/>
      <c r="F120" s="3299"/>
      <c r="G120" s="3296"/>
      <c r="H120" s="3296"/>
      <c r="I120" s="3296"/>
      <c r="J120" s="3296"/>
      <c r="K120" s="3296"/>
    </row>
    <row r="121" spans="1:11" ht="18" customHeight="1" x14ac:dyDescent="0.2">
      <c r="A121" s="3304" t="s">
        <v>167</v>
      </c>
      <c r="B121" s="3301" t="s">
        <v>36</v>
      </c>
      <c r="C121" s="3299"/>
      <c r="D121" s="3299"/>
      <c r="E121" s="3299"/>
      <c r="F121" s="3313">
        <v>38791987</v>
      </c>
      <c r="G121" s="3296"/>
      <c r="H121" s="3296"/>
      <c r="I121" s="3296"/>
      <c r="J121" s="3296"/>
      <c r="K121" s="3296"/>
    </row>
    <row r="122" spans="1:11" ht="18" customHeight="1" x14ac:dyDescent="0.2">
      <c r="A122" s="3304"/>
      <c r="B122" s="3299"/>
      <c r="C122" s="3299"/>
      <c r="D122" s="3299"/>
      <c r="E122" s="3299"/>
      <c r="F122" s="3299"/>
      <c r="G122" s="3296"/>
      <c r="H122" s="3296"/>
      <c r="I122" s="3296"/>
      <c r="J122" s="3296"/>
      <c r="K122" s="3296"/>
    </row>
    <row r="123" spans="1:11" ht="18" customHeight="1" x14ac:dyDescent="0.2">
      <c r="A123" s="3304" t="s">
        <v>175</v>
      </c>
      <c r="B123" s="3301" t="s">
        <v>20</v>
      </c>
      <c r="C123" s="3299"/>
      <c r="D123" s="3299"/>
      <c r="E123" s="3299"/>
      <c r="F123" s="3313">
        <v>1982645.5300000086</v>
      </c>
      <c r="G123" s="3296"/>
      <c r="H123" s="3296"/>
      <c r="I123" s="3296"/>
      <c r="J123" s="3296"/>
      <c r="K123" s="3296"/>
    </row>
    <row r="124" spans="1:11" ht="18" customHeight="1" x14ac:dyDescent="0.2">
      <c r="A124" s="3304"/>
      <c r="B124" s="3299"/>
      <c r="C124" s="3299"/>
      <c r="D124" s="3299"/>
      <c r="E124" s="3299"/>
      <c r="F124" s="3299"/>
      <c r="G124" s="3296"/>
      <c r="H124" s="3296"/>
      <c r="I124" s="3296"/>
      <c r="J124" s="3296"/>
      <c r="K124" s="3296"/>
    </row>
    <row r="125" spans="1:11" ht="18" customHeight="1" x14ac:dyDescent="0.2">
      <c r="A125" s="3304" t="s">
        <v>176</v>
      </c>
      <c r="B125" s="3301" t="s">
        <v>21</v>
      </c>
      <c r="C125" s="3299"/>
      <c r="D125" s="3299"/>
      <c r="E125" s="3299"/>
      <c r="F125" s="3313">
        <v>-23782</v>
      </c>
      <c r="G125" s="3296"/>
      <c r="H125" s="3296"/>
      <c r="I125" s="3296"/>
      <c r="J125" s="3296"/>
      <c r="K125" s="3296"/>
    </row>
    <row r="126" spans="1:11" ht="18" customHeight="1" x14ac:dyDescent="0.2">
      <c r="A126" s="3304"/>
      <c r="B126" s="3299"/>
      <c r="C126" s="3299"/>
      <c r="D126" s="3299"/>
      <c r="E126" s="3299"/>
      <c r="F126" s="3299"/>
      <c r="G126" s="3296"/>
      <c r="H126" s="3296"/>
      <c r="I126" s="3296"/>
      <c r="J126" s="3296"/>
      <c r="K126" s="3296"/>
    </row>
    <row r="127" spans="1:11" ht="18" customHeight="1" x14ac:dyDescent="0.2">
      <c r="A127" s="3304" t="s">
        <v>177</v>
      </c>
      <c r="B127" s="3301" t="s">
        <v>22</v>
      </c>
      <c r="C127" s="3299"/>
      <c r="D127" s="3299"/>
      <c r="E127" s="3299"/>
      <c r="F127" s="3313">
        <v>1958863.5300000086</v>
      </c>
      <c r="G127" s="3296"/>
      <c r="H127" s="3296"/>
      <c r="I127" s="3296"/>
      <c r="J127" s="3296"/>
      <c r="K127" s="3296"/>
    </row>
    <row r="128" spans="1:11" ht="18" customHeight="1" x14ac:dyDescent="0.2">
      <c r="A128" s="3304"/>
      <c r="B128" s="3299"/>
      <c r="C128" s="3299"/>
      <c r="D128" s="3299"/>
      <c r="E128" s="3299"/>
      <c r="F128" s="3299"/>
      <c r="G128" s="3296"/>
      <c r="H128" s="3296"/>
      <c r="I128" s="3296"/>
      <c r="J128" s="3296"/>
      <c r="K128" s="3296"/>
    </row>
    <row r="129" spans="1:11" ht="42.75" customHeight="1" x14ac:dyDescent="0.2">
      <c r="A129" s="3299"/>
      <c r="B129" s="3299"/>
      <c r="C129" s="3299"/>
      <c r="D129" s="3299"/>
      <c r="E129" s="3299"/>
      <c r="F129" s="3307" t="s">
        <v>9</v>
      </c>
      <c r="G129" s="3307" t="s">
        <v>37</v>
      </c>
      <c r="H129" s="3307" t="s">
        <v>29</v>
      </c>
      <c r="I129" s="3307" t="s">
        <v>30</v>
      </c>
      <c r="J129" s="3307" t="s">
        <v>33</v>
      </c>
      <c r="K129" s="3307" t="s">
        <v>34</v>
      </c>
    </row>
    <row r="130" spans="1:11" ht="18" customHeight="1" x14ac:dyDescent="0.2">
      <c r="A130" s="3305" t="s">
        <v>157</v>
      </c>
      <c r="B130" s="3301" t="s">
        <v>23</v>
      </c>
      <c r="C130" s="3299"/>
      <c r="D130" s="3299"/>
      <c r="E130" s="3299"/>
      <c r="F130" s="3299"/>
      <c r="G130" s="3299"/>
      <c r="H130" s="3299"/>
      <c r="I130" s="3299"/>
      <c r="J130" s="3299"/>
      <c r="K130" s="3299"/>
    </row>
    <row r="131" spans="1:11" ht="18" customHeight="1" x14ac:dyDescent="0.2">
      <c r="A131" s="3304" t="s">
        <v>158</v>
      </c>
      <c r="B131" s="3299" t="s">
        <v>24</v>
      </c>
      <c r="C131" s="3299"/>
      <c r="D131" s="3299"/>
      <c r="E131" s="3299"/>
      <c r="F131" s="3312"/>
      <c r="G131" s="3312"/>
      <c r="H131" s="3313"/>
      <c r="I131" s="3347">
        <v>0</v>
      </c>
      <c r="J131" s="3313"/>
      <c r="K131" s="3314">
        <v>0</v>
      </c>
    </row>
    <row r="132" spans="1:11" ht="18" customHeight="1" x14ac:dyDescent="0.2">
      <c r="A132" s="3304" t="s">
        <v>159</v>
      </c>
      <c r="B132" s="3299" t="s">
        <v>25</v>
      </c>
      <c r="C132" s="3299"/>
      <c r="D132" s="3299"/>
      <c r="E132" s="3299"/>
      <c r="F132" s="3312"/>
      <c r="G132" s="3312"/>
      <c r="H132" s="3313"/>
      <c r="I132" s="3347">
        <v>0</v>
      </c>
      <c r="J132" s="3313"/>
      <c r="K132" s="3314">
        <v>0</v>
      </c>
    </row>
    <row r="133" spans="1:11" ht="18" customHeight="1" x14ac:dyDescent="0.2">
      <c r="A133" s="3304" t="s">
        <v>160</v>
      </c>
      <c r="B133" s="4062"/>
      <c r="C133" s="4063"/>
      <c r="D133" s="4064"/>
      <c r="E133" s="3299"/>
      <c r="F133" s="3312"/>
      <c r="G133" s="3312"/>
      <c r="H133" s="3313"/>
      <c r="I133" s="3347">
        <v>0</v>
      </c>
      <c r="J133" s="3313"/>
      <c r="K133" s="3314">
        <v>0</v>
      </c>
    </row>
    <row r="134" spans="1:11" ht="18" customHeight="1" x14ac:dyDescent="0.2">
      <c r="A134" s="3304" t="s">
        <v>161</v>
      </c>
      <c r="B134" s="4062"/>
      <c r="C134" s="4063"/>
      <c r="D134" s="4064"/>
      <c r="E134" s="3299"/>
      <c r="F134" s="3312"/>
      <c r="G134" s="3312"/>
      <c r="H134" s="3313"/>
      <c r="I134" s="3347">
        <v>0</v>
      </c>
      <c r="J134" s="3313"/>
      <c r="K134" s="3314">
        <v>0</v>
      </c>
    </row>
    <row r="135" spans="1:11" ht="18" customHeight="1" x14ac:dyDescent="0.2">
      <c r="A135" s="3304" t="s">
        <v>162</v>
      </c>
      <c r="B135" s="4062"/>
      <c r="C135" s="4063"/>
      <c r="D135" s="4064"/>
      <c r="E135" s="3299"/>
      <c r="F135" s="3312"/>
      <c r="G135" s="3312"/>
      <c r="H135" s="3313"/>
      <c r="I135" s="3347">
        <v>0</v>
      </c>
      <c r="J135" s="3313"/>
      <c r="K135" s="3314">
        <v>0</v>
      </c>
    </row>
    <row r="136" spans="1:11" ht="18" customHeight="1" x14ac:dyDescent="0.2">
      <c r="A136" s="3305"/>
      <c r="B136" s="3299"/>
      <c r="C136" s="3299"/>
      <c r="D136" s="3299"/>
      <c r="E136" s="3299"/>
      <c r="F136" s="3299"/>
      <c r="G136" s="3299"/>
      <c r="H136" s="3299"/>
      <c r="I136" s="3299"/>
      <c r="J136" s="3299"/>
      <c r="K136" s="3299"/>
    </row>
    <row r="137" spans="1:11" ht="18" customHeight="1" x14ac:dyDescent="0.2">
      <c r="A137" s="3305" t="s">
        <v>163</v>
      </c>
      <c r="B137" s="3301" t="s">
        <v>27</v>
      </c>
      <c r="C137" s="3299"/>
      <c r="D137" s="3299"/>
      <c r="E137" s="3299"/>
      <c r="F137" s="3316">
        <v>0</v>
      </c>
      <c r="G137" s="3316">
        <v>0</v>
      </c>
      <c r="H137" s="3314">
        <v>0</v>
      </c>
      <c r="I137" s="3314">
        <v>0</v>
      </c>
      <c r="J137" s="3314">
        <v>0</v>
      </c>
      <c r="K137" s="3314">
        <v>0</v>
      </c>
    </row>
    <row r="138" spans="1:11" ht="18" customHeight="1" x14ac:dyDescent="0.2">
      <c r="A138" s="3299"/>
      <c r="B138" s="3299"/>
      <c r="C138" s="3299"/>
      <c r="D138" s="3299"/>
      <c r="E138" s="3299"/>
      <c r="F138" s="3299"/>
      <c r="G138" s="3299"/>
      <c r="H138" s="3299"/>
      <c r="I138" s="3299"/>
      <c r="J138" s="3299"/>
      <c r="K138" s="3299"/>
    </row>
    <row r="139" spans="1:11" ht="42.75" customHeight="1" x14ac:dyDescent="0.2">
      <c r="A139" s="3299"/>
      <c r="B139" s="3299"/>
      <c r="C139" s="3299"/>
      <c r="D139" s="3299"/>
      <c r="E139" s="3299"/>
      <c r="F139" s="3307" t="s">
        <v>9</v>
      </c>
      <c r="G139" s="3307" t="s">
        <v>37</v>
      </c>
      <c r="H139" s="3307" t="s">
        <v>29</v>
      </c>
      <c r="I139" s="3307" t="s">
        <v>30</v>
      </c>
      <c r="J139" s="3307" t="s">
        <v>33</v>
      </c>
      <c r="K139" s="3307" t="s">
        <v>34</v>
      </c>
    </row>
    <row r="140" spans="1:11" ht="18" customHeight="1" x14ac:dyDescent="0.2">
      <c r="A140" s="3305" t="s">
        <v>166</v>
      </c>
      <c r="B140" s="3301" t="s">
        <v>26</v>
      </c>
      <c r="C140" s="3299"/>
      <c r="D140" s="3299"/>
      <c r="E140" s="3299"/>
      <c r="F140" s="3299"/>
      <c r="G140" s="3299"/>
      <c r="H140" s="3299"/>
      <c r="I140" s="3299"/>
      <c r="J140" s="3299"/>
      <c r="K140" s="3299"/>
    </row>
    <row r="141" spans="1:11" ht="18" customHeight="1" x14ac:dyDescent="0.2">
      <c r="A141" s="3304" t="s">
        <v>137</v>
      </c>
      <c r="B141" s="3301" t="s">
        <v>64</v>
      </c>
      <c r="C141" s="3299"/>
      <c r="D141" s="3299"/>
      <c r="E141" s="3299"/>
      <c r="F141" s="3338">
        <v>9946.8524339074938</v>
      </c>
      <c r="G141" s="3338">
        <v>0</v>
      </c>
      <c r="H141" s="3338">
        <v>618302.85828554002</v>
      </c>
      <c r="I141" s="3338">
        <v>584953.77774878161</v>
      </c>
      <c r="J141" s="3338">
        <v>204366.13326440001</v>
      </c>
      <c r="K141" s="3338">
        <v>998890.50276992179</v>
      </c>
    </row>
    <row r="142" spans="1:11" ht="18" customHeight="1" x14ac:dyDescent="0.2">
      <c r="A142" s="3304" t="s">
        <v>142</v>
      </c>
      <c r="B142" s="3301" t="s">
        <v>65</v>
      </c>
      <c r="C142" s="3299"/>
      <c r="D142" s="3299"/>
      <c r="E142" s="3299"/>
      <c r="F142" s="3338">
        <v>11287.292811134845</v>
      </c>
      <c r="G142" s="3338">
        <v>0</v>
      </c>
      <c r="H142" s="3338">
        <v>571759.54005196004</v>
      </c>
      <c r="I142" s="3338">
        <v>0</v>
      </c>
      <c r="J142" s="3338">
        <v>902.98453330000018</v>
      </c>
      <c r="K142" s="3338">
        <v>570856.55551866011</v>
      </c>
    </row>
    <row r="143" spans="1:11" ht="18" customHeight="1" x14ac:dyDescent="0.2">
      <c r="A143" s="3304" t="s">
        <v>144</v>
      </c>
      <c r="B143" s="3301" t="s">
        <v>66</v>
      </c>
      <c r="C143" s="3299"/>
      <c r="D143" s="3299"/>
      <c r="E143" s="3299"/>
      <c r="F143" s="3338">
        <v>24960</v>
      </c>
      <c r="G143" s="3338">
        <v>0</v>
      </c>
      <c r="H143" s="3338">
        <v>514520.27</v>
      </c>
      <c r="I143" s="3338">
        <v>0</v>
      </c>
      <c r="J143" s="3338">
        <v>0</v>
      </c>
      <c r="K143" s="3338">
        <v>514520.27</v>
      </c>
    </row>
    <row r="144" spans="1:11" ht="18" customHeight="1" x14ac:dyDescent="0.2">
      <c r="A144" s="3304" t="s">
        <v>146</v>
      </c>
      <c r="B144" s="3301" t="s">
        <v>67</v>
      </c>
      <c r="C144" s="3299"/>
      <c r="D144" s="3299"/>
      <c r="E144" s="3299"/>
      <c r="F144" s="3338">
        <v>0</v>
      </c>
      <c r="G144" s="3338">
        <v>0</v>
      </c>
      <c r="H144" s="3338">
        <v>0</v>
      </c>
      <c r="I144" s="3338">
        <v>0</v>
      </c>
      <c r="J144" s="3338">
        <v>0</v>
      </c>
      <c r="K144" s="3338">
        <v>0</v>
      </c>
    </row>
    <row r="145" spans="1:11" ht="18" customHeight="1" x14ac:dyDescent="0.2">
      <c r="A145" s="3304" t="s">
        <v>148</v>
      </c>
      <c r="B145" s="3301" t="s">
        <v>68</v>
      </c>
      <c r="C145" s="3299"/>
      <c r="D145" s="3299"/>
      <c r="E145" s="3299"/>
      <c r="F145" s="3338">
        <v>15.080254921462153</v>
      </c>
      <c r="G145" s="3338">
        <v>0</v>
      </c>
      <c r="H145" s="3338">
        <v>24637.607594471301</v>
      </c>
      <c r="I145" s="3338">
        <v>0</v>
      </c>
      <c r="J145" s="3338">
        <v>0</v>
      </c>
      <c r="K145" s="3338">
        <v>24637.607594471301</v>
      </c>
    </row>
    <row r="146" spans="1:11" ht="18" customHeight="1" x14ac:dyDescent="0.2">
      <c r="A146" s="3304" t="s">
        <v>150</v>
      </c>
      <c r="B146" s="3301" t="s">
        <v>69</v>
      </c>
      <c r="C146" s="3299"/>
      <c r="D146" s="3299"/>
      <c r="E146" s="3299"/>
      <c r="F146" s="3338">
        <v>783.31741551398568</v>
      </c>
      <c r="G146" s="3338">
        <v>0</v>
      </c>
      <c r="H146" s="3338">
        <v>99096.770455445745</v>
      </c>
      <c r="I146" s="3338">
        <v>93751.839351593168</v>
      </c>
      <c r="J146" s="3338">
        <v>707.97718710000004</v>
      </c>
      <c r="K146" s="3338">
        <v>192140.63261993893</v>
      </c>
    </row>
    <row r="147" spans="1:11" ht="18" customHeight="1" x14ac:dyDescent="0.2">
      <c r="A147" s="3304" t="s">
        <v>153</v>
      </c>
      <c r="B147" s="3301" t="s">
        <v>61</v>
      </c>
      <c r="C147" s="3299"/>
      <c r="D147" s="3299"/>
      <c r="E147" s="3299"/>
      <c r="F147" s="3316">
        <v>771.68027711802756</v>
      </c>
      <c r="G147" s="3316">
        <v>0</v>
      </c>
      <c r="H147" s="3316">
        <v>37006.986190050004</v>
      </c>
      <c r="I147" s="3316">
        <v>25803.91667854548</v>
      </c>
      <c r="J147" s="3316">
        <v>3451.2916697999999</v>
      </c>
      <c r="K147" s="3316">
        <v>59359.611198795479</v>
      </c>
    </row>
    <row r="148" spans="1:11" ht="18" customHeight="1" x14ac:dyDescent="0.2">
      <c r="A148" s="3304" t="s">
        <v>155</v>
      </c>
      <c r="B148" s="3301" t="s">
        <v>70</v>
      </c>
      <c r="C148" s="3299"/>
      <c r="D148" s="3299"/>
      <c r="E148" s="3299"/>
      <c r="F148" s="3339" t="s">
        <v>73</v>
      </c>
      <c r="G148" s="3339" t="s">
        <v>73</v>
      </c>
      <c r="H148" s="3340" t="s">
        <v>73</v>
      </c>
      <c r="I148" s="3340" t="s">
        <v>73</v>
      </c>
      <c r="J148" s="3340" t="s">
        <v>73</v>
      </c>
      <c r="K148" s="3334">
        <v>964420.62</v>
      </c>
    </row>
    <row r="149" spans="1:11" ht="18" customHeight="1" x14ac:dyDescent="0.2">
      <c r="A149" s="3304" t="s">
        <v>163</v>
      </c>
      <c r="B149" s="3301" t="s">
        <v>71</v>
      </c>
      <c r="C149" s="3299"/>
      <c r="D149" s="3299"/>
      <c r="E149" s="3299"/>
      <c r="F149" s="3316">
        <v>0</v>
      </c>
      <c r="G149" s="3316">
        <v>0</v>
      </c>
      <c r="H149" s="3316">
        <v>0</v>
      </c>
      <c r="I149" s="3316">
        <v>0</v>
      </c>
      <c r="J149" s="3316">
        <v>0</v>
      </c>
      <c r="K149" s="3316">
        <v>0</v>
      </c>
    </row>
    <row r="150" spans="1:11" ht="18" customHeight="1" x14ac:dyDescent="0.2">
      <c r="A150" s="3304" t="s">
        <v>185</v>
      </c>
      <c r="B150" s="3301" t="s">
        <v>186</v>
      </c>
      <c r="C150" s="3299"/>
      <c r="D150" s="3299"/>
      <c r="E150" s="3299"/>
      <c r="F150" s="3339" t="s">
        <v>73</v>
      </c>
      <c r="G150" s="3339" t="s">
        <v>73</v>
      </c>
      <c r="H150" s="3316">
        <v>0</v>
      </c>
      <c r="I150" s="3316">
        <v>0</v>
      </c>
      <c r="J150" s="3316">
        <v>0</v>
      </c>
      <c r="K150" s="3316">
        <v>0</v>
      </c>
    </row>
    <row r="151" spans="1:11" ht="18" customHeight="1" x14ac:dyDescent="0.2">
      <c r="A151" s="3299"/>
      <c r="B151" s="3301"/>
      <c r="C151" s="3299"/>
      <c r="D151" s="3299"/>
      <c r="E151" s="3299"/>
      <c r="F151" s="3345"/>
      <c r="G151" s="3345"/>
      <c r="H151" s="3345"/>
      <c r="I151" s="3345"/>
      <c r="J151" s="3345"/>
      <c r="K151" s="3345"/>
    </row>
    <row r="152" spans="1:11" ht="18" customHeight="1" x14ac:dyDescent="0.2">
      <c r="A152" s="3305" t="s">
        <v>165</v>
      </c>
      <c r="B152" s="3301" t="s">
        <v>26</v>
      </c>
      <c r="C152" s="3299"/>
      <c r="D152" s="3299"/>
      <c r="E152" s="3299"/>
      <c r="F152" s="3346">
        <v>47764.223192595819</v>
      </c>
      <c r="G152" s="3346">
        <v>0</v>
      </c>
      <c r="H152" s="3346">
        <v>1865324.0325774672</v>
      </c>
      <c r="I152" s="3346">
        <v>704509.5337789203</v>
      </c>
      <c r="J152" s="3346">
        <v>209428.38665460004</v>
      </c>
      <c r="K152" s="3346">
        <v>3324825.7997017875</v>
      </c>
    </row>
    <row r="153" spans="1:11" ht="18" customHeight="1" x14ac:dyDescent="0.2">
      <c r="A153" s="3297"/>
      <c r="B153" s="3296"/>
      <c r="C153" s="3296"/>
      <c r="D153" s="3296"/>
      <c r="E153" s="3296"/>
      <c r="F153" s="3296"/>
      <c r="G153" s="3296"/>
      <c r="H153" s="3296"/>
      <c r="I153" s="3296"/>
      <c r="J153" s="3296"/>
      <c r="K153" s="3296"/>
    </row>
    <row r="154" spans="1:11" ht="18" customHeight="1" x14ac:dyDescent="0.2">
      <c r="A154" s="3305" t="s">
        <v>168</v>
      </c>
      <c r="B154" s="3301" t="s">
        <v>28</v>
      </c>
      <c r="C154" s="3299"/>
      <c r="D154" s="3299"/>
      <c r="E154" s="3299"/>
      <c r="F154" s="3361">
        <v>8.570908728397407E-2</v>
      </c>
      <c r="G154" s="3299"/>
      <c r="H154" s="3299"/>
      <c r="I154" s="3299"/>
      <c r="J154" s="3299"/>
      <c r="K154" s="3299"/>
    </row>
    <row r="155" spans="1:11" ht="18" customHeight="1" x14ac:dyDescent="0.2">
      <c r="A155" s="3305" t="s">
        <v>169</v>
      </c>
      <c r="B155" s="3301" t="s">
        <v>72</v>
      </c>
      <c r="C155" s="3299"/>
      <c r="D155" s="3299"/>
      <c r="E155" s="3299"/>
      <c r="F155" s="3361">
        <v>1.6973238557878367</v>
      </c>
      <c r="G155" s="3301"/>
      <c r="H155" s="3299"/>
      <c r="I155" s="3299"/>
      <c r="J155" s="3299"/>
      <c r="K155" s="3299"/>
    </row>
    <row r="156" spans="1:11" ht="18" customHeight="1" x14ac:dyDescent="0.2">
      <c r="A156" s="3299"/>
      <c r="B156" s="3299"/>
      <c r="C156" s="3299"/>
      <c r="D156" s="3299"/>
      <c r="E156" s="3299"/>
      <c r="F156" s="3299"/>
      <c r="G156" s="3301"/>
      <c r="H156" s="3299"/>
      <c r="I156" s="3299"/>
      <c r="J156" s="3299"/>
      <c r="K156" s="3299"/>
    </row>
  </sheetData>
  <mergeCells count="33">
    <mergeCell ref="B13:H13"/>
    <mergeCell ref="C5:G5"/>
    <mergeCell ref="C6:G6"/>
    <mergeCell ref="C7:G7"/>
    <mergeCell ref="C11:G11"/>
    <mergeCell ref="C9:G9"/>
    <mergeCell ref="C10:G10"/>
    <mergeCell ref="B45:D45"/>
    <mergeCell ref="B47:D47"/>
    <mergeCell ref="B34:D34"/>
    <mergeCell ref="B41:C41"/>
    <mergeCell ref="B44:D44"/>
    <mergeCell ref="B90:C90"/>
    <mergeCell ref="B53:D53"/>
    <mergeCell ref="B55:D55"/>
    <mergeCell ref="B56:D56"/>
    <mergeCell ref="B59:D59"/>
    <mergeCell ref="D2:H2"/>
    <mergeCell ref="B46:D46"/>
    <mergeCell ref="B134:D134"/>
    <mergeCell ref="B135:D135"/>
    <mergeCell ref="B133:D133"/>
    <mergeCell ref="B104:D104"/>
    <mergeCell ref="B105:D105"/>
    <mergeCell ref="B106:D106"/>
    <mergeCell ref="B62:D62"/>
    <mergeCell ref="B31:D31"/>
    <mergeCell ref="B103:C103"/>
    <mergeCell ref="B96:D96"/>
    <mergeCell ref="B95:D95"/>
    <mergeCell ref="B57:D57"/>
    <mergeCell ref="B94:D94"/>
    <mergeCell ref="B52:C52"/>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K156"/>
  <sheetViews>
    <sheetView showGridLines="0" view="pageBreakPreview" zoomScale="80" zoomScaleNormal="50" zoomScaleSheetLayoutView="80" workbookViewId="0">
      <selection activeCell="N29" sqref="N29"/>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3298"/>
      <c r="B1" s="3298"/>
      <c r="C1" s="3366"/>
      <c r="D1" s="3365"/>
      <c r="E1" s="3366"/>
      <c r="F1" s="3366"/>
      <c r="G1" s="3366"/>
      <c r="H1" s="3366"/>
      <c r="I1" s="3366"/>
      <c r="J1" s="3366"/>
      <c r="K1" s="3366"/>
    </row>
    <row r="2" spans="1:11" ht="18" customHeight="1" x14ac:dyDescent="0.25">
      <c r="A2" s="3298"/>
      <c r="B2" s="3298"/>
      <c r="C2" s="3298"/>
      <c r="D2" s="3857" t="s">
        <v>686</v>
      </c>
      <c r="E2" s="3858"/>
      <c r="F2" s="3858"/>
      <c r="G2" s="3858"/>
      <c r="H2" s="3858"/>
      <c r="I2" s="3298"/>
      <c r="J2" s="3298"/>
      <c r="K2" s="3298"/>
    </row>
    <row r="3" spans="1:11" ht="18" customHeight="1" x14ac:dyDescent="0.2">
      <c r="A3" s="3298"/>
      <c r="B3" s="3364" t="s">
        <v>0</v>
      </c>
      <c r="C3" s="3298"/>
      <c r="D3" s="3298"/>
      <c r="E3" s="3298"/>
      <c r="F3" s="3298"/>
      <c r="G3" s="3298"/>
      <c r="H3" s="3298"/>
      <c r="I3" s="3298"/>
      <c r="J3" s="3298"/>
      <c r="K3" s="3298"/>
    </row>
    <row r="4" spans="1:11" ht="18" customHeight="1" x14ac:dyDescent="0.2">
      <c r="A4" s="1970"/>
      <c r="B4" s="1969"/>
      <c r="C4" s="1969"/>
      <c r="D4" s="1969"/>
      <c r="E4" s="1969"/>
      <c r="F4" s="1969"/>
      <c r="G4" s="1969"/>
      <c r="H4" s="1969"/>
      <c r="I4" s="1969"/>
      <c r="J4" s="1969"/>
      <c r="K4" s="1969"/>
    </row>
    <row r="5" spans="1:11" ht="18" customHeight="1" x14ac:dyDescent="0.2">
      <c r="A5" s="3298"/>
      <c r="B5" s="3367" t="s">
        <v>40</v>
      </c>
      <c r="C5" s="4068" t="s">
        <v>823</v>
      </c>
      <c r="D5" s="4070"/>
      <c r="E5" s="4070"/>
      <c r="F5" s="4070"/>
      <c r="G5" s="4071"/>
      <c r="H5" s="3298"/>
      <c r="I5" s="3298"/>
      <c r="J5" s="3298"/>
      <c r="K5" s="3298"/>
    </row>
    <row r="6" spans="1:11" ht="18" customHeight="1" x14ac:dyDescent="0.2">
      <c r="A6" s="3298"/>
      <c r="B6" s="3367" t="s">
        <v>3</v>
      </c>
      <c r="C6" s="4146">
        <v>4000</v>
      </c>
      <c r="D6" s="4073"/>
      <c r="E6" s="4073"/>
      <c r="F6" s="4073"/>
      <c r="G6" s="4074"/>
      <c r="H6" s="3298"/>
      <c r="I6" s="3298"/>
      <c r="J6" s="3298"/>
      <c r="K6" s="3298"/>
    </row>
    <row r="7" spans="1:11" ht="18" customHeight="1" x14ac:dyDescent="0.2">
      <c r="A7" s="3298"/>
      <c r="B7" s="3367" t="s">
        <v>4</v>
      </c>
      <c r="C7" s="4213">
        <v>2459</v>
      </c>
      <c r="D7" s="4076"/>
      <c r="E7" s="4076"/>
      <c r="F7" s="4076"/>
      <c r="G7" s="4077"/>
      <c r="H7" s="3298"/>
      <c r="I7" s="3298"/>
      <c r="J7" s="3298"/>
      <c r="K7" s="3298"/>
    </row>
    <row r="8" spans="1:11" ht="18" customHeight="1" x14ac:dyDescent="0.2">
      <c r="A8" s="1970"/>
      <c r="B8" s="1969"/>
      <c r="C8" s="1969"/>
      <c r="D8" s="1969"/>
      <c r="E8" s="1969"/>
      <c r="F8" s="1969"/>
      <c r="G8" s="1969"/>
      <c r="H8" s="1969"/>
      <c r="I8" s="1969"/>
      <c r="J8" s="1969"/>
      <c r="K8" s="1969"/>
    </row>
    <row r="9" spans="1:11" ht="18" customHeight="1" x14ac:dyDescent="0.2">
      <c r="A9" s="3298"/>
      <c r="B9" s="3367" t="s">
        <v>1</v>
      </c>
      <c r="C9" s="4068" t="s">
        <v>461</v>
      </c>
      <c r="D9" s="4070"/>
      <c r="E9" s="4070"/>
      <c r="F9" s="4070"/>
      <c r="G9" s="4071"/>
      <c r="H9" s="3298"/>
      <c r="I9" s="3298"/>
      <c r="J9" s="3298"/>
      <c r="K9" s="3298"/>
    </row>
    <row r="10" spans="1:11" ht="18" customHeight="1" x14ac:dyDescent="0.2">
      <c r="A10" s="3298"/>
      <c r="B10" s="3367" t="s">
        <v>2</v>
      </c>
      <c r="C10" s="4078" t="s">
        <v>462</v>
      </c>
      <c r="D10" s="4079"/>
      <c r="E10" s="4079"/>
      <c r="F10" s="4079"/>
      <c r="G10" s="4080"/>
      <c r="H10" s="3298"/>
      <c r="I10" s="3298"/>
      <c r="J10" s="3298"/>
      <c r="K10" s="3298"/>
    </row>
    <row r="11" spans="1:11" ht="18" customHeight="1" x14ac:dyDescent="0.2">
      <c r="A11" s="3298"/>
      <c r="B11" s="3367" t="s">
        <v>32</v>
      </c>
      <c r="C11" s="4068" t="s">
        <v>824</v>
      </c>
      <c r="D11" s="4069"/>
      <c r="E11" s="4069"/>
      <c r="F11" s="4069"/>
      <c r="G11" s="4069"/>
      <c r="H11" s="3298"/>
      <c r="I11" s="3298"/>
      <c r="J11" s="3298"/>
      <c r="K11" s="3298"/>
    </row>
    <row r="12" spans="1:11" ht="18" customHeight="1" x14ac:dyDescent="0.2">
      <c r="A12" s="3298"/>
      <c r="B12" s="3367"/>
      <c r="C12" s="3367"/>
      <c r="D12" s="3367"/>
      <c r="E12" s="3367"/>
      <c r="F12" s="3367"/>
      <c r="G12" s="3367"/>
      <c r="H12" s="3298"/>
      <c r="I12" s="3298"/>
      <c r="J12" s="3298"/>
      <c r="K12" s="3298"/>
    </row>
    <row r="13" spans="1:11" ht="24.6" customHeight="1" x14ac:dyDescent="0.2">
      <c r="A13" s="3298"/>
      <c r="B13" s="3863"/>
      <c r="C13" s="3864"/>
      <c r="D13" s="3864"/>
      <c r="E13" s="3864"/>
      <c r="F13" s="3864"/>
      <c r="G13" s="3864"/>
      <c r="H13" s="3865"/>
      <c r="I13" s="3366"/>
      <c r="J13" s="3298"/>
      <c r="K13" s="3298"/>
    </row>
    <row r="14" spans="1:11" ht="18" customHeight="1" x14ac:dyDescent="0.2">
      <c r="A14" s="3298"/>
      <c r="B14" s="3369"/>
      <c r="C14" s="3298"/>
      <c r="D14" s="3298"/>
      <c r="E14" s="3298"/>
      <c r="F14" s="3298"/>
      <c r="G14" s="3298"/>
      <c r="H14" s="3298"/>
      <c r="I14" s="3298"/>
      <c r="J14" s="3298"/>
      <c r="K14" s="3298"/>
    </row>
    <row r="15" spans="1:11" ht="18" customHeight="1" x14ac:dyDescent="0.2">
      <c r="A15" s="3298"/>
      <c r="B15" s="3369"/>
      <c r="C15" s="3298"/>
      <c r="D15" s="3298"/>
      <c r="E15" s="3298"/>
      <c r="F15" s="3298"/>
      <c r="G15" s="3298"/>
      <c r="H15" s="3298"/>
      <c r="I15" s="3298"/>
      <c r="J15" s="3298"/>
      <c r="K15" s="3298"/>
    </row>
    <row r="16" spans="1:11" ht="45" customHeight="1" x14ac:dyDescent="0.2">
      <c r="A16" s="3365" t="s">
        <v>181</v>
      </c>
      <c r="B16" s="3366"/>
      <c r="C16" s="3366"/>
      <c r="D16" s="3366"/>
      <c r="E16" s="3366"/>
      <c r="F16" s="3371" t="s">
        <v>9</v>
      </c>
      <c r="G16" s="3371" t="s">
        <v>37</v>
      </c>
      <c r="H16" s="3371" t="s">
        <v>29</v>
      </c>
      <c r="I16" s="3371" t="s">
        <v>30</v>
      </c>
      <c r="J16" s="3371" t="s">
        <v>33</v>
      </c>
      <c r="K16" s="3371" t="s">
        <v>34</v>
      </c>
    </row>
    <row r="17" spans="1:11" ht="18" customHeight="1" x14ac:dyDescent="0.2">
      <c r="A17" s="3368" t="s">
        <v>184</v>
      </c>
      <c r="B17" s="3364" t="s">
        <v>182</v>
      </c>
      <c r="C17" s="3298"/>
      <c r="D17" s="3298"/>
      <c r="E17" s="3298"/>
      <c r="F17" s="3298"/>
      <c r="G17" s="3298"/>
      <c r="H17" s="3298"/>
      <c r="I17" s="3298"/>
      <c r="J17" s="3298"/>
      <c r="K17" s="3298"/>
    </row>
    <row r="18" spans="1:11" ht="18" customHeight="1" x14ac:dyDescent="0.2">
      <c r="A18" s="3367" t="s">
        <v>185</v>
      </c>
      <c r="B18" s="3363" t="s">
        <v>183</v>
      </c>
      <c r="C18" s="3298"/>
      <c r="D18" s="3298"/>
      <c r="E18" s="3298"/>
      <c r="F18" s="3376" t="s">
        <v>73</v>
      </c>
      <c r="G18" s="3376" t="s">
        <v>73</v>
      </c>
      <c r="H18" s="3377"/>
      <c r="I18" s="3412">
        <v>0</v>
      </c>
      <c r="J18" s="3377"/>
      <c r="K18" s="3378">
        <v>0</v>
      </c>
    </row>
    <row r="19" spans="1:11" ht="45" customHeight="1" x14ac:dyDescent="0.2">
      <c r="A19" s="3365" t="s">
        <v>8</v>
      </c>
      <c r="B19" s="3366"/>
      <c r="C19" s="3366"/>
      <c r="D19" s="3366"/>
      <c r="E19" s="3366"/>
      <c r="F19" s="3371" t="s">
        <v>9</v>
      </c>
      <c r="G19" s="3371" t="s">
        <v>37</v>
      </c>
      <c r="H19" s="3371" t="s">
        <v>29</v>
      </c>
      <c r="I19" s="3371" t="s">
        <v>30</v>
      </c>
      <c r="J19" s="3371" t="s">
        <v>33</v>
      </c>
      <c r="K19" s="3371" t="s">
        <v>34</v>
      </c>
    </row>
    <row r="20" spans="1:11" ht="18" customHeight="1" x14ac:dyDescent="0.2">
      <c r="A20" s="3368" t="s">
        <v>74</v>
      </c>
      <c r="B20" s="3364" t="s">
        <v>41</v>
      </c>
      <c r="C20" s="3298"/>
      <c r="D20" s="3298"/>
      <c r="E20" s="3298"/>
      <c r="F20" s="3298"/>
      <c r="G20" s="3298"/>
      <c r="H20" s="3298"/>
      <c r="I20" s="3298"/>
      <c r="J20" s="3298"/>
      <c r="K20" s="3298"/>
    </row>
    <row r="21" spans="1:11" ht="18" customHeight="1" x14ac:dyDescent="0.2">
      <c r="A21" s="3367" t="s">
        <v>75</v>
      </c>
      <c r="B21" s="3363" t="s">
        <v>42</v>
      </c>
      <c r="C21" s="3298"/>
      <c r="D21" s="3298"/>
      <c r="E21" s="3298"/>
      <c r="F21" s="3376">
        <v>201</v>
      </c>
      <c r="G21" s="3376">
        <v>133433</v>
      </c>
      <c r="H21" s="3377">
        <v>164349.34</v>
      </c>
      <c r="I21" s="3412">
        <v>125940.899242</v>
      </c>
      <c r="J21" s="3377"/>
      <c r="K21" s="3378">
        <v>290290.23924199998</v>
      </c>
    </row>
    <row r="22" spans="1:11" ht="18" customHeight="1" x14ac:dyDescent="0.2">
      <c r="A22" s="3367" t="s">
        <v>76</v>
      </c>
      <c r="B22" s="3298" t="s">
        <v>6</v>
      </c>
      <c r="C22" s="3298"/>
      <c r="D22" s="3298"/>
      <c r="E22" s="3298"/>
      <c r="F22" s="3376"/>
      <c r="G22" s="3376"/>
      <c r="H22" s="3377"/>
      <c r="I22" s="3412">
        <v>0</v>
      </c>
      <c r="J22" s="3377"/>
      <c r="K22" s="3378">
        <v>0</v>
      </c>
    </row>
    <row r="23" spans="1:11" ht="18" customHeight="1" x14ac:dyDescent="0.2">
      <c r="A23" s="3367" t="s">
        <v>77</v>
      </c>
      <c r="B23" s="3298" t="s">
        <v>43</v>
      </c>
      <c r="C23" s="3298"/>
      <c r="D23" s="3298"/>
      <c r="E23" s="3298"/>
      <c r="F23" s="3376"/>
      <c r="G23" s="3376"/>
      <c r="H23" s="3377"/>
      <c r="I23" s="3412">
        <v>0</v>
      </c>
      <c r="J23" s="3377"/>
      <c r="K23" s="3378">
        <v>0</v>
      </c>
    </row>
    <row r="24" spans="1:11" ht="18" customHeight="1" x14ac:dyDescent="0.2">
      <c r="A24" s="3367" t="s">
        <v>78</v>
      </c>
      <c r="B24" s="3298" t="s">
        <v>44</v>
      </c>
      <c r="C24" s="3298"/>
      <c r="D24" s="3298"/>
      <c r="E24" s="3298"/>
      <c r="F24" s="3376"/>
      <c r="G24" s="3376"/>
      <c r="H24" s="3377"/>
      <c r="I24" s="3412">
        <v>0</v>
      </c>
      <c r="J24" s="3377"/>
      <c r="K24" s="3378">
        <v>0</v>
      </c>
    </row>
    <row r="25" spans="1:11" ht="18" customHeight="1" x14ac:dyDescent="0.2">
      <c r="A25" s="3367" t="s">
        <v>79</v>
      </c>
      <c r="B25" s="3298" t="s">
        <v>5</v>
      </c>
      <c r="C25" s="3298"/>
      <c r="D25" s="3298"/>
      <c r="E25" s="3298"/>
      <c r="F25" s="3376"/>
      <c r="G25" s="3376"/>
      <c r="H25" s="3377"/>
      <c r="I25" s="3412">
        <v>0</v>
      </c>
      <c r="J25" s="3377"/>
      <c r="K25" s="3378">
        <v>0</v>
      </c>
    </row>
    <row r="26" spans="1:11" ht="18" customHeight="1" x14ac:dyDescent="0.2">
      <c r="A26" s="3367" t="s">
        <v>80</v>
      </c>
      <c r="B26" s="3298" t="s">
        <v>45</v>
      </c>
      <c r="C26" s="3298"/>
      <c r="D26" s="3298"/>
      <c r="E26" s="3298"/>
      <c r="F26" s="3376"/>
      <c r="G26" s="3376"/>
      <c r="H26" s="3377"/>
      <c r="I26" s="3412">
        <v>0</v>
      </c>
      <c r="J26" s="3377"/>
      <c r="K26" s="3378">
        <v>0</v>
      </c>
    </row>
    <row r="27" spans="1:11" ht="18" customHeight="1" x14ac:dyDescent="0.2">
      <c r="A27" s="3367" t="s">
        <v>81</v>
      </c>
      <c r="B27" s="3298" t="s">
        <v>46</v>
      </c>
      <c r="C27" s="3298"/>
      <c r="D27" s="3298"/>
      <c r="E27" s="3298"/>
      <c r="F27" s="3376">
        <v>2103</v>
      </c>
      <c r="G27" s="3376">
        <v>3965</v>
      </c>
      <c r="H27" s="3377">
        <v>53379.5</v>
      </c>
      <c r="I27" s="3412">
        <v>40904.710849999996</v>
      </c>
      <c r="J27" s="3377">
        <v>20254</v>
      </c>
      <c r="K27" s="3378">
        <v>74030.210850000003</v>
      </c>
    </row>
    <row r="28" spans="1:11" ht="18" customHeight="1" x14ac:dyDescent="0.2">
      <c r="A28" s="3367" t="s">
        <v>82</v>
      </c>
      <c r="B28" s="3298" t="s">
        <v>47</v>
      </c>
      <c r="C28" s="3298"/>
      <c r="D28" s="3298"/>
      <c r="E28" s="3298"/>
      <c r="F28" s="3376"/>
      <c r="G28" s="3376"/>
      <c r="H28" s="3377"/>
      <c r="I28" s="3412">
        <v>0</v>
      </c>
      <c r="J28" s="3377"/>
      <c r="K28" s="3378">
        <v>0</v>
      </c>
    </row>
    <row r="29" spans="1:11" ht="18" customHeight="1" x14ac:dyDescent="0.2">
      <c r="A29" s="3367" t="s">
        <v>83</v>
      </c>
      <c r="B29" s="3298" t="s">
        <v>48</v>
      </c>
      <c r="C29" s="3298"/>
      <c r="D29" s="3298"/>
      <c r="E29" s="3298"/>
      <c r="F29" s="3376"/>
      <c r="G29" s="3376"/>
      <c r="H29" s="3377"/>
      <c r="I29" s="3412">
        <v>0</v>
      </c>
      <c r="J29" s="3377"/>
      <c r="K29" s="3378">
        <v>0</v>
      </c>
    </row>
    <row r="30" spans="1:11" ht="18" customHeight="1" x14ac:dyDescent="0.2">
      <c r="A30" s="3367" t="s">
        <v>84</v>
      </c>
      <c r="B30" s="4062" t="s">
        <v>651</v>
      </c>
      <c r="C30" s="4063"/>
      <c r="D30" s="4064"/>
      <c r="E30" s="3298"/>
      <c r="F30" s="3376">
        <v>2216</v>
      </c>
      <c r="G30" s="3376">
        <v>390</v>
      </c>
      <c r="H30" s="3377">
        <v>60824.7</v>
      </c>
      <c r="I30" s="3412">
        <v>46609.97</v>
      </c>
      <c r="J30" s="3377"/>
      <c r="K30" s="3378">
        <v>107434.67</v>
      </c>
    </row>
    <row r="31" spans="1:11" ht="18" customHeight="1" x14ac:dyDescent="0.2">
      <c r="A31" s="3367" t="s">
        <v>133</v>
      </c>
      <c r="B31" s="4062" t="s">
        <v>652</v>
      </c>
      <c r="C31" s="4063"/>
      <c r="D31" s="4064"/>
      <c r="E31" s="3298"/>
      <c r="F31" s="3376">
        <v>16739</v>
      </c>
      <c r="G31" s="3376">
        <v>3053</v>
      </c>
      <c r="H31" s="3377">
        <v>829061.79</v>
      </c>
      <c r="I31" s="3412">
        <v>635310.04967700003</v>
      </c>
      <c r="J31" s="3377"/>
      <c r="K31" s="3378">
        <v>1464371.839677</v>
      </c>
    </row>
    <row r="32" spans="1:11" ht="18" customHeight="1" x14ac:dyDescent="0.2">
      <c r="A32" s="3367" t="s">
        <v>134</v>
      </c>
      <c r="B32" s="3391" t="s">
        <v>653</v>
      </c>
      <c r="C32" s="3392"/>
      <c r="D32" s="3393"/>
      <c r="E32" s="3298"/>
      <c r="F32" s="3376">
        <v>427</v>
      </c>
      <c r="G32" s="3414">
        <v>4270</v>
      </c>
      <c r="H32" s="3377">
        <v>71108.179999999993</v>
      </c>
      <c r="I32" s="3412">
        <v>54490.198333999993</v>
      </c>
      <c r="J32" s="3377"/>
      <c r="K32" s="3378">
        <v>125598.37833399998</v>
      </c>
    </row>
    <row r="33" spans="1:11" ht="18" customHeight="1" x14ac:dyDescent="0.2">
      <c r="A33" s="3367" t="s">
        <v>135</v>
      </c>
      <c r="B33" s="3391"/>
      <c r="C33" s="3392"/>
      <c r="D33" s="3393"/>
      <c r="E33" s="3298"/>
      <c r="F33" s="3376"/>
      <c r="G33" s="3414" t="s">
        <v>85</v>
      </c>
      <c r="H33" s="3377"/>
      <c r="I33" s="3412">
        <v>0</v>
      </c>
      <c r="J33" s="3377"/>
      <c r="K33" s="3378">
        <v>0</v>
      </c>
    </row>
    <row r="34" spans="1:11" ht="18" customHeight="1" x14ac:dyDescent="0.2">
      <c r="A34" s="3367" t="s">
        <v>136</v>
      </c>
      <c r="B34" s="4062"/>
      <c r="C34" s="4063"/>
      <c r="D34" s="4064"/>
      <c r="E34" s="3298"/>
      <c r="F34" s="3376"/>
      <c r="G34" s="3414" t="s">
        <v>85</v>
      </c>
      <c r="H34" s="3377"/>
      <c r="I34" s="3412">
        <v>0</v>
      </c>
      <c r="J34" s="3377"/>
      <c r="K34" s="3378">
        <v>0</v>
      </c>
    </row>
    <row r="35" spans="1:11" ht="18" customHeight="1" x14ac:dyDescent="0.2">
      <c r="A35" s="3298"/>
      <c r="B35" s="3298"/>
      <c r="C35" s="3298"/>
      <c r="D35" s="3298"/>
      <c r="E35" s="3298"/>
      <c r="F35" s="3298"/>
      <c r="G35" s="3298"/>
      <c r="H35" s="3298"/>
      <c r="I35" s="3298"/>
      <c r="J35" s="3298"/>
      <c r="K35" s="3406"/>
    </row>
    <row r="36" spans="1:11" ht="18" customHeight="1" x14ac:dyDescent="0.2">
      <c r="A36" s="3368" t="s">
        <v>137</v>
      </c>
      <c r="B36" s="3364" t="s">
        <v>138</v>
      </c>
      <c r="C36" s="3298"/>
      <c r="D36" s="3298"/>
      <c r="E36" s="3364" t="s">
        <v>7</v>
      </c>
      <c r="F36" s="3380">
        <v>21686</v>
      </c>
      <c r="G36" s="3380">
        <v>145111</v>
      </c>
      <c r="H36" s="3380">
        <v>1178723.51</v>
      </c>
      <c r="I36" s="3378">
        <v>903255.82810299995</v>
      </c>
      <c r="J36" s="3378">
        <v>20254</v>
      </c>
      <c r="K36" s="3378">
        <v>2061725.3381029998</v>
      </c>
    </row>
    <row r="37" spans="1:11" ht="18" customHeight="1" thickBot="1" x14ac:dyDescent="0.25">
      <c r="A37" s="3298"/>
      <c r="B37" s="3364"/>
      <c r="C37" s="3298"/>
      <c r="D37" s="3298"/>
      <c r="E37" s="3298"/>
      <c r="F37" s="3381"/>
      <c r="G37" s="3381"/>
      <c r="H37" s="3382"/>
      <c r="I37" s="3382"/>
      <c r="J37" s="3382"/>
      <c r="K37" s="3407"/>
    </row>
    <row r="38" spans="1:11" ht="42.75" customHeight="1" x14ac:dyDescent="0.2">
      <c r="A38" s="3298"/>
      <c r="B38" s="3298"/>
      <c r="C38" s="3298"/>
      <c r="D38" s="3298"/>
      <c r="E38" s="3298"/>
      <c r="F38" s="3371" t="s">
        <v>9</v>
      </c>
      <c r="G38" s="3371" t="s">
        <v>37</v>
      </c>
      <c r="H38" s="3371" t="s">
        <v>29</v>
      </c>
      <c r="I38" s="3371" t="s">
        <v>30</v>
      </c>
      <c r="J38" s="3371" t="s">
        <v>33</v>
      </c>
      <c r="K38" s="3371" t="s">
        <v>34</v>
      </c>
    </row>
    <row r="39" spans="1:11" ht="18.75" customHeight="1" x14ac:dyDescent="0.2">
      <c r="A39" s="3368" t="s">
        <v>86</v>
      </c>
      <c r="B39" s="3364" t="s">
        <v>49</v>
      </c>
      <c r="C39" s="3298"/>
      <c r="D39" s="3298"/>
      <c r="E39" s="3298"/>
      <c r="F39" s="3298"/>
      <c r="G39" s="3298"/>
      <c r="H39" s="3298"/>
      <c r="I39" s="3298"/>
      <c r="J39" s="3298"/>
      <c r="K39" s="3298"/>
    </row>
    <row r="40" spans="1:11" ht="18" customHeight="1" x14ac:dyDescent="0.2">
      <c r="A40" s="3367" t="s">
        <v>87</v>
      </c>
      <c r="B40" s="3298" t="s">
        <v>31</v>
      </c>
      <c r="C40" s="3298"/>
      <c r="D40" s="3298"/>
      <c r="E40" s="3298"/>
      <c r="F40" s="3376">
        <v>4977</v>
      </c>
      <c r="G40" s="3376"/>
      <c r="H40" s="3377">
        <v>484119.57</v>
      </c>
      <c r="I40" s="3412">
        <v>370980.83</v>
      </c>
      <c r="J40" s="3377"/>
      <c r="K40" s="3378">
        <v>855100.4</v>
      </c>
    </row>
    <row r="41" spans="1:11" ht="18" customHeight="1" x14ac:dyDescent="0.2">
      <c r="A41" s="3367" t="s">
        <v>88</v>
      </c>
      <c r="B41" s="3861" t="s">
        <v>50</v>
      </c>
      <c r="C41" s="3862"/>
      <c r="D41" s="3298"/>
      <c r="E41" s="3298"/>
      <c r="F41" s="3376">
        <v>28</v>
      </c>
      <c r="G41" s="3376">
        <v>160</v>
      </c>
      <c r="H41" s="3377">
        <v>1043.0899999999999</v>
      </c>
      <c r="I41" s="3412">
        <v>799.32</v>
      </c>
      <c r="J41" s="3377"/>
      <c r="K41" s="3378">
        <v>1842.4099999999999</v>
      </c>
    </row>
    <row r="42" spans="1:11" ht="18" customHeight="1" x14ac:dyDescent="0.2">
      <c r="A42" s="3367" t="s">
        <v>89</v>
      </c>
      <c r="B42" s="3363" t="s">
        <v>11</v>
      </c>
      <c r="C42" s="3298"/>
      <c r="D42" s="3298"/>
      <c r="E42" s="3298"/>
      <c r="F42" s="3376">
        <v>3606</v>
      </c>
      <c r="G42" s="3376">
        <v>549</v>
      </c>
      <c r="H42" s="3377">
        <v>193565.32</v>
      </c>
      <c r="I42" s="3412">
        <v>148329.10999999999</v>
      </c>
      <c r="J42" s="3377"/>
      <c r="K42" s="3378">
        <v>341894.43</v>
      </c>
    </row>
    <row r="43" spans="1:11" ht="18" customHeight="1" x14ac:dyDescent="0.2">
      <c r="A43" s="3367" t="s">
        <v>90</v>
      </c>
      <c r="B43" s="3409" t="s">
        <v>10</v>
      </c>
      <c r="C43" s="3372"/>
      <c r="D43" s="3372"/>
      <c r="E43" s="3298"/>
      <c r="F43" s="3376"/>
      <c r="G43" s="3376">
        <v>4</v>
      </c>
      <c r="H43" s="3377">
        <v>4000</v>
      </c>
      <c r="I43" s="3412">
        <v>3065.2</v>
      </c>
      <c r="J43" s="3377"/>
      <c r="K43" s="3378">
        <v>7065.2</v>
      </c>
    </row>
    <row r="44" spans="1:11" ht="18" customHeight="1" x14ac:dyDescent="0.2">
      <c r="A44" s="3367" t="s">
        <v>91</v>
      </c>
      <c r="B44" s="4062" t="s">
        <v>654</v>
      </c>
      <c r="C44" s="4063"/>
      <c r="D44" s="4064"/>
      <c r="E44" s="3298"/>
      <c r="F44" s="3416">
        <v>1248</v>
      </c>
      <c r="G44" s="3416">
        <v>3823</v>
      </c>
      <c r="H44" s="3377">
        <v>41503.56</v>
      </c>
      <c r="I44" s="3417">
        <v>31804.18</v>
      </c>
      <c r="J44" s="3416"/>
      <c r="K44" s="3418">
        <v>73307.739999999991</v>
      </c>
    </row>
    <row r="45" spans="1:11" ht="18" customHeight="1" x14ac:dyDescent="0.2">
      <c r="A45" s="3367" t="s">
        <v>139</v>
      </c>
      <c r="B45" s="4062" t="s">
        <v>825</v>
      </c>
      <c r="C45" s="4063"/>
      <c r="D45" s="4064"/>
      <c r="E45" s="3298"/>
      <c r="F45" s="3376">
        <v>22412</v>
      </c>
      <c r="G45" s="3376">
        <v>9182</v>
      </c>
      <c r="H45" s="3377">
        <v>1425706.57</v>
      </c>
      <c r="I45" s="3412">
        <v>0</v>
      </c>
      <c r="J45" s="3377">
        <v>1425706.57</v>
      </c>
      <c r="K45" s="3378">
        <v>0</v>
      </c>
    </row>
    <row r="46" spans="1:11" ht="18" customHeight="1" x14ac:dyDescent="0.2">
      <c r="A46" s="3367" t="s">
        <v>140</v>
      </c>
      <c r="B46" s="4062" t="s">
        <v>826</v>
      </c>
      <c r="C46" s="4063"/>
      <c r="D46" s="4064"/>
      <c r="E46" s="3298"/>
      <c r="F46" s="3376">
        <v>2080</v>
      </c>
      <c r="G46" s="3376">
        <v>5000</v>
      </c>
      <c r="H46" s="3377">
        <v>76244.399999999994</v>
      </c>
      <c r="I46" s="3412">
        <v>0</v>
      </c>
      <c r="J46" s="3377">
        <v>76244.399999999994</v>
      </c>
      <c r="K46" s="3378">
        <v>0</v>
      </c>
    </row>
    <row r="47" spans="1:11" ht="18" customHeight="1" x14ac:dyDescent="0.2">
      <c r="A47" s="3367" t="s">
        <v>141</v>
      </c>
      <c r="B47" s="4062"/>
      <c r="C47" s="4063"/>
      <c r="D47" s="4064"/>
      <c r="E47" s="3298"/>
      <c r="F47" s="3376"/>
      <c r="G47" s="3376"/>
      <c r="H47" s="3377"/>
      <c r="I47" s="3412">
        <v>0</v>
      </c>
      <c r="J47" s="3377"/>
      <c r="K47" s="3378">
        <v>0</v>
      </c>
    </row>
    <row r="48" spans="1:11" ht="18" customHeight="1" x14ac:dyDescent="0.2">
      <c r="A48" s="1970"/>
      <c r="B48" s="1969"/>
      <c r="C48" s="1969"/>
      <c r="D48" s="1969"/>
      <c r="E48" s="1969"/>
      <c r="F48" s="1969"/>
      <c r="G48" s="1969"/>
      <c r="H48" s="1969"/>
      <c r="I48" s="1969"/>
      <c r="J48" s="1969"/>
      <c r="K48" s="1969"/>
    </row>
    <row r="49" spans="1:11" ht="18" customHeight="1" x14ac:dyDescent="0.2">
      <c r="A49" s="3368" t="s">
        <v>142</v>
      </c>
      <c r="B49" s="3364" t="s">
        <v>143</v>
      </c>
      <c r="C49" s="3298"/>
      <c r="D49" s="3298"/>
      <c r="E49" s="3364" t="s">
        <v>7</v>
      </c>
      <c r="F49" s="3385">
        <v>34351</v>
      </c>
      <c r="G49" s="3385">
        <v>18718</v>
      </c>
      <c r="H49" s="3378">
        <v>2226182.5100000002</v>
      </c>
      <c r="I49" s="3378">
        <v>554978.64</v>
      </c>
      <c r="J49" s="3378">
        <v>1501950.97</v>
      </c>
      <c r="K49" s="3378">
        <v>1279210.18</v>
      </c>
    </row>
    <row r="50" spans="1:11" ht="18" customHeight="1" thickBot="1" x14ac:dyDescent="0.25">
      <c r="A50" s="3298"/>
      <c r="B50" s="3298"/>
      <c r="C50" s="3298"/>
      <c r="D50" s="3298"/>
      <c r="E50" s="3298"/>
      <c r="F50" s="3298"/>
      <c r="G50" s="3386"/>
      <c r="H50" s="3386"/>
      <c r="I50" s="3386"/>
      <c r="J50" s="3386"/>
      <c r="K50" s="3386"/>
    </row>
    <row r="51" spans="1:11" ht="42.75" customHeight="1" x14ac:dyDescent="0.2">
      <c r="A51" s="3298"/>
      <c r="B51" s="3298"/>
      <c r="C51" s="3298"/>
      <c r="D51" s="3298"/>
      <c r="E51" s="3298"/>
      <c r="F51" s="3371" t="s">
        <v>9</v>
      </c>
      <c r="G51" s="3371" t="s">
        <v>37</v>
      </c>
      <c r="H51" s="3371" t="s">
        <v>29</v>
      </c>
      <c r="I51" s="3371" t="s">
        <v>30</v>
      </c>
      <c r="J51" s="3371" t="s">
        <v>33</v>
      </c>
      <c r="K51" s="3371" t="s">
        <v>34</v>
      </c>
    </row>
    <row r="52" spans="1:11" ht="18" customHeight="1" x14ac:dyDescent="0.2">
      <c r="A52" s="3368" t="s">
        <v>92</v>
      </c>
      <c r="B52" s="4060" t="s">
        <v>38</v>
      </c>
      <c r="C52" s="4061"/>
      <c r="D52" s="3298"/>
      <c r="E52" s="3298"/>
      <c r="F52" s="3298"/>
      <c r="G52" s="3298"/>
      <c r="H52" s="3298"/>
      <c r="I52" s="3298"/>
      <c r="J52" s="3298"/>
      <c r="K52" s="3298"/>
    </row>
    <row r="53" spans="1:11" ht="18" customHeight="1" x14ac:dyDescent="0.2">
      <c r="A53" s="3367" t="s">
        <v>51</v>
      </c>
      <c r="B53" s="4081" t="s">
        <v>463</v>
      </c>
      <c r="C53" s="4082"/>
      <c r="D53" s="4067"/>
      <c r="E53" s="3298"/>
      <c r="F53" s="3376">
        <v>3171</v>
      </c>
      <c r="G53" s="3376">
        <v>2703</v>
      </c>
      <c r="H53" s="3377">
        <v>312914.38</v>
      </c>
      <c r="I53" s="3412">
        <v>239786.29</v>
      </c>
      <c r="J53" s="3377">
        <v>374372.97</v>
      </c>
      <c r="K53" s="3378">
        <v>178327.70000000007</v>
      </c>
    </row>
    <row r="54" spans="1:11" ht="18" customHeight="1" x14ac:dyDescent="0.2">
      <c r="A54" s="3367" t="s">
        <v>93</v>
      </c>
      <c r="B54" s="3388" t="s">
        <v>827</v>
      </c>
      <c r="C54" s="3389"/>
      <c r="D54" s="3390"/>
      <c r="E54" s="3298"/>
      <c r="F54" s="3376">
        <v>11968</v>
      </c>
      <c r="G54" s="3376">
        <v>4158</v>
      </c>
      <c r="H54" s="3377">
        <v>566221.73</v>
      </c>
      <c r="I54" s="3412">
        <v>52860</v>
      </c>
      <c r="J54" s="3377">
        <v>595354.59</v>
      </c>
      <c r="K54" s="3378">
        <v>23727.140000000014</v>
      </c>
    </row>
    <row r="55" spans="1:11" ht="18" customHeight="1" x14ac:dyDescent="0.2">
      <c r="A55" s="3367" t="s">
        <v>94</v>
      </c>
      <c r="B55" s="4065" t="s">
        <v>465</v>
      </c>
      <c r="C55" s="4066"/>
      <c r="D55" s="4067"/>
      <c r="E55" s="3298"/>
      <c r="F55" s="3376">
        <v>11601</v>
      </c>
      <c r="G55" s="3376">
        <v>14472</v>
      </c>
      <c r="H55" s="3377">
        <v>335796.44</v>
      </c>
      <c r="I55" s="3412">
        <v>257320.81</v>
      </c>
      <c r="J55" s="3377"/>
      <c r="K55" s="3378">
        <v>593117.25</v>
      </c>
    </row>
    <row r="56" spans="1:11" ht="18" customHeight="1" x14ac:dyDescent="0.2">
      <c r="A56" s="3367" t="s">
        <v>95</v>
      </c>
      <c r="B56" s="4065" t="s">
        <v>466</v>
      </c>
      <c r="C56" s="4066"/>
      <c r="D56" s="4067"/>
      <c r="E56" s="3298"/>
      <c r="F56" s="3376">
        <v>4550</v>
      </c>
      <c r="G56" s="3376">
        <v>4986</v>
      </c>
      <c r="H56" s="3377">
        <v>428998.9</v>
      </c>
      <c r="I56" s="3412">
        <v>328741.86</v>
      </c>
      <c r="J56" s="3377">
        <v>385848.32000000001</v>
      </c>
      <c r="K56" s="3378">
        <v>371892.44</v>
      </c>
    </row>
    <row r="57" spans="1:11" ht="18" customHeight="1" x14ac:dyDescent="0.2">
      <c r="A57" s="3367" t="s">
        <v>96</v>
      </c>
      <c r="B57" s="4065" t="s">
        <v>655</v>
      </c>
      <c r="C57" s="4066"/>
      <c r="D57" s="4067"/>
      <c r="E57" s="3298"/>
      <c r="F57" s="3376">
        <v>5200</v>
      </c>
      <c r="G57" s="3376">
        <v>360</v>
      </c>
      <c r="H57" s="3377">
        <v>319525.03000000003</v>
      </c>
      <c r="I57" s="3412">
        <v>244852.03</v>
      </c>
      <c r="J57" s="3377">
        <v>263760.34999999998</v>
      </c>
      <c r="K57" s="3378">
        <v>300616.71000000008</v>
      </c>
    </row>
    <row r="58" spans="1:11" ht="18" customHeight="1" x14ac:dyDescent="0.2">
      <c r="A58" s="3367" t="s">
        <v>97</v>
      </c>
      <c r="B58" s="3388" t="s">
        <v>464</v>
      </c>
      <c r="C58" s="3389"/>
      <c r="D58" s="3390"/>
      <c r="E58" s="3298"/>
      <c r="F58" s="3376"/>
      <c r="G58" s="3376"/>
      <c r="H58" s="3377">
        <v>3047196.5</v>
      </c>
      <c r="I58" s="3412">
        <v>2335066.67</v>
      </c>
      <c r="J58" s="3377"/>
      <c r="K58" s="3378">
        <v>5382263.1699999999</v>
      </c>
    </row>
    <row r="59" spans="1:11" ht="18" customHeight="1" x14ac:dyDescent="0.2">
      <c r="A59" s="3367" t="s">
        <v>98</v>
      </c>
      <c r="B59" s="4065" t="s">
        <v>828</v>
      </c>
      <c r="C59" s="4066"/>
      <c r="D59" s="4067"/>
      <c r="E59" s="3298"/>
      <c r="F59" s="3376">
        <v>2527</v>
      </c>
      <c r="G59" s="3376">
        <v>722</v>
      </c>
      <c r="H59" s="3377">
        <v>329556.67</v>
      </c>
      <c r="I59" s="3412">
        <v>252539.28</v>
      </c>
      <c r="J59" s="3377">
        <v>83580.73</v>
      </c>
      <c r="K59" s="3378">
        <v>498515.22</v>
      </c>
    </row>
    <row r="60" spans="1:11" ht="18" customHeight="1" x14ac:dyDescent="0.2">
      <c r="A60" s="3367" t="s">
        <v>99</v>
      </c>
      <c r="B60" s="3388"/>
      <c r="C60" s="3389"/>
      <c r="D60" s="3390"/>
      <c r="E60" s="3298"/>
      <c r="F60" s="3376"/>
      <c r="G60" s="3376"/>
      <c r="H60" s="3377"/>
      <c r="I60" s="3412">
        <v>0</v>
      </c>
      <c r="J60" s="3377"/>
      <c r="K60" s="3378">
        <v>0</v>
      </c>
    </row>
    <row r="61" spans="1:11" ht="18" customHeight="1" x14ac:dyDescent="0.2">
      <c r="A61" s="3367" t="s">
        <v>100</v>
      </c>
      <c r="B61" s="3388"/>
      <c r="C61" s="3389"/>
      <c r="D61" s="3390"/>
      <c r="E61" s="3298"/>
      <c r="F61" s="3376"/>
      <c r="G61" s="3376"/>
      <c r="H61" s="3377"/>
      <c r="I61" s="3412">
        <v>0</v>
      </c>
      <c r="J61" s="3377"/>
      <c r="K61" s="3378">
        <v>0</v>
      </c>
    </row>
    <row r="62" spans="1:11" ht="18" customHeight="1" x14ac:dyDescent="0.2">
      <c r="A62" s="3367" t="s">
        <v>101</v>
      </c>
      <c r="B62" s="4065"/>
      <c r="C62" s="4066"/>
      <c r="D62" s="4067"/>
      <c r="E62" s="3298"/>
      <c r="F62" s="3376"/>
      <c r="G62" s="3376"/>
      <c r="H62" s="3377"/>
      <c r="I62" s="3412">
        <v>0</v>
      </c>
      <c r="J62" s="3377"/>
      <c r="K62" s="3378">
        <v>0</v>
      </c>
    </row>
    <row r="63" spans="1:11" ht="18" customHeight="1" x14ac:dyDescent="0.2">
      <c r="A63" s="3367"/>
      <c r="B63" s="3298"/>
      <c r="C63" s="3298"/>
      <c r="D63" s="3298"/>
      <c r="E63" s="3298"/>
      <c r="F63" s="3298"/>
      <c r="G63" s="3298"/>
      <c r="H63" s="3298"/>
      <c r="I63" s="3408"/>
      <c r="J63" s="3298"/>
      <c r="K63" s="3298"/>
    </row>
    <row r="64" spans="1:11" ht="18" customHeight="1" x14ac:dyDescent="0.2">
      <c r="A64" s="3367" t="s">
        <v>144</v>
      </c>
      <c r="B64" s="3364" t="s">
        <v>145</v>
      </c>
      <c r="C64" s="3298"/>
      <c r="D64" s="3298"/>
      <c r="E64" s="3364" t="s">
        <v>7</v>
      </c>
      <c r="F64" s="3380">
        <v>39017</v>
      </c>
      <c r="G64" s="3380">
        <v>27401</v>
      </c>
      <c r="H64" s="3378">
        <v>5340209.6500000004</v>
      </c>
      <c r="I64" s="3378">
        <v>3711166.94</v>
      </c>
      <c r="J64" s="3378">
        <v>1702916.96</v>
      </c>
      <c r="K64" s="3378">
        <v>7348459.6299999999</v>
      </c>
    </row>
    <row r="65" spans="1:11" ht="18" customHeight="1" x14ac:dyDescent="0.2">
      <c r="A65" s="3298"/>
      <c r="B65" s="3298"/>
      <c r="C65" s="3298"/>
      <c r="D65" s="3298"/>
      <c r="E65" s="3298"/>
      <c r="F65" s="3410"/>
      <c r="G65" s="3410"/>
      <c r="H65" s="3410"/>
      <c r="I65" s="3410"/>
      <c r="J65" s="3410"/>
      <c r="K65" s="3410"/>
    </row>
    <row r="66" spans="1:11" ht="42.75" customHeight="1" x14ac:dyDescent="0.2">
      <c r="A66" s="3298"/>
      <c r="B66" s="3298"/>
      <c r="C66" s="3298"/>
      <c r="D66" s="3298"/>
      <c r="E66" s="3298"/>
      <c r="F66" s="3419" t="s">
        <v>9</v>
      </c>
      <c r="G66" s="3419" t="s">
        <v>37</v>
      </c>
      <c r="H66" s="3419" t="s">
        <v>29</v>
      </c>
      <c r="I66" s="3419" t="s">
        <v>30</v>
      </c>
      <c r="J66" s="3419" t="s">
        <v>33</v>
      </c>
      <c r="K66" s="3419" t="s">
        <v>34</v>
      </c>
    </row>
    <row r="67" spans="1:11" ht="18" customHeight="1" x14ac:dyDescent="0.2">
      <c r="A67" s="3368" t="s">
        <v>102</v>
      </c>
      <c r="B67" s="3364" t="s">
        <v>12</v>
      </c>
      <c r="C67" s="3298"/>
      <c r="D67" s="3298"/>
      <c r="E67" s="3298"/>
      <c r="F67" s="3420"/>
      <c r="G67" s="3420"/>
      <c r="H67" s="3420"/>
      <c r="I67" s="3421"/>
      <c r="J67" s="3420"/>
      <c r="K67" s="3422"/>
    </row>
    <row r="68" spans="1:11" ht="18" customHeight="1" x14ac:dyDescent="0.2">
      <c r="A68" s="3367" t="s">
        <v>103</v>
      </c>
      <c r="B68" s="3298" t="s">
        <v>52</v>
      </c>
      <c r="C68" s="3298"/>
      <c r="D68" s="3298"/>
      <c r="E68" s="3298"/>
      <c r="F68" s="3413">
        <v>550</v>
      </c>
      <c r="G68" s="3413"/>
      <c r="H68" s="3413">
        <v>58147.35</v>
      </c>
      <c r="I68" s="3412">
        <v>44558.31</v>
      </c>
      <c r="J68" s="3413"/>
      <c r="K68" s="3378">
        <v>102705.66</v>
      </c>
    </row>
    <row r="69" spans="1:11" ht="18" customHeight="1" x14ac:dyDescent="0.2">
      <c r="A69" s="3367" t="s">
        <v>104</v>
      </c>
      <c r="B69" s="3363" t="s">
        <v>53</v>
      </c>
      <c r="C69" s="3298"/>
      <c r="D69" s="3298"/>
      <c r="E69" s="3298"/>
      <c r="F69" s="3413"/>
      <c r="G69" s="3413"/>
      <c r="H69" s="3413"/>
      <c r="I69" s="3412">
        <v>0</v>
      </c>
      <c r="J69" s="3413"/>
      <c r="K69" s="3378">
        <v>0</v>
      </c>
    </row>
    <row r="70" spans="1:11" ht="18" customHeight="1" x14ac:dyDescent="0.2">
      <c r="A70" s="3367" t="s">
        <v>178</v>
      </c>
      <c r="B70" s="3388"/>
      <c r="C70" s="3389"/>
      <c r="D70" s="3390"/>
      <c r="E70" s="3364"/>
      <c r="F70" s="3397"/>
      <c r="G70" s="3397"/>
      <c r="H70" s="3398"/>
      <c r="I70" s="3412">
        <v>0</v>
      </c>
      <c r="J70" s="3398"/>
      <c r="K70" s="3378">
        <v>0</v>
      </c>
    </row>
    <row r="71" spans="1:11" ht="18" customHeight="1" x14ac:dyDescent="0.2">
      <c r="A71" s="3367" t="s">
        <v>179</v>
      </c>
      <c r="B71" s="3388"/>
      <c r="C71" s="3389"/>
      <c r="D71" s="3390"/>
      <c r="E71" s="3364"/>
      <c r="F71" s="3397"/>
      <c r="G71" s="3397"/>
      <c r="H71" s="3398"/>
      <c r="I71" s="3412">
        <v>0</v>
      </c>
      <c r="J71" s="3398"/>
      <c r="K71" s="3378">
        <v>0</v>
      </c>
    </row>
    <row r="72" spans="1:11" ht="18" customHeight="1" x14ac:dyDescent="0.2">
      <c r="A72" s="3367" t="s">
        <v>180</v>
      </c>
      <c r="B72" s="3394"/>
      <c r="C72" s="3395"/>
      <c r="D72" s="3396"/>
      <c r="E72" s="3364"/>
      <c r="F72" s="3376"/>
      <c r="G72" s="3376"/>
      <c r="H72" s="3377"/>
      <c r="I72" s="3412">
        <v>0</v>
      </c>
      <c r="J72" s="3377"/>
      <c r="K72" s="3378">
        <v>0</v>
      </c>
    </row>
    <row r="73" spans="1:11" ht="18" customHeight="1" x14ac:dyDescent="0.2">
      <c r="A73" s="3367"/>
      <c r="B73" s="3363"/>
      <c r="C73" s="3298"/>
      <c r="D73" s="3298"/>
      <c r="E73" s="3364"/>
      <c r="F73" s="3423"/>
      <c r="G73" s="3423"/>
      <c r="H73" s="3424"/>
      <c r="I73" s="3421"/>
      <c r="J73" s="3424"/>
      <c r="K73" s="3422"/>
    </row>
    <row r="74" spans="1:11" ht="18" customHeight="1" x14ac:dyDescent="0.2">
      <c r="A74" s="3368" t="s">
        <v>146</v>
      </c>
      <c r="B74" s="3364" t="s">
        <v>147</v>
      </c>
      <c r="C74" s="3298"/>
      <c r="D74" s="3298"/>
      <c r="E74" s="3364" t="s">
        <v>7</v>
      </c>
      <c r="F74" s="3383">
        <v>550</v>
      </c>
      <c r="G74" s="3383">
        <v>0</v>
      </c>
      <c r="H74" s="3383">
        <v>58147.35</v>
      </c>
      <c r="I74" s="3415">
        <v>44558.31</v>
      </c>
      <c r="J74" s="3383">
        <v>0</v>
      </c>
      <c r="K74" s="3379">
        <v>102705.66</v>
      </c>
    </row>
    <row r="75" spans="1:11" ht="42.75" customHeight="1" x14ac:dyDescent="0.2">
      <c r="A75" s="3298"/>
      <c r="B75" s="3298"/>
      <c r="C75" s="3298"/>
      <c r="D75" s="3298"/>
      <c r="E75" s="3298"/>
      <c r="F75" s="3371" t="s">
        <v>9</v>
      </c>
      <c r="G75" s="3371" t="s">
        <v>37</v>
      </c>
      <c r="H75" s="3371" t="s">
        <v>29</v>
      </c>
      <c r="I75" s="3371" t="s">
        <v>30</v>
      </c>
      <c r="J75" s="3371" t="s">
        <v>33</v>
      </c>
      <c r="K75" s="3371" t="s">
        <v>34</v>
      </c>
    </row>
    <row r="76" spans="1:11" ht="18" customHeight="1" x14ac:dyDescent="0.2">
      <c r="A76" s="3368" t="s">
        <v>105</v>
      </c>
      <c r="B76" s="3364" t="s">
        <v>106</v>
      </c>
      <c r="C76" s="3298"/>
      <c r="D76" s="3298"/>
      <c r="E76" s="3298"/>
      <c r="F76" s="3298"/>
      <c r="G76" s="3298"/>
      <c r="H76" s="3298"/>
      <c r="I76" s="3298"/>
      <c r="J76" s="3298"/>
      <c r="K76" s="3298"/>
    </row>
    <row r="77" spans="1:11" ht="18" customHeight="1" x14ac:dyDescent="0.2">
      <c r="A77" s="3367" t="s">
        <v>107</v>
      </c>
      <c r="B77" s="3363" t="s">
        <v>54</v>
      </c>
      <c r="C77" s="3298"/>
      <c r="D77" s="3298"/>
      <c r="E77" s="3298"/>
      <c r="F77" s="3376">
        <v>48</v>
      </c>
      <c r="G77" s="3376">
        <v>58</v>
      </c>
      <c r="H77" s="3377">
        <v>385706.7</v>
      </c>
      <c r="I77" s="3412">
        <v>295567.05</v>
      </c>
      <c r="J77" s="3377"/>
      <c r="K77" s="3378">
        <v>681273.75</v>
      </c>
    </row>
    <row r="78" spans="1:11" ht="18" customHeight="1" x14ac:dyDescent="0.2">
      <c r="A78" s="3367" t="s">
        <v>108</v>
      </c>
      <c r="B78" s="3363" t="s">
        <v>55</v>
      </c>
      <c r="C78" s="3298"/>
      <c r="D78" s="3298"/>
      <c r="E78" s="3298"/>
      <c r="F78" s="3376"/>
      <c r="G78" s="3376"/>
      <c r="H78" s="3377"/>
      <c r="I78" s="3412">
        <v>0</v>
      </c>
      <c r="J78" s="3377"/>
      <c r="K78" s="3378">
        <v>0</v>
      </c>
    </row>
    <row r="79" spans="1:11" ht="18" customHeight="1" x14ac:dyDescent="0.2">
      <c r="A79" s="3367" t="s">
        <v>109</v>
      </c>
      <c r="B79" s="3363" t="s">
        <v>13</v>
      </c>
      <c r="C79" s="3298"/>
      <c r="D79" s="3298"/>
      <c r="E79" s="3298"/>
      <c r="F79" s="3376">
        <v>664</v>
      </c>
      <c r="G79" s="3376">
        <v>13703</v>
      </c>
      <c r="H79" s="3377">
        <v>69241.990000000005</v>
      </c>
      <c r="I79" s="3412">
        <v>53060.14</v>
      </c>
      <c r="J79" s="3377"/>
      <c r="K79" s="3378">
        <v>122302.13</v>
      </c>
    </row>
    <row r="80" spans="1:11" ht="18" customHeight="1" x14ac:dyDescent="0.2">
      <c r="A80" s="3367" t="s">
        <v>110</v>
      </c>
      <c r="B80" s="3363" t="s">
        <v>56</v>
      </c>
      <c r="C80" s="3298"/>
      <c r="D80" s="3298"/>
      <c r="E80" s="3298"/>
      <c r="F80" s="3376">
        <v>2080</v>
      </c>
      <c r="G80" s="3376"/>
      <c r="H80" s="3377">
        <v>92213.06</v>
      </c>
      <c r="I80" s="3412">
        <v>70662.87</v>
      </c>
      <c r="J80" s="3377"/>
      <c r="K80" s="3378">
        <v>162875.93</v>
      </c>
    </row>
    <row r="81" spans="1:11" ht="18" customHeight="1" x14ac:dyDescent="0.2">
      <c r="A81" s="3367"/>
      <c r="B81" s="3298"/>
      <c r="C81" s="3298"/>
      <c r="D81" s="3298"/>
      <c r="E81" s="3298"/>
      <c r="F81" s="3298"/>
      <c r="G81" s="3298"/>
      <c r="H81" s="3298"/>
      <c r="I81" s="3298"/>
      <c r="J81" s="3298"/>
      <c r="K81" s="3402"/>
    </row>
    <row r="82" spans="1:11" ht="18" customHeight="1" x14ac:dyDescent="0.2">
      <c r="A82" s="3367" t="s">
        <v>148</v>
      </c>
      <c r="B82" s="3364" t="s">
        <v>149</v>
      </c>
      <c r="C82" s="3298"/>
      <c r="D82" s="3298"/>
      <c r="E82" s="3364" t="s">
        <v>7</v>
      </c>
      <c r="F82" s="3383">
        <v>2792</v>
      </c>
      <c r="G82" s="3383">
        <v>13761</v>
      </c>
      <c r="H82" s="3379">
        <v>547161.75</v>
      </c>
      <c r="I82" s="3379">
        <v>419290.06</v>
      </c>
      <c r="J82" s="3379">
        <v>0</v>
      </c>
      <c r="K82" s="3379">
        <v>966451.81</v>
      </c>
    </row>
    <row r="83" spans="1:11" ht="18" customHeight="1" thickBot="1" x14ac:dyDescent="0.25">
      <c r="A83" s="3367"/>
      <c r="B83" s="3298"/>
      <c r="C83" s="3298"/>
      <c r="D83" s="3298"/>
      <c r="E83" s="3298"/>
      <c r="F83" s="3386"/>
      <c r="G83" s="3386"/>
      <c r="H83" s="3386"/>
      <c r="I83" s="3386"/>
      <c r="J83" s="3386"/>
      <c r="K83" s="3386"/>
    </row>
    <row r="84" spans="1:11" ht="42.75" customHeight="1" x14ac:dyDescent="0.2">
      <c r="A84" s="3298"/>
      <c r="B84" s="3298"/>
      <c r="C84" s="3298"/>
      <c r="D84" s="3298"/>
      <c r="E84" s="3298"/>
      <c r="F84" s="3371" t="s">
        <v>9</v>
      </c>
      <c r="G84" s="3371" t="s">
        <v>37</v>
      </c>
      <c r="H84" s="3371" t="s">
        <v>29</v>
      </c>
      <c r="I84" s="3371" t="s">
        <v>30</v>
      </c>
      <c r="J84" s="3371" t="s">
        <v>33</v>
      </c>
      <c r="K84" s="3371" t="s">
        <v>34</v>
      </c>
    </row>
    <row r="85" spans="1:11" ht="18" customHeight="1" x14ac:dyDescent="0.2">
      <c r="A85" s="3368" t="s">
        <v>111</v>
      </c>
      <c r="B85" s="3364" t="s">
        <v>57</v>
      </c>
      <c r="C85" s="3298"/>
      <c r="D85" s="3298"/>
      <c r="E85" s="3298"/>
      <c r="F85" s="3298"/>
      <c r="G85" s="3298"/>
      <c r="H85" s="3298"/>
      <c r="I85" s="3298"/>
      <c r="J85" s="3298"/>
      <c r="K85" s="3298"/>
    </row>
    <row r="86" spans="1:11" ht="18" customHeight="1" x14ac:dyDescent="0.2">
      <c r="A86" s="3367" t="s">
        <v>112</v>
      </c>
      <c r="B86" s="3363" t="s">
        <v>113</v>
      </c>
      <c r="C86" s="3298"/>
      <c r="D86" s="3298"/>
      <c r="E86" s="3298"/>
      <c r="F86" s="3376"/>
      <c r="G86" s="3376"/>
      <c r="H86" s="3377"/>
      <c r="I86" s="3412">
        <v>0</v>
      </c>
      <c r="J86" s="3377"/>
      <c r="K86" s="3378">
        <v>0</v>
      </c>
    </row>
    <row r="87" spans="1:11" ht="18" customHeight="1" x14ac:dyDescent="0.2">
      <c r="A87" s="3367" t="s">
        <v>114</v>
      </c>
      <c r="B87" s="3363" t="s">
        <v>14</v>
      </c>
      <c r="C87" s="3298"/>
      <c r="D87" s="3298"/>
      <c r="E87" s="3298"/>
      <c r="F87" s="3376"/>
      <c r="G87" s="3376"/>
      <c r="H87" s="3377"/>
      <c r="I87" s="3412">
        <v>0</v>
      </c>
      <c r="J87" s="3377"/>
      <c r="K87" s="3378">
        <v>0</v>
      </c>
    </row>
    <row r="88" spans="1:11" ht="18" customHeight="1" x14ac:dyDescent="0.2">
      <c r="A88" s="3367" t="s">
        <v>115</v>
      </c>
      <c r="B88" s="3363" t="s">
        <v>116</v>
      </c>
      <c r="C88" s="3298"/>
      <c r="D88" s="3298"/>
      <c r="E88" s="3298"/>
      <c r="F88" s="3376"/>
      <c r="G88" s="3376"/>
      <c r="H88" s="3377"/>
      <c r="I88" s="3412">
        <v>0</v>
      </c>
      <c r="J88" s="3377"/>
      <c r="K88" s="3378">
        <v>0</v>
      </c>
    </row>
    <row r="89" spans="1:11" ht="18" customHeight="1" x14ac:dyDescent="0.2">
      <c r="A89" s="3367" t="s">
        <v>117</v>
      </c>
      <c r="B89" s="3363" t="s">
        <v>58</v>
      </c>
      <c r="C89" s="3298"/>
      <c r="D89" s="3298"/>
      <c r="E89" s="3298"/>
      <c r="F89" s="3376"/>
      <c r="G89" s="3376"/>
      <c r="H89" s="3377"/>
      <c r="I89" s="3412">
        <v>0</v>
      </c>
      <c r="J89" s="3377"/>
      <c r="K89" s="3378">
        <v>0</v>
      </c>
    </row>
    <row r="90" spans="1:11" ht="18" customHeight="1" x14ac:dyDescent="0.2">
      <c r="A90" s="3367" t="s">
        <v>118</v>
      </c>
      <c r="B90" s="3861" t="s">
        <v>59</v>
      </c>
      <c r="C90" s="3862"/>
      <c r="D90" s="3298"/>
      <c r="E90" s="3298"/>
      <c r="F90" s="3376"/>
      <c r="G90" s="3376"/>
      <c r="H90" s="3377"/>
      <c r="I90" s="3412">
        <v>0</v>
      </c>
      <c r="J90" s="3377"/>
      <c r="K90" s="3378">
        <v>0</v>
      </c>
    </row>
    <row r="91" spans="1:11" ht="18" customHeight="1" x14ac:dyDescent="0.2">
      <c r="A91" s="3367" t="s">
        <v>119</v>
      </c>
      <c r="B91" s="3363" t="s">
        <v>60</v>
      </c>
      <c r="C91" s="3298"/>
      <c r="D91" s="3298"/>
      <c r="E91" s="3298"/>
      <c r="F91" s="3376">
        <v>594</v>
      </c>
      <c r="G91" s="3376"/>
      <c r="H91" s="3377">
        <v>220526.87</v>
      </c>
      <c r="I91" s="3412">
        <v>168989.74048099999</v>
      </c>
      <c r="J91" s="3377"/>
      <c r="K91" s="3378">
        <v>389516.61048099998</v>
      </c>
    </row>
    <row r="92" spans="1:11" ht="18" customHeight="1" x14ac:dyDescent="0.2">
      <c r="A92" s="3367" t="s">
        <v>120</v>
      </c>
      <c r="B92" s="3363" t="s">
        <v>121</v>
      </c>
      <c r="C92" s="3298"/>
      <c r="D92" s="3298"/>
      <c r="E92" s="3298"/>
      <c r="F92" s="3400"/>
      <c r="G92" s="3400"/>
      <c r="H92" s="3401"/>
      <c r="I92" s="3412">
        <v>0</v>
      </c>
      <c r="J92" s="3401"/>
      <c r="K92" s="3378">
        <v>0</v>
      </c>
    </row>
    <row r="93" spans="1:11" ht="18" customHeight="1" x14ac:dyDescent="0.2">
      <c r="A93" s="3367" t="s">
        <v>122</v>
      </c>
      <c r="B93" s="3363" t="s">
        <v>123</v>
      </c>
      <c r="C93" s="3298"/>
      <c r="D93" s="3298"/>
      <c r="E93" s="3298"/>
      <c r="F93" s="3376"/>
      <c r="G93" s="3376"/>
      <c r="H93" s="3377"/>
      <c r="I93" s="3412">
        <v>0</v>
      </c>
      <c r="J93" s="3377"/>
      <c r="K93" s="3378">
        <v>0</v>
      </c>
    </row>
    <row r="94" spans="1:11" ht="18" customHeight="1" x14ac:dyDescent="0.2">
      <c r="A94" s="3367" t="s">
        <v>124</v>
      </c>
      <c r="B94" s="4065"/>
      <c r="C94" s="4066"/>
      <c r="D94" s="4067"/>
      <c r="E94" s="3298"/>
      <c r="F94" s="3376"/>
      <c r="G94" s="3376"/>
      <c r="H94" s="3377"/>
      <c r="I94" s="3412">
        <v>0</v>
      </c>
      <c r="J94" s="3377"/>
      <c r="K94" s="3378">
        <v>0</v>
      </c>
    </row>
    <row r="95" spans="1:11" ht="18" customHeight="1" x14ac:dyDescent="0.2">
      <c r="A95" s="3367" t="s">
        <v>125</v>
      </c>
      <c r="B95" s="4065"/>
      <c r="C95" s="4066"/>
      <c r="D95" s="4067"/>
      <c r="E95" s="3298"/>
      <c r="F95" s="3376"/>
      <c r="G95" s="3376"/>
      <c r="H95" s="3377"/>
      <c r="I95" s="3412">
        <v>0</v>
      </c>
      <c r="J95" s="3377"/>
      <c r="K95" s="3378">
        <v>0</v>
      </c>
    </row>
    <row r="96" spans="1:11" ht="18" customHeight="1" x14ac:dyDescent="0.2">
      <c r="A96" s="3367" t="s">
        <v>126</v>
      </c>
      <c r="B96" s="4065"/>
      <c r="C96" s="4066"/>
      <c r="D96" s="4067"/>
      <c r="E96" s="3298"/>
      <c r="F96" s="3376"/>
      <c r="G96" s="3376"/>
      <c r="H96" s="3377"/>
      <c r="I96" s="3412">
        <v>0</v>
      </c>
      <c r="J96" s="3377"/>
      <c r="K96" s="3378">
        <v>0</v>
      </c>
    </row>
    <row r="97" spans="1:11" ht="18" customHeight="1" x14ac:dyDescent="0.2">
      <c r="A97" s="3367"/>
      <c r="B97" s="3363"/>
      <c r="C97" s="3298"/>
      <c r="D97" s="3298"/>
      <c r="E97" s="3298"/>
      <c r="F97" s="3298"/>
      <c r="G97" s="3298"/>
      <c r="H97" s="3298"/>
      <c r="I97" s="3298"/>
      <c r="J97" s="3298"/>
      <c r="K97" s="3298"/>
    </row>
    <row r="98" spans="1:11" ht="18" customHeight="1" x14ac:dyDescent="0.2">
      <c r="A98" s="3368" t="s">
        <v>150</v>
      </c>
      <c r="B98" s="3364" t="s">
        <v>151</v>
      </c>
      <c r="C98" s="3298"/>
      <c r="D98" s="3298"/>
      <c r="E98" s="3364" t="s">
        <v>7</v>
      </c>
      <c r="F98" s="3380">
        <v>594</v>
      </c>
      <c r="G98" s="3380">
        <v>0</v>
      </c>
      <c r="H98" s="3380">
        <v>220526.87</v>
      </c>
      <c r="I98" s="3380">
        <v>168989.74048099999</v>
      </c>
      <c r="J98" s="3380">
        <v>0</v>
      </c>
      <c r="K98" s="3380">
        <v>389516.61048099998</v>
      </c>
    </row>
    <row r="99" spans="1:11" ht="18" customHeight="1" thickBot="1" x14ac:dyDescent="0.25">
      <c r="A99" s="3298"/>
      <c r="B99" s="3364"/>
      <c r="C99" s="3298"/>
      <c r="D99" s="3298"/>
      <c r="E99" s="3298"/>
      <c r="F99" s="3386"/>
      <c r="G99" s="3386"/>
      <c r="H99" s="3386"/>
      <c r="I99" s="3386"/>
      <c r="J99" s="3386"/>
      <c r="K99" s="3386"/>
    </row>
    <row r="100" spans="1:11" ht="42.75" customHeight="1" x14ac:dyDescent="0.2">
      <c r="A100" s="3298"/>
      <c r="B100" s="3298"/>
      <c r="C100" s="3298"/>
      <c r="D100" s="3298"/>
      <c r="E100" s="3298"/>
      <c r="F100" s="3371" t="s">
        <v>9</v>
      </c>
      <c r="G100" s="3371" t="s">
        <v>37</v>
      </c>
      <c r="H100" s="3371" t="s">
        <v>29</v>
      </c>
      <c r="I100" s="3371" t="s">
        <v>30</v>
      </c>
      <c r="J100" s="3371" t="s">
        <v>33</v>
      </c>
      <c r="K100" s="3371" t="s">
        <v>34</v>
      </c>
    </row>
    <row r="101" spans="1:11" ht="18" customHeight="1" x14ac:dyDescent="0.2">
      <c r="A101" s="3368" t="s">
        <v>130</v>
      </c>
      <c r="B101" s="3364" t="s">
        <v>63</v>
      </c>
      <c r="C101" s="3298"/>
      <c r="D101" s="3298"/>
      <c r="E101" s="3298"/>
      <c r="F101" s="3298"/>
      <c r="G101" s="3298"/>
      <c r="H101" s="3298"/>
      <c r="I101" s="3298"/>
      <c r="J101" s="3298"/>
      <c r="K101" s="3298"/>
    </row>
    <row r="102" spans="1:11" ht="18" customHeight="1" x14ac:dyDescent="0.2">
      <c r="A102" s="3367" t="s">
        <v>131</v>
      </c>
      <c r="B102" s="3363" t="s">
        <v>152</v>
      </c>
      <c r="C102" s="3298"/>
      <c r="D102" s="3298"/>
      <c r="E102" s="3298"/>
      <c r="F102" s="3376">
        <v>380</v>
      </c>
      <c r="G102" s="3376"/>
      <c r="H102" s="3377">
        <v>66922.41</v>
      </c>
      <c r="I102" s="3412">
        <v>51282.64</v>
      </c>
      <c r="J102" s="3377"/>
      <c r="K102" s="3378">
        <v>118205.05</v>
      </c>
    </row>
    <row r="103" spans="1:11" ht="18" customHeight="1" x14ac:dyDescent="0.2">
      <c r="A103" s="3367" t="s">
        <v>132</v>
      </c>
      <c r="B103" s="3861" t="s">
        <v>62</v>
      </c>
      <c r="C103" s="3861"/>
      <c r="D103" s="3298"/>
      <c r="E103" s="3298"/>
      <c r="F103" s="3376">
        <v>165</v>
      </c>
      <c r="G103" s="3376"/>
      <c r="H103" s="3377">
        <v>41824.36</v>
      </c>
      <c r="I103" s="3412">
        <v>32050.01</v>
      </c>
      <c r="J103" s="3377"/>
      <c r="K103" s="3378">
        <v>73874.37</v>
      </c>
    </row>
    <row r="104" spans="1:11" ht="18" customHeight="1" x14ac:dyDescent="0.2">
      <c r="A104" s="3367" t="s">
        <v>128</v>
      </c>
      <c r="B104" s="4065"/>
      <c r="C104" s="4066"/>
      <c r="D104" s="4067"/>
      <c r="E104" s="3298"/>
      <c r="F104" s="3376"/>
      <c r="G104" s="3376"/>
      <c r="H104" s="3377"/>
      <c r="I104" s="3412">
        <v>0</v>
      </c>
      <c r="J104" s="3377"/>
      <c r="K104" s="3378">
        <v>0</v>
      </c>
    </row>
    <row r="105" spans="1:11" ht="18" customHeight="1" x14ac:dyDescent="0.2">
      <c r="A105" s="3367" t="s">
        <v>127</v>
      </c>
      <c r="B105" s="4065"/>
      <c r="C105" s="4066"/>
      <c r="D105" s="4067"/>
      <c r="E105" s="3298"/>
      <c r="F105" s="3376"/>
      <c r="G105" s="3376"/>
      <c r="H105" s="3377"/>
      <c r="I105" s="3412">
        <v>0</v>
      </c>
      <c r="J105" s="3377"/>
      <c r="K105" s="3378">
        <v>0</v>
      </c>
    </row>
    <row r="106" spans="1:11" ht="18" customHeight="1" x14ac:dyDescent="0.2">
      <c r="A106" s="3367" t="s">
        <v>129</v>
      </c>
      <c r="B106" s="4065"/>
      <c r="C106" s="4066"/>
      <c r="D106" s="4067"/>
      <c r="E106" s="3298"/>
      <c r="F106" s="3376"/>
      <c r="G106" s="3376"/>
      <c r="H106" s="3377"/>
      <c r="I106" s="3412">
        <v>0</v>
      </c>
      <c r="J106" s="3377"/>
      <c r="K106" s="3378">
        <v>0</v>
      </c>
    </row>
    <row r="107" spans="1:11" ht="18" customHeight="1" x14ac:dyDescent="0.2">
      <c r="A107" s="3298"/>
      <c r="B107" s="3364"/>
      <c r="C107" s="3298"/>
      <c r="D107" s="3298"/>
      <c r="E107" s="3298"/>
      <c r="F107" s="3298"/>
      <c r="G107" s="3298"/>
      <c r="H107" s="3298"/>
      <c r="I107" s="3298"/>
      <c r="J107" s="3298"/>
      <c r="K107" s="3298"/>
    </row>
    <row r="108" spans="1:11" s="38" customFormat="1" ht="18" customHeight="1" x14ac:dyDescent="0.2">
      <c r="A108" s="3368" t="s">
        <v>153</v>
      </c>
      <c r="B108" s="3425" t="s">
        <v>154</v>
      </c>
      <c r="C108" s="3298"/>
      <c r="D108" s="3298"/>
      <c r="E108" s="3364" t="s">
        <v>7</v>
      </c>
      <c r="F108" s="3380">
        <v>545</v>
      </c>
      <c r="G108" s="3380">
        <v>0</v>
      </c>
      <c r="H108" s="3378">
        <v>108746.77</v>
      </c>
      <c r="I108" s="3378">
        <v>83332.649999999994</v>
      </c>
      <c r="J108" s="3378">
        <v>0</v>
      </c>
      <c r="K108" s="3378">
        <v>192079.41999999998</v>
      </c>
    </row>
    <row r="109" spans="1:11" s="38" customFormat="1" ht="18" customHeight="1" thickBot="1" x14ac:dyDescent="0.25">
      <c r="A109" s="3373"/>
      <c r="B109" s="3374"/>
      <c r="C109" s="3375"/>
      <c r="D109" s="3375"/>
      <c r="E109" s="3375"/>
      <c r="F109" s="3386"/>
      <c r="G109" s="3386"/>
      <c r="H109" s="3386"/>
      <c r="I109" s="3386"/>
      <c r="J109" s="3386"/>
      <c r="K109" s="3386"/>
    </row>
    <row r="110" spans="1:11" s="38" customFormat="1" ht="18" customHeight="1" x14ac:dyDescent="0.2">
      <c r="A110" s="3368" t="s">
        <v>156</v>
      </c>
      <c r="B110" s="3364" t="s">
        <v>39</v>
      </c>
      <c r="C110" s="3298"/>
      <c r="D110" s="3298"/>
      <c r="E110" s="3298"/>
      <c r="F110" s="3298"/>
      <c r="G110" s="3298"/>
      <c r="H110" s="3298"/>
      <c r="I110" s="3298"/>
      <c r="J110" s="3298"/>
      <c r="K110" s="3298"/>
    </row>
    <row r="111" spans="1:11" ht="18" customHeight="1" x14ac:dyDescent="0.2">
      <c r="A111" s="3368" t="s">
        <v>155</v>
      </c>
      <c r="B111" s="3364" t="s">
        <v>164</v>
      </c>
      <c r="C111" s="3298"/>
      <c r="D111" s="3298"/>
      <c r="E111" s="3364" t="s">
        <v>7</v>
      </c>
      <c r="F111" s="3377">
        <v>6451134.4500000002</v>
      </c>
      <c r="G111" s="3298"/>
      <c r="H111" s="3298"/>
      <c r="I111" s="3298"/>
      <c r="J111" s="3298"/>
      <c r="K111" s="3298"/>
    </row>
    <row r="112" spans="1:11" ht="18" customHeight="1" x14ac:dyDescent="0.2">
      <c r="A112" s="3298"/>
      <c r="B112" s="3364"/>
      <c r="C112" s="3298"/>
      <c r="D112" s="3298"/>
      <c r="E112" s="3364"/>
      <c r="F112" s="3384"/>
      <c r="G112" s="3298"/>
      <c r="H112" s="3298"/>
      <c r="I112" s="3298"/>
      <c r="J112" s="3298"/>
      <c r="K112" s="3298"/>
    </row>
    <row r="113" spans="1:11" ht="18" customHeight="1" x14ac:dyDescent="0.2">
      <c r="A113" s="3368"/>
      <c r="B113" s="3364" t="s">
        <v>15</v>
      </c>
      <c r="C113" s="3298"/>
      <c r="D113" s="3298"/>
      <c r="E113" s="3298"/>
      <c r="F113" s="3298"/>
      <c r="G113" s="1969"/>
      <c r="H113" s="1969"/>
      <c r="I113" s="1969"/>
      <c r="J113" s="1969"/>
      <c r="K113" s="1969"/>
    </row>
    <row r="114" spans="1:11" ht="18" customHeight="1" x14ac:dyDescent="0.2">
      <c r="A114" s="3367" t="s">
        <v>171</v>
      </c>
      <c r="B114" s="3363" t="s">
        <v>35</v>
      </c>
      <c r="C114" s="3298"/>
      <c r="D114" s="3298"/>
      <c r="E114" s="3298"/>
      <c r="F114" s="3387">
        <v>0.76629999999999998</v>
      </c>
      <c r="G114" s="1969"/>
      <c r="H114" s="1969"/>
      <c r="I114" s="1969"/>
      <c r="J114" s="1969"/>
      <c r="K114" s="1969"/>
    </row>
    <row r="115" spans="1:11" ht="18" customHeight="1" x14ac:dyDescent="0.2">
      <c r="A115" s="3367"/>
      <c r="B115" s="3364"/>
      <c r="C115" s="3298"/>
      <c r="D115" s="3298"/>
      <c r="E115" s="3298"/>
      <c r="F115" s="3298"/>
      <c r="G115" s="1969"/>
      <c r="H115" s="1969"/>
      <c r="I115" s="1969"/>
      <c r="J115" s="1969"/>
      <c r="K115" s="1969"/>
    </row>
    <row r="116" spans="1:11" ht="18" customHeight="1" x14ac:dyDescent="0.2">
      <c r="A116" s="3367" t="s">
        <v>170</v>
      </c>
      <c r="B116" s="3364" t="s">
        <v>16</v>
      </c>
      <c r="C116" s="3298"/>
      <c r="D116" s="3298"/>
      <c r="E116" s="3298"/>
      <c r="F116" s="3298"/>
      <c r="G116" s="1969"/>
      <c r="H116" s="1969"/>
      <c r="I116" s="1969"/>
      <c r="J116" s="1969"/>
      <c r="K116" s="1969"/>
    </row>
    <row r="117" spans="1:11" ht="18" customHeight="1" x14ac:dyDescent="0.2">
      <c r="A117" s="3367" t="s">
        <v>172</v>
      </c>
      <c r="B117" s="3363" t="s">
        <v>17</v>
      </c>
      <c r="C117" s="3298"/>
      <c r="D117" s="3298"/>
      <c r="E117" s="3298"/>
      <c r="F117" s="3377">
        <v>210900894</v>
      </c>
      <c r="G117" s="1969"/>
      <c r="H117" s="1969"/>
      <c r="I117" s="1969"/>
      <c r="J117" s="1969"/>
      <c r="K117" s="1969"/>
    </row>
    <row r="118" spans="1:11" ht="18" customHeight="1" x14ac:dyDescent="0.2">
      <c r="A118" s="3367" t="s">
        <v>173</v>
      </c>
      <c r="B118" s="3298" t="s">
        <v>18</v>
      </c>
      <c r="C118" s="3298"/>
      <c r="D118" s="3298"/>
      <c r="E118" s="3298"/>
      <c r="F118" s="3377">
        <v>15568217</v>
      </c>
      <c r="G118" s="1969"/>
      <c r="H118" s="1969"/>
      <c r="I118" s="1969"/>
      <c r="J118" s="1969"/>
      <c r="K118" s="1969"/>
    </row>
    <row r="119" spans="1:11" ht="18" customHeight="1" x14ac:dyDescent="0.2">
      <c r="A119" s="3367" t="s">
        <v>174</v>
      </c>
      <c r="B119" s="3364" t="s">
        <v>19</v>
      </c>
      <c r="C119" s="3298"/>
      <c r="D119" s="3298"/>
      <c r="E119" s="3298"/>
      <c r="F119" s="3379">
        <v>226469111</v>
      </c>
      <c r="G119" s="1969"/>
      <c r="H119" s="1969"/>
      <c r="I119" s="1969"/>
      <c r="J119" s="1969"/>
      <c r="K119" s="1969"/>
    </row>
    <row r="120" spans="1:11" ht="18" customHeight="1" x14ac:dyDescent="0.2">
      <c r="A120" s="3367"/>
      <c r="B120" s="3364"/>
      <c r="C120" s="3298"/>
      <c r="D120" s="3298"/>
      <c r="E120" s="3298"/>
      <c r="F120" s="3298"/>
      <c r="G120" s="1969"/>
      <c r="H120" s="1969"/>
      <c r="I120" s="1969"/>
      <c r="J120" s="1969"/>
      <c r="K120" s="1969"/>
    </row>
    <row r="121" spans="1:11" ht="18" customHeight="1" x14ac:dyDescent="0.2">
      <c r="A121" s="3367" t="s">
        <v>167</v>
      </c>
      <c r="B121" s="3364" t="s">
        <v>36</v>
      </c>
      <c r="C121" s="3298"/>
      <c r="D121" s="3298"/>
      <c r="E121" s="3298"/>
      <c r="F121" s="3377">
        <v>213531372</v>
      </c>
      <c r="G121" s="1969"/>
      <c r="H121" s="1969"/>
      <c r="I121" s="1969"/>
      <c r="J121" s="1969"/>
      <c r="K121" s="1969"/>
    </row>
    <row r="122" spans="1:11" ht="18" customHeight="1" x14ac:dyDescent="0.2">
      <c r="A122" s="3367"/>
      <c r="B122" s="3298"/>
      <c r="C122" s="3298"/>
      <c r="D122" s="3298"/>
      <c r="E122" s="3298"/>
      <c r="F122" s="3298"/>
      <c r="G122" s="1969"/>
      <c r="H122" s="1969"/>
      <c r="I122" s="1969"/>
      <c r="J122" s="1969"/>
      <c r="K122" s="1969"/>
    </row>
    <row r="123" spans="1:11" ht="18" customHeight="1" x14ac:dyDescent="0.2">
      <c r="A123" s="3367" t="s">
        <v>175</v>
      </c>
      <c r="B123" s="3364" t="s">
        <v>20</v>
      </c>
      <c r="C123" s="3298"/>
      <c r="D123" s="3298"/>
      <c r="E123" s="3298"/>
      <c r="F123" s="3377">
        <v>12937739</v>
      </c>
      <c r="G123" s="1969"/>
      <c r="H123" s="1969"/>
      <c r="I123" s="1969"/>
      <c r="J123" s="1969"/>
      <c r="K123" s="1969"/>
    </row>
    <row r="124" spans="1:11" ht="18" customHeight="1" x14ac:dyDescent="0.2">
      <c r="A124" s="3367"/>
      <c r="B124" s="3298"/>
      <c r="C124" s="3298"/>
      <c r="D124" s="3298"/>
      <c r="E124" s="3298"/>
      <c r="F124" s="3298"/>
      <c r="G124" s="1969"/>
      <c r="H124" s="1969"/>
      <c r="I124" s="1969"/>
      <c r="J124" s="1969"/>
      <c r="K124" s="1969"/>
    </row>
    <row r="125" spans="1:11" ht="18" customHeight="1" x14ac:dyDescent="0.2">
      <c r="A125" s="3367" t="s">
        <v>176</v>
      </c>
      <c r="B125" s="3364" t="s">
        <v>21</v>
      </c>
      <c r="C125" s="3298"/>
      <c r="D125" s="3298"/>
      <c r="E125" s="3298"/>
      <c r="F125" s="3377">
        <v>784225</v>
      </c>
      <c r="G125" s="1969"/>
      <c r="H125" s="1969"/>
      <c r="I125" s="1969"/>
      <c r="J125" s="1969"/>
      <c r="K125" s="1969"/>
    </row>
    <row r="126" spans="1:11" ht="18" customHeight="1" x14ac:dyDescent="0.2">
      <c r="A126" s="3367"/>
      <c r="B126" s="3298"/>
      <c r="C126" s="3298"/>
      <c r="D126" s="3298"/>
      <c r="E126" s="3298"/>
      <c r="F126" s="3298"/>
      <c r="G126" s="1969"/>
      <c r="H126" s="1969"/>
      <c r="I126" s="1969"/>
      <c r="J126" s="1969"/>
      <c r="K126" s="1969"/>
    </row>
    <row r="127" spans="1:11" ht="18" customHeight="1" x14ac:dyDescent="0.2">
      <c r="A127" s="3367" t="s">
        <v>177</v>
      </c>
      <c r="B127" s="3364" t="s">
        <v>22</v>
      </c>
      <c r="C127" s="3298"/>
      <c r="D127" s="3298"/>
      <c r="E127" s="3298"/>
      <c r="F127" s="3377">
        <v>13721964</v>
      </c>
      <c r="G127" s="1969"/>
      <c r="H127" s="1969"/>
      <c r="I127" s="1969"/>
      <c r="J127" s="1969"/>
      <c r="K127" s="1969"/>
    </row>
    <row r="128" spans="1:11" ht="18" customHeight="1" x14ac:dyDescent="0.2">
      <c r="A128" s="3367"/>
      <c r="B128" s="3298"/>
      <c r="C128" s="3298"/>
      <c r="D128" s="3298"/>
      <c r="E128" s="3298"/>
      <c r="F128" s="3298"/>
      <c r="G128" s="1969"/>
      <c r="H128" s="1969"/>
      <c r="I128" s="1969"/>
      <c r="J128" s="1969"/>
      <c r="K128" s="1969"/>
    </row>
    <row r="129" spans="1:11" ht="42.75" customHeight="1" x14ac:dyDescent="0.2">
      <c r="A129" s="3298"/>
      <c r="B129" s="3298"/>
      <c r="C129" s="3298"/>
      <c r="D129" s="3298"/>
      <c r="E129" s="3298"/>
      <c r="F129" s="3371" t="s">
        <v>9</v>
      </c>
      <c r="G129" s="3371" t="s">
        <v>37</v>
      </c>
      <c r="H129" s="3371" t="s">
        <v>29</v>
      </c>
      <c r="I129" s="3371" t="s">
        <v>30</v>
      </c>
      <c r="J129" s="3371" t="s">
        <v>33</v>
      </c>
      <c r="K129" s="3371" t="s">
        <v>34</v>
      </c>
    </row>
    <row r="130" spans="1:11" ht="18" customHeight="1" x14ac:dyDescent="0.2">
      <c r="A130" s="3368" t="s">
        <v>157</v>
      </c>
      <c r="B130" s="3364" t="s">
        <v>23</v>
      </c>
      <c r="C130" s="3298"/>
      <c r="D130" s="3298"/>
      <c r="E130" s="3298"/>
      <c r="F130" s="3298"/>
      <c r="G130" s="3298"/>
      <c r="H130" s="3298"/>
      <c r="I130" s="3298"/>
      <c r="J130" s="3298"/>
      <c r="K130" s="3298"/>
    </row>
    <row r="131" spans="1:11" ht="18" customHeight="1" x14ac:dyDescent="0.2">
      <c r="A131" s="3367" t="s">
        <v>158</v>
      </c>
      <c r="B131" s="3298" t="s">
        <v>24</v>
      </c>
      <c r="C131" s="3298"/>
      <c r="D131" s="3298"/>
      <c r="E131" s="3298"/>
      <c r="F131" s="3376"/>
      <c r="G131" s="3376"/>
      <c r="H131" s="3377"/>
      <c r="I131" s="3412">
        <v>0</v>
      </c>
      <c r="J131" s="3377"/>
      <c r="K131" s="3378">
        <v>0</v>
      </c>
    </row>
    <row r="132" spans="1:11" ht="18" customHeight="1" x14ac:dyDescent="0.2">
      <c r="A132" s="3367" t="s">
        <v>159</v>
      </c>
      <c r="B132" s="3298" t="s">
        <v>25</v>
      </c>
      <c r="C132" s="3298"/>
      <c r="D132" s="3298"/>
      <c r="E132" s="3298"/>
      <c r="F132" s="3376"/>
      <c r="G132" s="3376"/>
      <c r="H132" s="3377"/>
      <c r="I132" s="3412">
        <v>0</v>
      </c>
      <c r="J132" s="3377"/>
      <c r="K132" s="3378">
        <v>0</v>
      </c>
    </row>
    <row r="133" spans="1:11" ht="18" customHeight="1" x14ac:dyDescent="0.2">
      <c r="A133" s="3367" t="s">
        <v>160</v>
      </c>
      <c r="B133" s="4062"/>
      <c r="C133" s="4063"/>
      <c r="D133" s="4064"/>
      <c r="E133" s="3298"/>
      <c r="F133" s="3376"/>
      <c r="G133" s="3376"/>
      <c r="H133" s="3377"/>
      <c r="I133" s="3412">
        <v>0</v>
      </c>
      <c r="J133" s="3377"/>
      <c r="K133" s="3378">
        <v>0</v>
      </c>
    </row>
    <row r="134" spans="1:11" ht="18" customHeight="1" x14ac:dyDescent="0.2">
      <c r="A134" s="3367" t="s">
        <v>161</v>
      </c>
      <c r="B134" s="4062"/>
      <c r="C134" s="4063"/>
      <c r="D134" s="4064"/>
      <c r="E134" s="3298"/>
      <c r="F134" s="3376"/>
      <c r="G134" s="3376"/>
      <c r="H134" s="3377"/>
      <c r="I134" s="3412">
        <v>0</v>
      </c>
      <c r="J134" s="3377"/>
      <c r="K134" s="3378">
        <v>0</v>
      </c>
    </row>
    <row r="135" spans="1:11" ht="18" customHeight="1" x14ac:dyDescent="0.2">
      <c r="A135" s="3367" t="s">
        <v>162</v>
      </c>
      <c r="B135" s="4062"/>
      <c r="C135" s="4063"/>
      <c r="D135" s="4064"/>
      <c r="E135" s="3298"/>
      <c r="F135" s="3376"/>
      <c r="G135" s="3376"/>
      <c r="H135" s="3377"/>
      <c r="I135" s="3412">
        <v>0</v>
      </c>
      <c r="J135" s="3377"/>
      <c r="K135" s="3378">
        <v>0</v>
      </c>
    </row>
    <row r="136" spans="1:11" ht="18" customHeight="1" x14ac:dyDescent="0.2">
      <c r="A136" s="3368"/>
      <c r="B136" s="3298"/>
      <c r="C136" s="3298"/>
      <c r="D136" s="3298"/>
      <c r="E136" s="3298"/>
      <c r="F136" s="3298"/>
      <c r="G136" s="3298"/>
      <c r="H136" s="3298"/>
      <c r="I136" s="3298"/>
      <c r="J136" s="3298"/>
      <c r="K136" s="3298"/>
    </row>
    <row r="137" spans="1:11" ht="18" customHeight="1" x14ac:dyDescent="0.2">
      <c r="A137" s="3368" t="s">
        <v>163</v>
      </c>
      <c r="B137" s="3364" t="s">
        <v>27</v>
      </c>
      <c r="C137" s="3298"/>
      <c r="D137" s="3298"/>
      <c r="E137" s="3298"/>
      <c r="F137" s="3380">
        <v>0</v>
      </c>
      <c r="G137" s="3380">
        <v>0</v>
      </c>
      <c r="H137" s="3378">
        <v>0</v>
      </c>
      <c r="I137" s="3378">
        <v>0</v>
      </c>
      <c r="J137" s="3378">
        <v>0</v>
      </c>
      <c r="K137" s="3378">
        <v>0</v>
      </c>
    </row>
    <row r="138" spans="1:11" ht="18" customHeight="1" x14ac:dyDescent="0.2">
      <c r="A138" s="3298"/>
      <c r="B138" s="3298"/>
      <c r="C138" s="3298"/>
      <c r="D138" s="3298"/>
      <c r="E138" s="3298"/>
      <c r="F138" s="3298"/>
      <c r="G138" s="3298"/>
      <c r="H138" s="3298"/>
      <c r="I138" s="3298"/>
      <c r="J138" s="3298"/>
      <c r="K138" s="3298"/>
    </row>
    <row r="139" spans="1:11" ht="42.75" customHeight="1" x14ac:dyDescent="0.2">
      <c r="A139" s="3298"/>
      <c r="B139" s="3298"/>
      <c r="C139" s="3298"/>
      <c r="D139" s="3298"/>
      <c r="E139" s="3298"/>
      <c r="F139" s="3371" t="s">
        <v>9</v>
      </c>
      <c r="G139" s="3371" t="s">
        <v>37</v>
      </c>
      <c r="H139" s="3371" t="s">
        <v>29</v>
      </c>
      <c r="I139" s="3371" t="s">
        <v>30</v>
      </c>
      <c r="J139" s="3371" t="s">
        <v>33</v>
      </c>
      <c r="K139" s="3371" t="s">
        <v>34</v>
      </c>
    </row>
    <row r="140" spans="1:11" ht="18" customHeight="1" x14ac:dyDescent="0.2">
      <c r="A140" s="3368" t="s">
        <v>166</v>
      </c>
      <c r="B140" s="3364" t="s">
        <v>26</v>
      </c>
      <c r="C140" s="3298"/>
      <c r="D140" s="3298"/>
      <c r="E140" s="3298"/>
      <c r="F140" s="3298"/>
      <c r="G140" s="3298"/>
      <c r="H140" s="3298"/>
      <c r="I140" s="3298"/>
      <c r="J140" s="3298"/>
      <c r="K140" s="3298"/>
    </row>
    <row r="141" spans="1:11" ht="18" customHeight="1" x14ac:dyDescent="0.2">
      <c r="A141" s="3367" t="s">
        <v>137</v>
      </c>
      <c r="B141" s="3364" t="s">
        <v>64</v>
      </c>
      <c r="C141" s="3298"/>
      <c r="D141" s="3298"/>
      <c r="E141" s="3298"/>
      <c r="F141" s="3403">
        <v>21686</v>
      </c>
      <c r="G141" s="3403">
        <v>145111</v>
      </c>
      <c r="H141" s="3403">
        <v>1178723.51</v>
      </c>
      <c r="I141" s="3403">
        <v>903255.82810299995</v>
      </c>
      <c r="J141" s="3403">
        <v>20254</v>
      </c>
      <c r="K141" s="3403">
        <v>2061725.3381029998</v>
      </c>
    </row>
    <row r="142" spans="1:11" ht="18" customHeight="1" x14ac:dyDescent="0.2">
      <c r="A142" s="3367" t="s">
        <v>142</v>
      </c>
      <c r="B142" s="3364" t="s">
        <v>65</v>
      </c>
      <c r="C142" s="3298"/>
      <c r="D142" s="3298"/>
      <c r="E142" s="3298"/>
      <c r="F142" s="3403">
        <v>34351</v>
      </c>
      <c r="G142" s="3403">
        <v>18718</v>
      </c>
      <c r="H142" s="3403">
        <v>2226182.5100000002</v>
      </c>
      <c r="I142" s="3403">
        <v>554978.64</v>
      </c>
      <c r="J142" s="3403">
        <v>1501950.97</v>
      </c>
      <c r="K142" s="3403">
        <v>1279210.18</v>
      </c>
    </row>
    <row r="143" spans="1:11" ht="18" customHeight="1" x14ac:dyDescent="0.2">
      <c r="A143" s="3367" t="s">
        <v>144</v>
      </c>
      <c r="B143" s="3364" t="s">
        <v>66</v>
      </c>
      <c r="C143" s="3298"/>
      <c r="D143" s="3298"/>
      <c r="E143" s="3298"/>
      <c r="F143" s="3403">
        <v>39017</v>
      </c>
      <c r="G143" s="3403">
        <v>27401</v>
      </c>
      <c r="H143" s="3403">
        <v>5340209.6500000004</v>
      </c>
      <c r="I143" s="3403">
        <v>3711166.94</v>
      </c>
      <c r="J143" s="3403">
        <v>1702916.96</v>
      </c>
      <c r="K143" s="3403">
        <v>7348459.6299999999</v>
      </c>
    </row>
    <row r="144" spans="1:11" ht="18" customHeight="1" x14ac:dyDescent="0.2">
      <c r="A144" s="3367" t="s">
        <v>146</v>
      </c>
      <c r="B144" s="3364" t="s">
        <v>67</v>
      </c>
      <c r="C144" s="3298"/>
      <c r="D144" s="3298"/>
      <c r="E144" s="3298"/>
      <c r="F144" s="3403">
        <v>550</v>
      </c>
      <c r="G144" s="3403">
        <v>0</v>
      </c>
      <c r="H144" s="3403">
        <v>58147.35</v>
      </c>
      <c r="I144" s="3403">
        <v>44558.31</v>
      </c>
      <c r="J144" s="3403">
        <v>0</v>
      </c>
      <c r="K144" s="3403">
        <v>102705.66</v>
      </c>
    </row>
    <row r="145" spans="1:11" ht="18" customHeight="1" x14ac:dyDescent="0.2">
      <c r="A145" s="3367" t="s">
        <v>148</v>
      </c>
      <c r="B145" s="3364" t="s">
        <v>68</v>
      </c>
      <c r="C145" s="3298"/>
      <c r="D145" s="3298"/>
      <c r="E145" s="3298"/>
      <c r="F145" s="3403">
        <v>2792</v>
      </c>
      <c r="G145" s="3403">
        <v>13761</v>
      </c>
      <c r="H145" s="3403">
        <v>547161.75</v>
      </c>
      <c r="I145" s="3403">
        <v>419290.06</v>
      </c>
      <c r="J145" s="3403">
        <v>0</v>
      </c>
      <c r="K145" s="3403">
        <v>966451.81</v>
      </c>
    </row>
    <row r="146" spans="1:11" ht="18" customHeight="1" x14ac:dyDescent="0.2">
      <c r="A146" s="3367" t="s">
        <v>150</v>
      </c>
      <c r="B146" s="3364" t="s">
        <v>69</v>
      </c>
      <c r="C146" s="3298"/>
      <c r="D146" s="3298"/>
      <c r="E146" s="3298"/>
      <c r="F146" s="3403">
        <v>594</v>
      </c>
      <c r="G146" s="3403">
        <v>0</v>
      </c>
      <c r="H146" s="3403">
        <v>220526.87</v>
      </c>
      <c r="I146" s="3403">
        <v>168989.74048099999</v>
      </c>
      <c r="J146" s="3403">
        <v>0</v>
      </c>
      <c r="K146" s="3403">
        <v>389516.61048099998</v>
      </c>
    </row>
    <row r="147" spans="1:11" ht="18" customHeight="1" x14ac:dyDescent="0.2">
      <c r="A147" s="3367" t="s">
        <v>153</v>
      </c>
      <c r="B147" s="3364" t="s">
        <v>61</v>
      </c>
      <c r="C147" s="3298"/>
      <c r="D147" s="3298"/>
      <c r="E147" s="3298"/>
      <c r="F147" s="3380">
        <v>545</v>
      </c>
      <c r="G147" s="3380">
        <v>0</v>
      </c>
      <c r="H147" s="3380">
        <v>108746.77</v>
      </c>
      <c r="I147" s="3380">
        <v>83332.649999999994</v>
      </c>
      <c r="J147" s="3380">
        <v>0</v>
      </c>
      <c r="K147" s="3380">
        <v>192079.41999999998</v>
      </c>
    </row>
    <row r="148" spans="1:11" ht="18" customHeight="1" x14ac:dyDescent="0.2">
      <c r="A148" s="3367" t="s">
        <v>155</v>
      </c>
      <c r="B148" s="3364" t="s">
        <v>70</v>
      </c>
      <c r="C148" s="3298"/>
      <c r="D148" s="3298"/>
      <c r="E148" s="3298"/>
      <c r="F148" s="3404" t="s">
        <v>73</v>
      </c>
      <c r="G148" s="3404" t="s">
        <v>73</v>
      </c>
      <c r="H148" s="3405" t="s">
        <v>73</v>
      </c>
      <c r="I148" s="3405" t="s">
        <v>73</v>
      </c>
      <c r="J148" s="3405" t="s">
        <v>73</v>
      </c>
      <c r="K148" s="3399">
        <v>6451134.4500000002</v>
      </c>
    </row>
    <row r="149" spans="1:11" ht="18" customHeight="1" x14ac:dyDescent="0.2">
      <c r="A149" s="3367" t="s">
        <v>163</v>
      </c>
      <c r="B149" s="3364" t="s">
        <v>71</v>
      </c>
      <c r="C149" s="3298"/>
      <c r="D149" s="3298"/>
      <c r="E149" s="3298"/>
      <c r="F149" s="3380">
        <v>0</v>
      </c>
      <c r="G149" s="3380">
        <v>0</v>
      </c>
      <c r="H149" s="3380">
        <v>0</v>
      </c>
      <c r="I149" s="3380">
        <v>0</v>
      </c>
      <c r="J149" s="3380">
        <v>0</v>
      </c>
      <c r="K149" s="3380">
        <v>0</v>
      </c>
    </row>
    <row r="150" spans="1:11" ht="18" customHeight="1" x14ac:dyDescent="0.2">
      <c r="A150" s="3367" t="s">
        <v>185</v>
      </c>
      <c r="B150" s="3364" t="s">
        <v>186</v>
      </c>
      <c r="C150" s="3298"/>
      <c r="D150" s="3298"/>
      <c r="E150" s="3298"/>
      <c r="F150" s="3404" t="s">
        <v>73</v>
      </c>
      <c r="G150" s="3404" t="s">
        <v>73</v>
      </c>
      <c r="H150" s="3380">
        <v>0</v>
      </c>
      <c r="I150" s="3380">
        <v>0</v>
      </c>
      <c r="J150" s="3380">
        <v>0</v>
      </c>
      <c r="K150" s="3380">
        <v>0</v>
      </c>
    </row>
    <row r="151" spans="1:11" ht="18" customHeight="1" x14ac:dyDescent="0.2">
      <c r="A151" s="3298"/>
      <c r="B151" s="3364"/>
      <c r="C151" s="3298"/>
      <c r="D151" s="3298"/>
      <c r="E151" s="3298"/>
      <c r="F151" s="3410"/>
      <c r="G151" s="3410"/>
      <c r="H151" s="3410"/>
      <c r="I151" s="3410"/>
      <c r="J151" s="3410"/>
      <c r="K151" s="3410"/>
    </row>
    <row r="152" spans="1:11" ht="18" customHeight="1" x14ac:dyDescent="0.2">
      <c r="A152" s="3368" t="s">
        <v>165</v>
      </c>
      <c r="B152" s="3364" t="s">
        <v>26</v>
      </c>
      <c r="C152" s="3298"/>
      <c r="D152" s="3298"/>
      <c r="E152" s="3298"/>
      <c r="F152" s="3411">
        <v>99535</v>
      </c>
      <c r="G152" s="3411">
        <v>204991</v>
      </c>
      <c r="H152" s="3411">
        <v>9679698.4100000001</v>
      </c>
      <c r="I152" s="3411">
        <v>5885572.1685840003</v>
      </c>
      <c r="J152" s="3411">
        <v>3225121.9299999997</v>
      </c>
      <c r="K152" s="3411">
        <v>18791283.098584</v>
      </c>
    </row>
    <row r="153" spans="1:11" ht="18" customHeight="1" x14ac:dyDescent="0.2">
      <c r="A153" s="1970"/>
      <c r="B153" s="1969"/>
      <c r="C153" s="1969"/>
      <c r="D153" s="1969"/>
      <c r="E153" s="1969"/>
      <c r="F153" s="1969"/>
      <c r="G153" s="1969"/>
      <c r="H153" s="1969"/>
      <c r="I153" s="1969"/>
      <c r="J153" s="1969"/>
      <c r="K153" s="1969"/>
    </row>
    <row r="154" spans="1:11" ht="18" customHeight="1" x14ac:dyDescent="0.2">
      <c r="A154" s="3368" t="s">
        <v>168</v>
      </c>
      <c r="B154" s="3364" t="s">
        <v>28</v>
      </c>
      <c r="C154" s="3298"/>
      <c r="D154" s="3298"/>
      <c r="E154" s="3298"/>
      <c r="F154" s="3426">
        <v>8.8002446303693499E-2</v>
      </c>
      <c r="G154" s="3298"/>
      <c r="H154" s="3298"/>
      <c r="I154" s="3298"/>
      <c r="J154" s="3298"/>
      <c r="K154" s="3298"/>
    </row>
    <row r="155" spans="1:11" ht="18" customHeight="1" x14ac:dyDescent="0.2">
      <c r="A155" s="3368" t="s">
        <v>169</v>
      </c>
      <c r="B155" s="3364" t="s">
        <v>72</v>
      </c>
      <c r="C155" s="3298"/>
      <c r="D155" s="3298"/>
      <c r="E155" s="3298"/>
      <c r="F155" s="3426">
        <v>1.3694310157484746</v>
      </c>
      <c r="G155" s="3364"/>
      <c r="H155" s="3298"/>
      <c r="I155" s="3298"/>
      <c r="J155" s="3298"/>
      <c r="K155" s="3298"/>
    </row>
    <row r="156" spans="1:11" ht="18" customHeight="1" x14ac:dyDescent="0.2">
      <c r="A156" s="3298"/>
      <c r="B156" s="3298"/>
      <c r="C156" s="3298"/>
      <c r="D156" s="3298"/>
      <c r="E156" s="3298"/>
      <c r="F156" s="3298"/>
      <c r="G156" s="3364"/>
      <c r="H156" s="3298"/>
      <c r="I156" s="3298"/>
      <c r="J156" s="3298"/>
      <c r="K156" s="3298"/>
    </row>
  </sheetData>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 ref="B52:C52"/>
    <mergeCell ref="B53:D53"/>
    <mergeCell ref="B55:D55"/>
    <mergeCell ref="B56:D56"/>
    <mergeCell ref="B134:D134"/>
    <mergeCell ref="B103:C103"/>
    <mergeCell ref="B96:D96"/>
    <mergeCell ref="B95:D95"/>
    <mergeCell ref="B57:D57"/>
    <mergeCell ref="B94:D94"/>
    <mergeCell ref="B90:C90"/>
    <mergeCell ref="B59:D59"/>
    <mergeCell ref="B62:D62"/>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K156"/>
  <sheetViews>
    <sheetView showGridLines="0" zoomScale="80" zoomScaleNormal="80" zoomScaleSheetLayoutView="70" workbookViewId="0">
      <selection activeCell="H1" sqref="H1:H1048576"/>
    </sheetView>
  </sheetViews>
  <sheetFormatPr defaultRowHeight="18" customHeight="1" x14ac:dyDescent="0.2"/>
  <cols>
    <col min="1" max="1" width="8.28515625" style="2" customWidth="1"/>
    <col min="2" max="2" width="55.42578125" bestFit="1" customWidth="1"/>
    <col min="3" max="3" width="9.5703125" customWidth="1"/>
    <col min="5" max="5" width="12.42578125" customWidth="1"/>
    <col min="6" max="6" width="18.5703125" customWidth="1"/>
    <col min="7" max="7" width="23.5703125" customWidth="1"/>
    <col min="8" max="8" width="17.28515625" customWidth="1"/>
    <col min="9" max="9" width="21.28515625" customWidth="1"/>
    <col min="10" max="10" width="19.7109375" customWidth="1"/>
    <col min="11" max="11" width="17.5703125" customWidth="1"/>
  </cols>
  <sheetData>
    <row r="1" spans="1:11" ht="18" customHeight="1" x14ac:dyDescent="0.2">
      <c r="A1" s="3427"/>
      <c r="B1" s="3427"/>
      <c r="C1" s="3431"/>
      <c r="D1" s="3430"/>
      <c r="E1" s="3431"/>
      <c r="F1" s="3431"/>
      <c r="G1" s="3431"/>
      <c r="H1" s="3431"/>
      <c r="I1" s="3431"/>
      <c r="J1" s="3431"/>
      <c r="K1" s="3431"/>
    </row>
    <row r="2" spans="1:11" ht="18" customHeight="1" x14ac:dyDescent="0.25">
      <c r="A2" s="3427"/>
      <c r="B2" s="3427"/>
      <c r="C2" s="3427"/>
      <c r="D2" s="3857" t="s">
        <v>686</v>
      </c>
      <c r="E2" s="3858"/>
      <c r="F2" s="3858"/>
      <c r="G2" s="3858"/>
      <c r="H2" s="3858"/>
      <c r="I2" s="3427"/>
      <c r="J2" s="3427"/>
      <c r="K2" s="3427"/>
    </row>
    <row r="3" spans="1:11" ht="18" customHeight="1" x14ac:dyDescent="0.2">
      <c r="A3" s="3427"/>
      <c r="B3" s="3429" t="s">
        <v>0</v>
      </c>
      <c r="C3" s="3427"/>
      <c r="D3" s="3427"/>
      <c r="E3" s="3427"/>
      <c r="F3" s="3427"/>
      <c r="G3" s="3427"/>
      <c r="H3" s="3427"/>
      <c r="I3" s="3427"/>
      <c r="J3" s="3427"/>
      <c r="K3" s="3427"/>
    </row>
    <row r="4" spans="1:11" ht="18" customHeight="1" x14ac:dyDescent="0.2">
      <c r="A4" s="3370"/>
      <c r="B4" s="3298"/>
      <c r="C4" s="3298"/>
      <c r="D4" s="3298"/>
      <c r="E4" s="3298"/>
      <c r="F4" s="3298"/>
      <c r="G4" s="3298"/>
      <c r="H4" s="3298"/>
      <c r="I4" s="3298"/>
      <c r="J4" s="3298"/>
      <c r="K4" s="3298"/>
    </row>
    <row r="5" spans="1:11" ht="18" customHeight="1" x14ac:dyDescent="0.2">
      <c r="A5" s="3427"/>
      <c r="B5" s="3432" t="s">
        <v>40</v>
      </c>
      <c r="C5" s="4136" t="s">
        <v>673</v>
      </c>
      <c r="D5" s="4137"/>
      <c r="E5" s="4137"/>
      <c r="F5" s="4137"/>
      <c r="G5" s="4138"/>
      <c r="H5" s="3427"/>
      <c r="I5" s="3427"/>
      <c r="J5" s="3427"/>
      <c r="K5" s="3427"/>
    </row>
    <row r="6" spans="1:11" ht="18" customHeight="1" x14ac:dyDescent="0.2">
      <c r="A6" s="3427"/>
      <c r="B6" s="3432" t="s">
        <v>3</v>
      </c>
      <c r="C6" s="4072">
        <v>4013</v>
      </c>
      <c r="D6" s="4073"/>
      <c r="E6" s="4073"/>
      <c r="F6" s="4073"/>
      <c r="G6" s="4074"/>
      <c r="H6" s="3427"/>
      <c r="I6" s="3427"/>
      <c r="J6" s="3427"/>
      <c r="K6" s="3427"/>
    </row>
    <row r="7" spans="1:11" ht="18" customHeight="1" x14ac:dyDescent="0.2">
      <c r="A7" s="3427"/>
      <c r="B7" s="3432" t="s">
        <v>4</v>
      </c>
      <c r="C7" s="4075">
        <v>432</v>
      </c>
      <c r="D7" s="4076"/>
      <c r="E7" s="4076"/>
      <c r="F7" s="4076"/>
      <c r="G7" s="4077"/>
      <c r="H7" s="3427"/>
      <c r="I7" s="3427"/>
      <c r="J7" s="3427"/>
      <c r="K7" s="3427"/>
    </row>
    <row r="8" spans="1:11" ht="18" customHeight="1" x14ac:dyDescent="0.2">
      <c r="A8" s="3370"/>
      <c r="B8" s="3298"/>
      <c r="C8" s="3298"/>
      <c r="D8" s="3298"/>
      <c r="E8" s="3298"/>
      <c r="F8" s="3298"/>
      <c r="G8" s="3298"/>
      <c r="H8" s="3298"/>
      <c r="I8" s="3298"/>
      <c r="J8" s="3298"/>
      <c r="K8" s="3298"/>
    </row>
    <row r="9" spans="1:11" ht="18" customHeight="1" x14ac:dyDescent="0.2">
      <c r="A9" s="3427"/>
      <c r="B9" s="3432" t="s">
        <v>1</v>
      </c>
      <c r="C9" s="4136" t="s">
        <v>187</v>
      </c>
      <c r="D9" s="4137"/>
      <c r="E9" s="4137"/>
      <c r="F9" s="4137"/>
      <c r="G9" s="4138"/>
      <c r="H9" s="3427"/>
      <c r="I9" s="3427"/>
      <c r="J9" s="3427"/>
      <c r="K9" s="3427"/>
    </row>
    <row r="10" spans="1:11" ht="18" customHeight="1" x14ac:dyDescent="0.2">
      <c r="A10" s="3427"/>
      <c r="B10" s="3432" t="s">
        <v>2</v>
      </c>
      <c r="C10" s="4212" t="s">
        <v>188</v>
      </c>
      <c r="D10" s="4144"/>
      <c r="E10" s="4144"/>
      <c r="F10" s="4144"/>
      <c r="G10" s="4145"/>
      <c r="H10" s="3427"/>
      <c r="I10" s="3427"/>
      <c r="J10" s="3427"/>
      <c r="K10" s="3427"/>
    </row>
    <row r="11" spans="1:11" ht="18" customHeight="1" x14ac:dyDescent="0.2">
      <c r="A11" s="3427"/>
      <c r="B11" s="3432" t="s">
        <v>32</v>
      </c>
      <c r="C11" s="4212" t="s">
        <v>189</v>
      </c>
      <c r="D11" s="4144"/>
      <c r="E11" s="4144"/>
      <c r="F11" s="4144"/>
      <c r="G11" s="4145"/>
      <c r="H11" s="3427"/>
      <c r="I11" s="3427"/>
      <c r="J11" s="3427"/>
      <c r="K11" s="3427"/>
    </row>
    <row r="12" spans="1:11" ht="18" customHeight="1" x14ac:dyDescent="0.2">
      <c r="A12" s="3427"/>
      <c r="B12" s="3432"/>
      <c r="C12" s="3432"/>
      <c r="D12" s="3432"/>
      <c r="E12" s="3432"/>
      <c r="F12" s="3432"/>
      <c r="G12" s="3432"/>
      <c r="H12" s="3427"/>
      <c r="I12" s="3427"/>
      <c r="J12" s="3427"/>
      <c r="K12" s="3427"/>
    </row>
    <row r="13" spans="1:11" ht="24.6" customHeight="1" x14ac:dyDescent="0.2">
      <c r="A13" s="3427"/>
      <c r="B13" s="3863"/>
      <c r="C13" s="3864"/>
      <c r="D13" s="3864"/>
      <c r="E13" s="3864"/>
      <c r="F13" s="3864"/>
      <c r="G13" s="3864"/>
      <c r="H13" s="3865"/>
      <c r="I13" s="3431"/>
      <c r="J13" s="3427"/>
      <c r="K13" s="3427"/>
    </row>
    <row r="14" spans="1:11" ht="18" customHeight="1" x14ac:dyDescent="0.2">
      <c r="A14" s="3427"/>
      <c r="B14" s="3434"/>
      <c r="C14" s="3427"/>
      <c r="D14" s="3427"/>
      <c r="E14" s="3427"/>
      <c r="F14" s="3427"/>
      <c r="G14" s="3427"/>
      <c r="H14" s="3427"/>
      <c r="I14" s="3427"/>
      <c r="J14" s="3427"/>
      <c r="K14" s="3427"/>
    </row>
    <row r="15" spans="1:11" ht="18" customHeight="1" x14ac:dyDescent="0.2">
      <c r="A15" s="3427"/>
      <c r="B15" s="3434"/>
      <c r="C15" s="3427"/>
      <c r="D15" s="3427"/>
      <c r="E15" s="3427"/>
      <c r="F15" s="3427"/>
      <c r="G15" s="3427"/>
      <c r="H15" s="3427"/>
      <c r="I15" s="3427"/>
      <c r="J15" s="3427"/>
      <c r="K15" s="3427"/>
    </row>
    <row r="16" spans="1:11" ht="45" customHeight="1" x14ac:dyDescent="0.2">
      <c r="A16" s="3430" t="s">
        <v>181</v>
      </c>
      <c r="B16" s="3431"/>
      <c r="C16" s="3431"/>
      <c r="D16" s="3431"/>
      <c r="E16" s="3431"/>
      <c r="F16" s="3435" t="s">
        <v>9</v>
      </c>
      <c r="G16" s="3435" t="s">
        <v>37</v>
      </c>
      <c r="H16" s="3435" t="s">
        <v>29</v>
      </c>
      <c r="I16" s="3435" t="s">
        <v>30</v>
      </c>
      <c r="J16" s="3435" t="s">
        <v>33</v>
      </c>
      <c r="K16" s="3435" t="s">
        <v>34</v>
      </c>
    </row>
    <row r="17" spans="1:11" ht="18" customHeight="1" x14ac:dyDescent="0.2">
      <c r="A17" s="3433" t="s">
        <v>184</v>
      </c>
      <c r="B17" s="3429" t="s">
        <v>182</v>
      </c>
      <c r="C17" s="3427"/>
      <c r="D17" s="3427"/>
      <c r="E17" s="3427"/>
      <c r="F17" s="3427"/>
      <c r="G17" s="3427"/>
      <c r="H17" s="3427"/>
      <c r="I17" s="3427"/>
      <c r="J17" s="3427"/>
      <c r="K17" s="3427"/>
    </row>
    <row r="18" spans="1:11" ht="18" customHeight="1" x14ac:dyDescent="0.2">
      <c r="A18" s="3432" t="s">
        <v>185</v>
      </c>
      <c r="B18" s="3428" t="s">
        <v>183</v>
      </c>
      <c r="C18" s="3427"/>
      <c r="D18" s="3427"/>
      <c r="E18" s="3427"/>
      <c r="F18" s="3440" t="s">
        <v>73</v>
      </c>
      <c r="G18" s="3440" t="s">
        <v>73</v>
      </c>
      <c r="H18" s="3441"/>
      <c r="I18" s="3476">
        <v>0</v>
      </c>
      <c r="J18" s="3441"/>
      <c r="K18" s="3442">
        <v>0</v>
      </c>
    </row>
    <row r="19" spans="1:11" ht="45" customHeight="1" x14ac:dyDescent="0.2">
      <c r="A19" s="3430" t="s">
        <v>8</v>
      </c>
      <c r="B19" s="3431"/>
      <c r="C19" s="3431"/>
      <c r="D19" s="3431"/>
      <c r="E19" s="3431"/>
      <c r="F19" s="3435" t="s">
        <v>9</v>
      </c>
      <c r="G19" s="3435" t="s">
        <v>37</v>
      </c>
      <c r="H19" s="3435" t="s">
        <v>29</v>
      </c>
      <c r="I19" s="3435" t="s">
        <v>30</v>
      </c>
      <c r="J19" s="3435" t="s">
        <v>33</v>
      </c>
      <c r="K19" s="3435" t="s">
        <v>34</v>
      </c>
    </row>
    <row r="20" spans="1:11" ht="18" customHeight="1" x14ac:dyDescent="0.2">
      <c r="A20" s="3433" t="s">
        <v>74</v>
      </c>
      <c r="B20" s="3429" t="s">
        <v>41</v>
      </c>
      <c r="C20" s="3427"/>
      <c r="D20" s="3427"/>
      <c r="E20" s="3427"/>
      <c r="F20" s="3427"/>
      <c r="G20" s="3427"/>
      <c r="H20" s="3427"/>
      <c r="I20" s="3427"/>
      <c r="J20" s="3427"/>
      <c r="K20" s="3427"/>
    </row>
    <row r="21" spans="1:11" ht="18" customHeight="1" x14ac:dyDescent="0.2">
      <c r="A21" s="3432" t="s">
        <v>75</v>
      </c>
      <c r="B21" s="3428" t="s">
        <v>42</v>
      </c>
      <c r="C21" s="3427"/>
      <c r="D21" s="3427"/>
      <c r="E21" s="3427"/>
      <c r="F21" s="3440"/>
      <c r="G21" s="3440"/>
      <c r="H21" s="3441">
        <v>44646.556106294993</v>
      </c>
      <c r="I21" s="3476">
        <v>51602.502320742838</v>
      </c>
      <c r="J21" s="3441">
        <v>6294.5040015000004</v>
      </c>
      <c r="K21" s="3442">
        <v>89954.554425537834</v>
      </c>
    </row>
    <row r="22" spans="1:11" ht="18" customHeight="1" x14ac:dyDescent="0.2">
      <c r="A22" s="3432" t="s">
        <v>76</v>
      </c>
      <c r="B22" s="3427" t="s">
        <v>6</v>
      </c>
      <c r="C22" s="3427"/>
      <c r="D22" s="3427"/>
      <c r="E22" s="3427"/>
      <c r="F22" s="3440"/>
      <c r="G22" s="3440"/>
      <c r="H22" s="3441">
        <v>5521.6157739600003</v>
      </c>
      <c r="I22" s="3476">
        <v>6381.8850912410517</v>
      </c>
      <c r="J22" s="3441">
        <v>773.63869440000008</v>
      </c>
      <c r="K22" s="3442">
        <v>11129.862170801051</v>
      </c>
    </row>
    <row r="23" spans="1:11" ht="18" customHeight="1" x14ac:dyDescent="0.2">
      <c r="A23" s="3432" t="s">
        <v>77</v>
      </c>
      <c r="B23" s="3427" t="s">
        <v>43</v>
      </c>
      <c r="C23" s="3427"/>
      <c r="D23" s="3427"/>
      <c r="E23" s="3427"/>
      <c r="F23" s="3440"/>
      <c r="G23" s="3440"/>
      <c r="H23" s="3441">
        <v>5168.9773814250011</v>
      </c>
      <c r="I23" s="3476">
        <v>5974.305536261566</v>
      </c>
      <c r="J23" s="3441">
        <v>0</v>
      </c>
      <c r="K23" s="3442">
        <v>11143.282917686567</v>
      </c>
    </row>
    <row r="24" spans="1:11" ht="18" customHeight="1" x14ac:dyDescent="0.2">
      <c r="A24" s="3432" t="s">
        <v>78</v>
      </c>
      <c r="B24" s="3427" t="s">
        <v>44</v>
      </c>
      <c r="C24" s="3427"/>
      <c r="D24" s="3427"/>
      <c r="E24" s="3427"/>
      <c r="F24" s="3440"/>
      <c r="G24" s="3440"/>
      <c r="H24" s="3441"/>
      <c r="I24" s="3476">
        <v>0</v>
      </c>
      <c r="J24" s="3441"/>
      <c r="K24" s="3442">
        <v>0</v>
      </c>
    </row>
    <row r="25" spans="1:11" ht="18" customHeight="1" x14ac:dyDescent="0.2">
      <c r="A25" s="3432" t="s">
        <v>79</v>
      </c>
      <c r="B25" s="3427" t="s">
        <v>5</v>
      </c>
      <c r="C25" s="3427"/>
      <c r="D25" s="3427"/>
      <c r="E25" s="3427"/>
      <c r="F25" s="3440"/>
      <c r="G25" s="3440"/>
      <c r="H25" s="3441">
        <v>9277.6294031850011</v>
      </c>
      <c r="I25" s="3476">
        <v>10723.086718470189</v>
      </c>
      <c r="J25" s="3441">
        <v>1257.4624062000003</v>
      </c>
      <c r="K25" s="3442">
        <v>18743.25371545519</v>
      </c>
    </row>
    <row r="26" spans="1:11" ht="18" customHeight="1" x14ac:dyDescent="0.2">
      <c r="A26" s="3432" t="s">
        <v>80</v>
      </c>
      <c r="B26" s="3427" t="s">
        <v>45</v>
      </c>
      <c r="C26" s="3427"/>
      <c r="D26" s="3427"/>
      <c r="E26" s="3427"/>
      <c r="F26" s="3440"/>
      <c r="G26" s="3440"/>
      <c r="H26" s="3441"/>
      <c r="I26" s="3476">
        <v>0</v>
      </c>
      <c r="J26" s="3441"/>
      <c r="K26" s="3442">
        <v>0</v>
      </c>
    </row>
    <row r="27" spans="1:11" ht="18" customHeight="1" x14ac:dyDescent="0.2">
      <c r="A27" s="3432" t="s">
        <v>81</v>
      </c>
      <c r="B27" s="3427" t="s">
        <v>46</v>
      </c>
      <c r="C27" s="3427"/>
      <c r="D27" s="3427"/>
      <c r="E27" s="3427"/>
      <c r="F27" s="3440"/>
      <c r="G27" s="3440"/>
      <c r="H27" s="3441"/>
      <c r="I27" s="3476">
        <v>0</v>
      </c>
      <c r="J27" s="3441"/>
      <c r="K27" s="3442">
        <v>0</v>
      </c>
    </row>
    <row r="28" spans="1:11" ht="18" customHeight="1" x14ac:dyDescent="0.2">
      <c r="A28" s="3432" t="s">
        <v>82</v>
      </c>
      <c r="B28" s="3427" t="s">
        <v>47</v>
      </c>
      <c r="C28" s="3427"/>
      <c r="D28" s="3427"/>
      <c r="E28" s="3427"/>
      <c r="F28" s="3440"/>
      <c r="G28" s="3440"/>
      <c r="H28" s="3441"/>
      <c r="I28" s="3476">
        <v>0</v>
      </c>
      <c r="J28" s="3441"/>
      <c r="K28" s="3442">
        <v>0</v>
      </c>
    </row>
    <row r="29" spans="1:11" ht="18" customHeight="1" x14ac:dyDescent="0.2">
      <c r="A29" s="3432" t="s">
        <v>83</v>
      </c>
      <c r="B29" s="3427" t="s">
        <v>48</v>
      </c>
      <c r="C29" s="3427"/>
      <c r="D29" s="3427"/>
      <c r="E29" s="3427"/>
      <c r="F29" s="3440"/>
      <c r="G29" s="3440"/>
      <c r="H29" s="3441">
        <v>195248.25662871497</v>
      </c>
      <c r="I29" s="3476">
        <v>199306.28990144448</v>
      </c>
      <c r="J29" s="3441">
        <v>74.504430000000013</v>
      </c>
      <c r="K29" s="3442">
        <v>394480.04210015945</v>
      </c>
    </row>
    <row r="30" spans="1:11" ht="18" customHeight="1" x14ac:dyDescent="0.2">
      <c r="A30" s="3432" t="s">
        <v>84</v>
      </c>
      <c r="B30" s="3452" t="s">
        <v>196</v>
      </c>
      <c r="C30" s="3453"/>
      <c r="D30" s="3454"/>
      <c r="E30" s="3427"/>
      <c r="F30" s="3440"/>
      <c r="G30" s="3440"/>
      <c r="H30" s="3441">
        <v>390.79311842999999</v>
      </c>
      <c r="I30" s="3476">
        <v>451.67879808474385</v>
      </c>
      <c r="J30" s="3441">
        <v>61.264846500000004</v>
      </c>
      <c r="K30" s="3442">
        <v>781.20707001474386</v>
      </c>
    </row>
    <row r="31" spans="1:11" ht="18" customHeight="1" x14ac:dyDescent="0.2">
      <c r="A31" s="3432" t="s">
        <v>133</v>
      </c>
      <c r="B31" s="4062"/>
      <c r="C31" s="4063"/>
      <c r="D31" s="4064"/>
      <c r="E31" s="3427"/>
      <c r="F31" s="3440"/>
      <c r="G31" s="3440"/>
      <c r="H31" s="3441"/>
      <c r="I31" s="3476">
        <v>0</v>
      </c>
      <c r="J31" s="3441"/>
      <c r="K31" s="3442">
        <v>0</v>
      </c>
    </row>
    <row r="32" spans="1:11" ht="18" customHeight="1" x14ac:dyDescent="0.2">
      <c r="A32" s="3432" t="s">
        <v>134</v>
      </c>
      <c r="B32" s="3455"/>
      <c r="C32" s="3456"/>
      <c r="D32" s="3457"/>
      <c r="E32" s="3427"/>
      <c r="F32" s="3440"/>
      <c r="G32" s="3478" t="s">
        <v>85</v>
      </c>
      <c r="H32" s="3441"/>
      <c r="I32" s="3476">
        <v>0</v>
      </c>
      <c r="J32" s="3441"/>
      <c r="K32" s="3442">
        <v>0</v>
      </c>
    </row>
    <row r="33" spans="1:11" ht="18" customHeight="1" x14ac:dyDescent="0.2">
      <c r="A33" s="3432" t="s">
        <v>135</v>
      </c>
      <c r="B33" s="3455"/>
      <c r="C33" s="3456"/>
      <c r="D33" s="3457"/>
      <c r="E33" s="3427"/>
      <c r="F33" s="3440"/>
      <c r="G33" s="3478" t="s">
        <v>85</v>
      </c>
      <c r="H33" s="3441"/>
      <c r="I33" s="3476">
        <v>0</v>
      </c>
      <c r="J33" s="3441"/>
      <c r="K33" s="3442">
        <v>0</v>
      </c>
    </row>
    <row r="34" spans="1:11" ht="18" customHeight="1" x14ac:dyDescent="0.2">
      <c r="A34" s="3432" t="s">
        <v>136</v>
      </c>
      <c r="B34" s="4062"/>
      <c r="C34" s="4063"/>
      <c r="D34" s="4064"/>
      <c r="E34" s="3427"/>
      <c r="F34" s="3440"/>
      <c r="G34" s="3478" t="s">
        <v>85</v>
      </c>
      <c r="H34" s="3441"/>
      <c r="I34" s="3476">
        <v>0</v>
      </c>
      <c r="J34" s="3441"/>
      <c r="K34" s="3442">
        <v>0</v>
      </c>
    </row>
    <row r="35" spans="1:11" ht="18" customHeight="1" x14ac:dyDescent="0.2">
      <c r="A35" s="3427"/>
      <c r="B35" s="3427"/>
      <c r="C35" s="3427"/>
      <c r="D35" s="3427"/>
      <c r="E35" s="3427"/>
      <c r="F35" s="3427"/>
      <c r="G35" s="3427"/>
      <c r="H35" s="3427"/>
      <c r="I35" s="3427"/>
      <c r="J35" s="3427"/>
      <c r="K35" s="3470"/>
    </row>
    <row r="36" spans="1:11" ht="18" customHeight="1" x14ac:dyDescent="0.2">
      <c r="A36" s="3433" t="s">
        <v>137</v>
      </c>
      <c r="B36" s="3429" t="s">
        <v>138</v>
      </c>
      <c r="C36" s="3427"/>
      <c r="D36" s="3427"/>
      <c r="E36" s="3429" t="s">
        <v>7</v>
      </c>
      <c r="F36" s="3444">
        <v>0</v>
      </c>
      <c r="G36" s="3444">
        <v>0</v>
      </c>
      <c r="H36" s="3444">
        <v>260253.82841200999</v>
      </c>
      <c r="I36" s="3442">
        <v>274439.74836624484</v>
      </c>
      <c r="J36" s="3442">
        <v>8461.3743786000014</v>
      </c>
      <c r="K36" s="3442">
        <v>526232.2023996549</v>
      </c>
    </row>
    <row r="37" spans="1:11" ht="18" customHeight="1" thickBot="1" x14ac:dyDescent="0.25">
      <c r="A37" s="3427"/>
      <c r="B37" s="3429"/>
      <c r="C37" s="3427"/>
      <c r="D37" s="3427"/>
      <c r="E37" s="3427"/>
      <c r="F37" s="3445"/>
      <c r="G37" s="3445"/>
      <c r="H37" s="3446"/>
      <c r="I37" s="3446"/>
      <c r="J37" s="3446"/>
      <c r="K37" s="3471"/>
    </row>
    <row r="38" spans="1:11" ht="42.75" customHeight="1" x14ac:dyDescent="0.2">
      <c r="A38" s="3427"/>
      <c r="B38" s="3427"/>
      <c r="C38" s="3427"/>
      <c r="D38" s="3427"/>
      <c r="E38" s="3427"/>
      <c r="F38" s="3435" t="s">
        <v>9</v>
      </c>
      <c r="G38" s="3435" t="s">
        <v>37</v>
      </c>
      <c r="H38" s="3435" t="s">
        <v>29</v>
      </c>
      <c r="I38" s="3435" t="s">
        <v>30</v>
      </c>
      <c r="J38" s="3435" t="s">
        <v>33</v>
      </c>
      <c r="K38" s="3435" t="s">
        <v>34</v>
      </c>
    </row>
    <row r="39" spans="1:11" ht="18.75" customHeight="1" x14ac:dyDescent="0.2">
      <c r="A39" s="3433" t="s">
        <v>86</v>
      </c>
      <c r="B39" s="3429" t="s">
        <v>49</v>
      </c>
      <c r="C39" s="3427"/>
      <c r="D39" s="3427"/>
      <c r="E39" s="3427"/>
      <c r="F39" s="3427"/>
      <c r="G39" s="3427"/>
      <c r="H39" s="3427"/>
      <c r="I39" s="3427"/>
      <c r="J39" s="3427"/>
      <c r="K39" s="3427"/>
    </row>
    <row r="40" spans="1:11" ht="18" customHeight="1" x14ac:dyDescent="0.2">
      <c r="A40" s="3432" t="s">
        <v>87</v>
      </c>
      <c r="B40" s="3427" t="s">
        <v>31</v>
      </c>
      <c r="C40" s="3427"/>
      <c r="D40" s="3427"/>
      <c r="E40" s="3427"/>
      <c r="F40" s="3440"/>
      <c r="G40" s="3440"/>
      <c r="H40" s="3441">
        <v>1493.206925925</v>
      </c>
      <c r="I40" s="3476">
        <v>0</v>
      </c>
      <c r="J40" s="3441">
        <v>217.25480205000005</v>
      </c>
      <c r="K40" s="3442">
        <v>1275.9521238749999</v>
      </c>
    </row>
    <row r="41" spans="1:11" ht="18" customHeight="1" x14ac:dyDescent="0.2">
      <c r="A41" s="3432" t="s">
        <v>88</v>
      </c>
      <c r="B41" s="3861" t="s">
        <v>50</v>
      </c>
      <c r="C41" s="3862"/>
      <c r="D41" s="3427"/>
      <c r="E41" s="3427"/>
      <c r="F41" s="3440"/>
      <c r="G41" s="3440"/>
      <c r="H41" s="3441">
        <v>1493.206925925</v>
      </c>
      <c r="I41" s="3476">
        <v>0</v>
      </c>
      <c r="J41" s="3441">
        <v>217.25480205000005</v>
      </c>
      <c r="K41" s="3442">
        <v>1275.9521238749999</v>
      </c>
    </row>
    <row r="42" spans="1:11" ht="18" customHeight="1" x14ac:dyDescent="0.2">
      <c r="A42" s="3432" t="s">
        <v>89</v>
      </c>
      <c r="B42" s="3428" t="s">
        <v>11</v>
      </c>
      <c r="C42" s="3427"/>
      <c r="D42" s="3427"/>
      <c r="E42" s="3427"/>
      <c r="F42" s="3440"/>
      <c r="G42" s="3440"/>
      <c r="H42" s="3441">
        <v>5979.3811548900012</v>
      </c>
      <c r="I42" s="3476">
        <v>0</v>
      </c>
      <c r="J42" s="3441">
        <v>396.7787323500001</v>
      </c>
      <c r="K42" s="3442">
        <v>5582.6024225400015</v>
      </c>
    </row>
    <row r="43" spans="1:11" ht="18" customHeight="1" x14ac:dyDescent="0.2">
      <c r="A43" s="3432" t="s">
        <v>90</v>
      </c>
      <c r="B43" s="3473" t="s">
        <v>10</v>
      </c>
      <c r="C43" s="3436"/>
      <c r="D43" s="3436"/>
      <c r="E43" s="3427"/>
      <c r="F43" s="3440"/>
      <c r="G43" s="3440"/>
      <c r="H43" s="3441"/>
      <c r="I43" s="3476">
        <v>0</v>
      </c>
      <c r="J43" s="3441"/>
      <c r="K43" s="3442">
        <v>0</v>
      </c>
    </row>
    <row r="44" spans="1:11" ht="18" customHeight="1" x14ac:dyDescent="0.2">
      <c r="A44" s="3432" t="s">
        <v>91</v>
      </c>
      <c r="B44" s="4062"/>
      <c r="C44" s="4063"/>
      <c r="D44" s="4064"/>
      <c r="E44" s="3427"/>
      <c r="F44" s="3480"/>
      <c r="G44" s="3480"/>
      <c r="H44" s="3480"/>
      <c r="I44" s="3481">
        <v>0</v>
      </c>
      <c r="J44" s="3480"/>
      <c r="K44" s="3482">
        <v>0</v>
      </c>
    </row>
    <row r="45" spans="1:11" ht="18" customHeight="1" x14ac:dyDescent="0.2">
      <c r="A45" s="3432" t="s">
        <v>139</v>
      </c>
      <c r="B45" s="4062"/>
      <c r="C45" s="4063"/>
      <c r="D45" s="4064"/>
      <c r="E45" s="3427"/>
      <c r="F45" s="3440"/>
      <c r="G45" s="3440"/>
      <c r="H45" s="3441"/>
      <c r="I45" s="3476">
        <v>0</v>
      </c>
      <c r="J45" s="3441"/>
      <c r="K45" s="3442">
        <v>0</v>
      </c>
    </row>
    <row r="46" spans="1:11" ht="18" customHeight="1" x14ac:dyDescent="0.2">
      <c r="A46" s="3432" t="s">
        <v>140</v>
      </c>
      <c r="B46" s="4062"/>
      <c r="C46" s="4063"/>
      <c r="D46" s="4064"/>
      <c r="E46" s="3427"/>
      <c r="F46" s="3440"/>
      <c r="G46" s="3440"/>
      <c r="H46" s="3441"/>
      <c r="I46" s="3476">
        <v>0</v>
      </c>
      <c r="J46" s="3441"/>
      <c r="K46" s="3442">
        <v>0</v>
      </c>
    </row>
    <row r="47" spans="1:11" ht="18" customHeight="1" x14ac:dyDescent="0.2">
      <c r="A47" s="3432" t="s">
        <v>141</v>
      </c>
      <c r="B47" s="4062"/>
      <c r="C47" s="4063"/>
      <c r="D47" s="4064"/>
      <c r="E47" s="3427"/>
      <c r="F47" s="3440"/>
      <c r="G47" s="3440"/>
      <c r="H47" s="3441"/>
      <c r="I47" s="3476">
        <v>0</v>
      </c>
      <c r="J47" s="3441"/>
      <c r="K47" s="3442">
        <v>0</v>
      </c>
    </row>
    <row r="48" spans="1:11" ht="18" customHeight="1" x14ac:dyDescent="0.2">
      <c r="A48" s="3370"/>
      <c r="B48" s="3298"/>
      <c r="C48" s="3298"/>
      <c r="D48" s="3298"/>
      <c r="E48" s="3298"/>
      <c r="F48" s="3298"/>
      <c r="G48" s="3298"/>
      <c r="H48" s="3298"/>
      <c r="I48" s="3298"/>
      <c r="J48" s="3298"/>
      <c r="K48" s="3298"/>
    </row>
    <row r="49" spans="1:11" ht="18" customHeight="1" x14ac:dyDescent="0.2">
      <c r="A49" s="3433" t="s">
        <v>142</v>
      </c>
      <c r="B49" s="3429" t="s">
        <v>143</v>
      </c>
      <c r="C49" s="3427"/>
      <c r="D49" s="3427"/>
      <c r="E49" s="3429" t="s">
        <v>7</v>
      </c>
      <c r="F49" s="3449">
        <v>0</v>
      </c>
      <c r="G49" s="3449">
        <v>0</v>
      </c>
      <c r="H49" s="3442">
        <v>8965.7950067400016</v>
      </c>
      <c r="I49" s="3442">
        <v>0</v>
      </c>
      <c r="J49" s="3442">
        <v>831.2883364500002</v>
      </c>
      <c r="K49" s="3442">
        <v>8134.5066702900012</v>
      </c>
    </row>
    <row r="50" spans="1:11" ht="18" customHeight="1" thickBot="1" x14ac:dyDescent="0.25">
      <c r="A50" s="3427"/>
      <c r="B50" s="3427"/>
      <c r="C50" s="3427"/>
      <c r="D50" s="3427"/>
      <c r="E50" s="3427"/>
      <c r="F50" s="3427"/>
      <c r="G50" s="3450"/>
      <c r="H50" s="3450"/>
      <c r="I50" s="3450"/>
      <c r="J50" s="3450"/>
      <c r="K50" s="3450"/>
    </row>
    <row r="51" spans="1:11" ht="42.75" customHeight="1" x14ac:dyDescent="0.2">
      <c r="A51" s="3427"/>
      <c r="B51" s="3427"/>
      <c r="C51" s="3427"/>
      <c r="D51" s="3427"/>
      <c r="E51" s="3427"/>
      <c r="F51" s="3435" t="s">
        <v>9</v>
      </c>
      <c r="G51" s="3435" t="s">
        <v>37</v>
      </c>
      <c r="H51" s="3435" t="s">
        <v>29</v>
      </c>
      <c r="I51" s="3435" t="s">
        <v>30</v>
      </c>
      <c r="J51" s="3435" t="s">
        <v>33</v>
      </c>
      <c r="K51" s="3435" t="s">
        <v>34</v>
      </c>
    </row>
    <row r="52" spans="1:11" ht="18" customHeight="1" x14ac:dyDescent="0.2">
      <c r="A52" s="3433" t="s">
        <v>92</v>
      </c>
      <c r="B52" s="4060" t="s">
        <v>38</v>
      </c>
      <c r="C52" s="4061"/>
      <c r="D52" s="3427"/>
      <c r="E52" s="3427"/>
      <c r="F52" s="3427"/>
      <c r="G52" s="3427"/>
      <c r="H52" s="3427"/>
      <c r="I52" s="3427"/>
      <c r="J52" s="3427"/>
      <c r="K52" s="3427"/>
    </row>
    <row r="53" spans="1:11" ht="18" customHeight="1" x14ac:dyDescent="0.2">
      <c r="A53" s="3432" t="s">
        <v>51</v>
      </c>
      <c r="B53" s="4065" t="s">
        <v>190</v>
      </c>
      <c r="C53" s="4066"/>
      <c r="D53" s="4067"/>
      <c r="E53" s="3427"/>
      <c r="F53" s="3440"/>
      <c r="G53" s="3440"/>
      <c r="H53" s="3441"/>
      <c r="I53" s="3476">
        <v>0</v>
      </c>
      <c r="J53" s="3441"/>
      <c r="K53" s="3442">
        <v>0</v>
      </c>
    </row>
    <row r="54" spans="1:11" ht="18" customHeight="1" x14ac:dyDescent="0.2">
      <c r="A54" s="3432" t="s">
        <v>93</v>
      </c>
      <c r="B54" s="3452" t="s">
        <v>191</v>
      </c>
      <c r="C54" s="3453"/>
      <c r="D54" s="3454"/>
      <c r="E54" s="3427"/>
      <c r="F54" s="3440"/>
      <c r="G54" s="3440"/>
      <c r="H54" s="3441">
        <v>518798.77</v>
      </c>
      <c r="I54" s="3476">
        <v>0</v>
      </c>
      <c r="J54" s="3441">
        <v>0</v>
      </c>
      <c r="K54" s="3442">
        <v>518798.77</v>
      </c>
    </row>
    <row r="55" spans="1:11" ht="18" customHeight="1" x14ac:dyDescent="0.2">
      <c r="A55" s="3432" t="s">
        <v>94</v>
      </c>
      <c r="B55" s="4065" t="s">
        <v>192</v>
      </c>
      <c r="C55" s="4066"/>
      <c r="D55" s="4067"/>
      <c r="E55" s="3427"/>
      <c r="F55" s="3440"/>
      <c r="G55" s="3440"/>
      <c r="H55" s="3441"/>
      <c r="I55" s="3476">
        <v>0</v>
      </c>
      <c r="J55" s="3441"/>
      <c r="K55" s="3442">
        <v>0</v>
      </c>
    </row>
    <row r="56" spans="1:11" ht="18" customHeight="1" x14ac:dyDescent="0.2">
      <c r="A56" s="3432" t="s">
        <v>95</v>
      </c>
      <c r="B56" s="4065" t="s">
        <v>193</v>
      </c>
      <c r="C56" s="4066"/>
      <c r="D56" s="4067"/>
      <c r="E56" s="3427"/>
      <c r="F56" s="3440"/>
      <c r="G56" s="3440"/>
      <c r="H56" s="3441"/>
      <c r="I56" s="3476">
        <v>0</v>
      </c>
      <c r="J56" s="3441"/>
      <c r="K56" s="3442">
        <v>0</v>
      </c>
    </row>
    <row r="57" spans="1:11" ht="18" customHeight="1" x14ac:dyDescent="0.2">
      <c r="A57" s="3432" t="s">
        <v>96</v>
      </c>
      <c r="B57" s="4065" t="s">
        <v>194</v>
      </c>
      <c r="C57" s="4066"/>
      <c r="D57" s="4067"/>
      <c r="E57" s="3427"/>
      <c r="F57" s="3440"/>
      <c r="G57" s="3440"/>
      <c r="H57" s="3441">
        <v>2194242.7200000002</v>
      </c>
      <c r="I57" s="3476">
        <v>0</v>
      </c>
      <c r="J57" s="3441">
        <v>0</v>
      </c>
      <c r="K57" s="3442">
        <v>2194242.7200000002</v>
      </c>
    </row>
    <row r="58" spans="1:11" ht="18" customHeight="1" x14ac:dyDescent="0.2">
      <c r="A58" s="3432" t="s">
        <v>97</v>
      </c>
      <c r="B58" s="3452"/>
      <c r="C58" s="3453"/>
      <c r="D58" s="3454"/>
      <c r="E58" s="3427"/>
      <c r="F58" s="3440"/>
      <c r="G58" s="3440"/>
      <c r="H58" s="3441"/>
      <c r="I58" s="3476">
        <v>0</v>
      </c>
      <c r="J58" s="3441"/>
      <c r="K58" s="3442">
        <v>0</v>
      </c>
    </row>
    <row r="59" spans="1:11" ht="18" customHeight="1" x14ac:dyDescent="0.2">
      <c r="A59" s="3432" t="s">
        <v>98</v>
      </c>
      <c r="B59" s="4065"/>
      <c r="C59" s="4066"/>
      <c r="D59" s="4067"/>
      <c r="E59" s="3427"/>
      <c r="F59" s="3440"/>
      <c r="G59" s="3440"/>
      <c r="H59" s="3441"/>
      <c r="I59" s="3476">
        <v>0</v>
      </c>
      <c r="J59" s="3441"/>
      <c r="K59" s="3442">
        <v>0</v>
      </c>
    </row>
    <row r="60" spans="1:11" ht="18" customHeight="1" x14ac:dyDescent="0.2">
      <c r="A60" s="3432" t="s">
        <v>99</v>
      </c>
      <c r="B60" s="3452"/>
      <c r="C60" s="3453"/>
      <c r="D60" s="3454"/>
      <c r="E60" s="3427"/>
      <c r="F60" s="3440"/>
      <c r="G60" s="3440"/>
      <c r="H60" s="3441"/>
      <c r="I60" s="3476">
        <v>0</v>
      </c>
      <c r="J60" s="3441"/>
      <c r="K60" s="3442">
        <v>0</v>
      </c>
    </row>
    <row r="61" spans="1:11" ht="18" customHeight="1" x14ac:dyDescent="0.2">
      <c r="A61" s="3432" t="s">
        <v>100</v>
      </c>
      <c r="B61" s="3452"/>
      <c r="C61" s="3453"/>
      <c r="D61" s="3454"/>
      <c r="E61" s="3427"/>
      <c r="F61" s="3440"/>
      <c r="G61" s="3440"/>
      <c r="H61" s="3441"/>
      <c r="I61" s="3476">
        <v>0</v>
      </c>
      <c r="J61" s="3441"/>
      <c r="K61" s="3442">
        <v>0</v>
      </c>
    </row>
    <row r="62" spans="1:11" ht="18" customHeight="1" x14ac:dyDescent="0.2">
      <c r="A62" s="3432" t="s">
        <v>101</v>
      </c>
      <c r="B62" s="4065"/>
      <c r="C62" s="4066"/>
      <c r="D62" s="4067"/>
      <c r="E62" s="3427"/>
      <c r="F62" s="3440"/>
      <c r="G62" s="3440"/>
      <c r="H62" s="3441"/>
      <c r="I62" s="3476">
        <v>0</v>
      </c>
      <c r="J62" s="3441"/>
      <c r="K62" s="3442">
        <v>0</v>
      </c>
    </row>
    <row r="63" spans="1:11" ht="18" customHeight="1" x14ac:dyDescent="0.2">
      <c r="A63" s="3432"/>
      <c r="B63" s="3427"/>
      <c r="C63" s="3427"/>
      <c r="D63" s="3427"/>
      <c r="E63" s="3427"/>
      <c r="F63" s="3427"/>
      <c r="G63" s="3427"/>
      <c r="H63" s="3427"/>
      <c r="I63" s="3472"/>
      <c r="J63" s="3427"/>
      <c r="K63" s="3427"/>
    </row>
    <row r="64" spans="1:11" ht="18" customHeight="1" x14ac:dyDescent="0.2">
      <c r="A64" s="3432" t="s">
        <v>144</v>
      </c>
      <c r="B64" s="3429" t="s">
        <v>145</v>
      </c>
      <c r="C64" s="3427"/>
      <c r="D64" s="3427"/>
      <c r="E64" s="3429" t="s">
        <v>7</v>
      </c>
      <c r="F64" s="3444">
        <v>0</v>
      </c>
      <c r="G64" s="3444">
        <v>0</v>
      </c>
      <c r="H64" s="3442">
        <v>2713041.49</v>
      </c>
      <c r="I64" s="3442">
        <v>0</v>
      </c>
      <c r="J64" s="3442">
        <v>0</v>
      </c>
      <c r="K64" s="3442">
        <v>2713041.49</v>
      </c>
    </row>
    <row r="65" spans="1:11" ht="18" customHeight="1" x14ac:dyDescent="0.2">
      <c r="A65" s="3427"/>
      <c r="B65" s="3427"/>
      <c r="C65" s="3427"/>
      <c r="D65" s="3427"/>
      <c r="E65" s="3427"/>
      <c r="F65" s="3474"/>
      <c r="G65" s="3474"/>
      <c r="H65" s="3474"/>
      <c r="I65" s="3474"/>
      <c r="J65" s="3474"/>
      <c r="K65" s="3474"/>
    </row>
    <row r="66" spans="1:11" ht="42.75" customHeight="1" x14ac:dyDescent="0.2">
      <c r="A66" s="3427"/>
      <c r="B66" s="3427"/>
      <c r="C66" s="3427"/>
      <c r="D66" s="3427"/>
      <c r="E66" s="3427"/>
      <c r="F66" s="3483" t="s">
        <v>9</v>
      </c>
      <c r="G66" s="3483" t="s">
        <v>37</v>
      </c>
      <c r="H66" s="3483" t="s">
        <v>29</v>
      </c>
      <c r="I66" s="3483" t="s">
        <v>30</v>
      </c>
      <c r="J66" s="3483" t="s">
        <v>33</v>
      </c>
      <c r="K66" s="3483" t="s">
        <v>34</v>
      </c>
    </row>
    <row r="67" spans="1:11" ht="18" customHeight="1" x14ac:dyDescent="0.2">
      <c r="A67" s="3433" t="s">
        <v>102</v>
      </c>
      <c r="B67" s="3429" t="s">
        <v>12</v>
      </c>
      <c r="C67" s="3427"/>
      <c r="D67" s="3427"/>
      <c r="E67" s="3427"/>
      <c r="F67" s="3484"/>
      <c r="G67" s="3484"/>
      <c r="H67" s="3484"/>
      <c r="I67" s="3485"/>
      <c r="J67" s="3484"/>
      <c r="K67" s="3486"/>
    </row>
    <row r="68" spans="1:11" ht="18" customHeight="1" x14ac:dyDescent="0.2">
      <c r="A68" s="3432" t="s">
        <v>103</v>
      </c>
      <c r="B68" s="3427" t="s">
        <v>52</v>
      </c>
      <c r="C68" s="3427"/>
      <c r="D68" s="3427"/>
      <c r="E68" s="3427"/>
      <c r="F68" s="3477"/>
      <c r="G68" s="3477"/>
      <c r="H68" s="3441"/>
      <c r="I68" s="3476">
        <v>0</v>
      </c>
      <c r="J68" s="3477"/>
      <c r="K68" s="3442">
        <v>0</v>
      </c>
    </row>
    <row r="69" spans="1:11" ht="18" customHeight="1" x14ac:dyDescent="0.2">
      <c r="A69" s="3432" t="s">
        <v>104</v>
      </c>
      <c r="B69" s="3428" t="s">
        <v>53</v>
      </c>
      <c r="C69" s="3427"/>
      <c r="D69" s="3427"/>
      <c r="E69" s="3427"/>
      <c r="F69" s="3477"/>
      <c r="G69" s="3477"/>
      <c r="H69" s="3477"/>
      <c r="I69" s="3476">
        <v>0</v>
      </c>
      <c r="J69" s="3477"/>
      <c r="K69" s="3442">
        <v>0</v>
      </c>
    </row>
    <row r="70" spans="1:11" ht="18" customHeight="1" x14ac:dyDescent="0.2">
      <c r="A70" s="3432" t="s">
        <v>178</v>
      </c>
      <c r="B70" s="3452"/>
      <c r="C70" s="3453"/>
      <c r="D70" s="3454"/>
      <c r="E70" s="3429"/>
      <c r="F70" s="3461"/>
      <c r="G70" s="3461"/>
      <c r="H70" s="3462"/>
      <c r="I70" s="3476">
        <v>0</v>
      </c>
      <c r="J70" s="3462"/>
      <c r="K70" s="3442">
        <v>0</v>
      </c>
    </row>
    <row r="71" spans="1:11" ht="18" customHeight="1" x14ac:dyDescent="0.2">
      <c r="A71" s="3432" t="s">
        <v>179</v>
      </c>
      <c r="B71" s="3452"/>
      <c r="C71" s="3453"/>
      <c r="D71" s="3454"/>
      <c r="E71" s="3429"/>
      <c r="F71" s="3461"/>
      <c r="G71" s="3461"/>
      <c r="H71" s="3462"/>
      <c r="I71" s="3476">
        <v>0</v>
      </c>
      <c r="J71" s="3462"/>
      <c r="K71" s="3442">
        <v>0</v>
      </c>
    </row>
    <row r="72" spans="1:11" ht="18" customHeight="1" x14ac:dyDescent="0.2">
      <c r="A72" s="3432" t="s">
        <v>180</v>
      </c>
      <c r="B72" s="3458"/>
      <c r="C72" s="3459"/>
      <c r="D72" s="3460"/>
      <c r="E72" s="3429"/>
      <c r="F72" s="3440"/>
      <c r="G72" s="3440"/>
      <c r="H72" s="3441"/>
      <c r="I72" s="3476">
        <v>0</v>
      </c>
      <c r="J72" s="3441"/>
      <c r="K72" s="3442">
        <v>0</v>
      </c>
    </row>
    <row r="73" spans="1:11" ht="18" customHeight="1" x14ac:dyDescent="0.2">
      <c r="A73" s="3432"/>
      <c r="B73" s="3428"/>
      <c r="C73" s="3427"/>
      <c r="D73" s="3427"/>
      <c r="E73" s="3429"/>
      <c r="F73" s="3487"/>
      <c r="G73" s="3487"/>
      <c r="H73" s="3488"/>
      <c r="I73" s="3485"/>
      <c r="J73" s="3488"/>
      <c r="K73" s="3486"/>
    </row>
    <row r="74" spans="1:11" ht="18" customHeight="1" x14ac:dyDescent="0.2">
      <c r="A74" s="3433" t="s">
        <v>146</v>
      </c>
      <c r="B74" s="3429" t="s">
        <v>147</v>
      </c>
      <c r="C74" s="3427"/>
      <c r="D74" s="3427"/>
      <c r="E74" s="3429" t="s">
        <v>7</v>
      </c>
      <c r="F74" s="3447">
        <v>0</v>
      </c>
      <c r="G74" s="3447">
        <v>0</v>
      </c>
      <c r="H74" s="3447">
        <v>0</v>
      </c>
      <c r="I74" s="3479">
        <v>0</v>
      </c>
      <c r="J74" s="3447">
        <v>0</v>
      </c>
      <c r="K74" s="3443">
        <v>0</v>
      </c>
    </row>
    <row r="75" spans="1:11" ht="42.75" customHeight="1" x14ac:dyDescent="0.2">
      <c r="A75" s="3427"/>
      <c r="B75" s="3427"/>
      <c r="C75" s="3427"/>
      <c r="D75" s="3427"/>
      <c r="E75" s="3427"/>
      <c r="F75" s="3435" t="s">
        <v>9</v>
      </c>
      <c r="G75" s="3435" t="s">
        <v>37</v>
      </c>
      <c r="H75" s="3435" t="s">
        <v>29</v>
      </c>
      <c r="I75" s="3435" t="s">
        <v>30</v>
      </c>
      <c r="J75" s="3435" t="s">
        <v>33</v>
      </c>
      <c r="K75" s="3435" t="s">
        <v>34</v>
      </c>
    </row>
    <row r="76" spans="1:11" ht="18" customHeight="1" x14ac:dyDescent="0.2">
      <c r="A76" s="3433" t="s">
        <v>105</v>
      </c>
      <c r="B76" s="3429" t="s">
        <v>106</v>
      </c>
      <c r="C76" s="3427"/>
      <c r="D76" s="3427"/>
      <c r="E76" s="3427"/>
      <c r="F76" s="3427"/>
      <c r="G76" s="3427"/>
      <c r="H76" s="3427"/>
      <c r="I76" s="3427"/>
      <c r="J76" s="3427"/>
      <c r="K76" s="3427"/>
    </row>
    <row r="77" spans="1:11" ht="18" customHeight="1" x14ac:dyDescent="0.2">
      <c r="A77" s="3432" t="s">
        <v>107</v>
      </c>
      <c r="B77" s="3428" t="s">
        <v>54</v>
      </c>
      <c r="C77" s="3427"/>
      <c r="D77" s="3427"/>
      <c r="E77" s="3427"/>
      <c r="F77" s="3440"/>
      <c r="G77" s="3440"/>
      <c r="H77" s="3441">
        <v>24291.179470773885</v>
      </c>
      <c r="I77" s="3476">
        <v>0</v>
      </c>
      <c r="J77" s="3441">
        <v>0</v>
      </c>
      <c r="K77" s="3442">
        <v>24291.179470773885</v>
      </c>
    </row>
    <row r="78" spans="1:11" ht="18" customHeight="1" x14ac:dyDescent="0.2">
      <c r="A78" s="3432" t="s">
        <v>108</v>
      </c>
      <c r="B78" s="3428" t="s">
        <v>55</v>
      </c>
      <c r="C78" s="3427"/>
      <c r="D78" s="3427"/>
      <c r="E78" s="3427"/>
      <c r="F78" s="3440"/>
      <c r="G78" s="3440"/>
      <c r="H78" s="3441"/>
      <c r="I78" s="3476">
        <v>0</v>
      </c>
      <c r="J78" s="3441"/>
      <c r="K78" s="3442">
        <v>0</v>
      </c>
    </row>
    <row r="79" spans="1:11" ht="18" customHeight="1" x14ac:dyDescent="0.2">
      <c r="A79" s="3432" t="s">
        <v>109</v>
      </c>
      <c r="B79" s="3428" t="s">
        <v>13</v>
      </c>
      <c r="C79" s="3427"/>
      <c r="D79" s="3427"/>
      <c r="E79" s="3427"/>
      <c r="F79" s="3440"/>
      <c r="G79" s="3440"/>
      <c r="H79" s="3441"/>
      <c r="I79" s="3476">
        <v>0</v>
      </c>
      <c r="J79" s="3441"/>
      <c r="K79" s="3442">
        <v>0</v>
      </c>
    </row>
    <row r="80" spans="1:11" ht="18" customHeight="1" x14ac:dyDescent="0.2">
      <c r="A80" s="3432" t="s">
        <v>110</v>
      </c>
      <c r="B80" s="3428" t="s">
        <v>56</v>
      </c>
      <c r="C80" s="3427"/>
      <c r="D80" s="3427"/>
      <c r="E80" s="3427"/>
      <c r="F80" s="3440"/>
      <c r="G80" s="3440"/>
      <c r="H80" s="3441"/>
      <c r="I80" s="3476">
        <v>0</v>
      </c>
      <c r="J80" s="3441"/>
      <c r="K80" s="3442">
        <v>0</v>
      </c>
    </row>
    <row r="81" spans="1:11" ht="18" customHeight="1" x14ac:dyDescent="0.2">
      <c r="A81" s="3432"/>
      <c r="B81" s="3427"/>
      <c r="C81" s="3427"/>
      <c r="D81" s="3427"/>
      <c r="E81" s="3427"/>
      <c r="F81" s="3427"/>
      <c r="G81" s="3427"/>
      <c r="H81" s="3427"/>
      <c r="I81" s="3427"/>
      <c r="J81" s="3427"/>
      <c r="K81" s="3466"/>
    </row>
    <row r="82" spans="1:11" ht="18" customHeight="1" x14ac:dyDescent="0.2">
      <c r="A82" s="3432" t="s">
        <v>148</v>
      </c>
      <c r="B82" s="3429" t="s">
        <v>149</v>
      </c>
      <c r="C82" s="3427"/>
      <c r="D82" s="3427"/>
      <c r="E82" s="3429" t="s">
        <v>7</v>
      </c>
      <c r="F82" s="3447">
        <v>0</v>
      </c>
      <c r="G82" s="3447">
        <v>0</v>
      </c>
      <c r="H82" s="3443">
        <v>24291.179470773885</v>
      </c>
      <c r="I82" s="3443">
        <v>0</v>
      </c>
      <c r="J82" s="3443">
        <v>0</v>
      </c>
      <c r="K82" s="3443">
        <v>24291.179470773885</v>
      </c>
    </row>
    <row r="83" spans="1:11" ht="18" customHeight="1" thickBot="1" x14ac:dyDescent="0.25">
      <c r="A83" s="3432"/>
      <c r="B83" s="3427"/>
      <c r="C83" s="3427"/>
      <c r="D83" s="3427"/>
      <c r="E83" s="3427"/>
      <c r="F83" s="3450"/>
      <c r="G83" s="3450"/>
      <c r="H83" s="3450"/>
      <c r="I83" s="3450"/>
      <c r="J83" s="3450"/>
      <c r="K83" s="3450"/>
    </row>
    <row r="84" spans="1:11" ht="42.75" customHeight="1" x14ac:dyDescent="0.2">
      <c r="A84" s="3427"/>
      <c r="B84" s="3427"/>
      <c r="C84" s="3427"/>
      <c r="D84" s="3427"/>
      <c r="E84" s="3427"/>
      <c r="F84" s="3435" t="s">
        <v>9</v>
      </c>
      <c r="G84" s="3435" t="s">
        <v>37</v>
      </c>
      <c r="H84" s="3435" t="s">
        <v>29</v>
      </c>
      <c r="I84" s="3435" t="s">
        <v>30</v>
      </c>
      <c r="J84" s="3435" t="s">
        <v>33</v>
      </c>
      <c r="K84" s="3435" t="s">
        <v>34</v>
      </c>
    </row>
    <row r="85" spans="1:11" ht="18" customHeight="1" x14ac:dyDescent="0.2">
      <c r="A85" s="3433" t="s">
        <v>111</v>
      </c>
      <c r="B85" s="3429" t="s">
        <v>57</v>
      </c>
      <c r="C85" s="3427"/>
      <c r="D85" s="3427"/>
      <c r="E85" s="3427"/>
      <c r="F85" s="3427"/>
      <c r="G85" s="3427"/>
      <c r="H85" s="3427"/>
      <c r="I85" s="3427"/>
      <c r="J85" s="3427"/>
      <c r="K85" s="3427"/>
    </row>
    <row r="86" spans="1:11" ht="18" customHeight="1" x14ac:dyDescent="0.2">
      <c r="A86" s="3432" t="s">
        <v>112</v>
      </c>
      <c r="B86" s="3428" t="s">
        <v>113</v>
      </c>
      <c r="C86" s="3427"/>
      <c r="D86" s="3427"/>
      <c r="E86" s="3427"/>
      <c r="F86" s="3440"/>
      <c r="G86" s="3440"/>
      <c r="H86" s="3441">
        <v>128.65159957083355</v>
      </c>
      <c r="I86" s="3476">
        <v>148.69555559034885</v>
      </c>
      <c r="J86" s="3441">
        <v>0</v>
      </c>
      <c r="K86" s="3442">
        <v>277.3471551611824</v>
      </c>
    </row>
    <row r="87" spans="1:11" ht="18" customHeight="1" x14ac:dyDescent="0.2">
      <c r="A87" s="3432" t="s">
        <v>114</v>
      </c>
      <c r="B87" s="3428" t="s">
        <v>14</v>
      </c>
      <c r="C87" s="3427"/>
      <c r="D87" s="3427"/>
      <c r="E87" s="3427"/>
      <c r="F87" s="3440"/>
      <c r="G87" s="3440"/>
      <c r="H87" s="3441"/>
      <c r="I87" s="3476">
        <v>0</v>
      </c>
      <c r="J87" s="3441"/>
      <c r="K87" s="3442">
        <v>0</v>
      </c>
    </row>
    <row r="88" spans="1:11" ht="18" customHeight="1" x14ac:dyDescent="0.2">
      <c r="A88" s="3432" t="s">
        <v>115</v>
      </c>
      <c r="B88" s="3428" t="s">
        <v>116</v>
      </c>
      <c r="C88" s="3427"/>
      <c r="D88" s="3427"/>
      <c r="E88" s="3427"/>
      <c r="F88" s="3440"/>
      <c r="G88" s="3440"/>
      <c r="H88" s="3441">
        <v>8424</v>
      </c>
      <c r="I88" s="3476">
        <v>9736.4616100511867</v>
      </c>
      <c r="J88" s="3441">
        <v>0</v>
      </c>
      <c r="K88" s="3442">
        <v>18160.461610051185</v>
      </c>
    </row>
    <row r="89" spans="1:11" ht="18" customHeight="1" x14ac:dyDescent="0.2">
      <c r="A89" s="3432" t="s">
        <v>117</v>
      </c>
      <c r="B89" s="3428" t="s">
        <v>58</v>
      </c>
      <c r="C89" s="3427"/>
      <c r="D89" s="3427"/>
      <c r="E89" s="3427"/>
      <c r="F89" s="3440"/>
      <c r="G89" s="3440"/>
      <c r="H89" s="3441"/>
      <c r="I89" s="3476">
        <v>0</v>
      </c>
      <c r="J89" s="3441"/>
      <c r="K89" s="3442">
        <v>0</v>
      </c>
    </row>
    <row r="90" spans="1:11" ht="18" customHeight="1" x14ac:dyDescent="0.2">
      <c r="A90" s="3432" t="s">
        <v>118</v>
      </c>
      <c r="B90" s="3861" t="s">
        <v>59</v>
      </c>
      <c r="C90" s="3862"/>
      <c r="D90" s="3427"/>
      <c r="E90" s="3427"/>
      <c r="F90" s="3440"/>
      <c r="G90" s="3440"/>
      <c r="H90" s="3441"/>
      <c r="I90" s="3476">
        <v>0</v>
      </c>
      <c r="J90" s="3441"/>
      <c r="K90" s="3442">
        <v>0</v>
      </c>
    </row>
    <row r="91" spans="1:11" ht="18" customHeight="1" x14ac:dyDescent="0.2">
      <c r="A91" s="3432" t="s">
        <v>119</v>
      </c>
      <c r="B91" s="3428" t="s">
        <v>60</v>
      </c>
      <c r="C91" s="3427"/>
      <c r="D91" s="3427"/>
      <c r="E91" s="3427"/>
      <c r="F91" s="3440"/>
      <c r="G91" s="3440"/>
      <c r="H91" s="3441">
        <v>4479.6207777750005</v>
      </c>
      <c r="I91" s="3476">
        <v>5177.5469765424896</v>
      </c>
      <c r="J91" s="3441">
        <v>651.76440615000001</v>
      </c>
      <c r="K91" s="3442">
        <v>9005.4033481674905</v>
      </c>
    </row>
    <row r="92" spans="1:11" ht="18" customHeight="1" x14ac:dyDescent="0.2">
      <c r="A92" s="3432" t="s">
        <v>120</v>
      </c>
      <c r="B92" s="3428" t="s">
        <v>121</v>
      </c>
      <c r="C92" s="3427"/>
      <c r="D92" s="3427"/>
      <c r="E92" s="3427"/>
      <c r="F92" s="3464"/>
      <c r="G92" s="3464"/>
      <c r="H92" s="3465">
        <v>68877.122421903783</v>
      </c>
      <c r="I92" s="3476">
        <v>79608.19780052967</v>
      </c>
      <c r="J92" s="3465">
        <v>0</v>
      </c>
      <c r="K92" s="3442">
        <v>148485.32022243345</v>
      </c>
    </row>
    <row r="93" spans="1:11" ht="18" customHeight="1" x14ac:dyDescent="0.2">
      <c r="A93" s="3432" t="s">
        <v>122</v>
      </c>
      <c r="B93" s="3428" t="s">
        <v>123</v>
      </c>
      <c r="C93" s="3427"/>
      <c r="D93" s="3427"/>
      <c r="E93" s="3427"/>
      <c r="F93" s="3440"/>
      <c r="G93" s="3440"/>
      <c r="H93" s="3441"/>
      <c r="I93" s="3476">
        <v>0</v>
      </c>
      <c r="J93" s="3441"/>
      <c r="K93" s="3442">
        <v>0</v>
      </c>
    </row>
    <row r="94" spans="1:11" ht="18" customHeight="1" x14ac:dyDescent="0.2">
      <c r="A94" s="3432" t="s">
        <v>124</v>
      </c>
      <c r="B94" s="4065"/>
      <c r="C94" s="4066"/>
      <c r="D94" s="4067"/>
      <c r="E94" s="3427"/>
      <c r="F94" s="3440"/>
      <c r="G94" s="3440"/>
      <c r="H94" s="3441"/>
      <c r="I94" s="3476">
        <v>0</v>
      </c>
      <c r="J94" s="3441"/>
      <c r="K94" s="3442">
        <v>0</v>
      </c>
    </row>
    <row r="95" spans="1:11" ht="18" customHeight="1" x14ac:dyDescent="0.2">
      <c r="A95" s="3432" t="s">
        <v>125</v>
      </c>
      <c r="B95" s="4065"/>
      <c r="C95" s="4066"/>
      <c r="D95" s="4067"/>
      <c r="E95" s="3427"/>
      <c r="F95" s="3440"/>
      <c r="G95" s="3440"/>
      <c r="H95" s="3441"/>
      <c r="I95" s="3476">
        <v>0</v>
      </c>
      <c r="J95" s="3441"/>
      <c r="K95" s="3442">
        <v>0</v>
      </c>
    </row>
    <row r="96" spans="1:11" ht="18" customHeight="1" x14ac:dyDescent="0.2">
      <c r="A96" s="3432" t="s">
        <v>126</v>
      </c>
      <c r="B96" s="4065"/>
      <c r="C96" s="4066"/>
      <c r="D96" s="4067"/>
      <c r="E96" s="3427"/>
      <c r="F96" s="3440"/>
      <c r="G96" s="3440"/>
      <c r="H96" s="3441"/>
      <c r="I96" s="3476">
        <v>0</v>
      </c>
      <c r="J96" s="3441"/>
      <c r="K96" s="3442">
        <v>0</v>
      </c>
    </row>
    <row r="97" spans="1:11" ht="18" customHeight="1" x14ac:dyDescent="0.2">
      <c r="A97" s="3432"/>
      <c r="B97" s="3428"/>
      <c r="C97" s="3427"/>
      <c r="D97" s="3427"/>
      <c r="E97" s="3427"/>
      <c r="F97" s="3427"/>
      <c r="G97" s="3427"/>
      <c r="H97" s="3427"/>
      <c r="I97" s="3427"/>
      <c r="J97" s="3427"/>
      <c r="K97" s="3427"/>
    </row>
    <row r="98" spans="1:11" ht="18" customHeight="1" x14ac:dyDescent="0.2">
      <c r="A98" s="3433" t="s">
        <v>150</v>
      </c>
      <c r="B98" s="3429" t="s">
        <v>151</v>
      </c>
      <c r="C98" s="3427"/>
      <c r="D98" s="3427"/>
      <c r="E98" s="3429" t="s">
        <v>7</v>
      </c>
      <c r="F98" s="3444">
        <v>0</v>
      </c>
      <c r="G98" s="3444">
        <v>0</v>
      </c>
      <c r="H98" s="3444">
        <v>81909.394799249625</v>
      </c>
      <c r="I98" s="3444">
        <v>94670.901942713695</v>
      </c>
      <c r="J98" s="3444">
        <v>651.76440615000001</v>
      </c>
      <c r="K98" s="3444">
        <v>175928.5323358133</v>
      </c>
    </row>
    <row r="99" spans="1:11" ht="18" customHeight="1" thickBot="1" x14ac:dyDescent="0.25">
      <c r="A99" s="3427"/>
      <c r="B99" s="3429"/>
      <c r="C99" s="3427"/>
      <c r="D99" s="3427"/>
      <c r="E99" s="3427"/>
      <c r="F99" s="3450"/>
      <c r="G99" s="3450"/>
      <c r="H99" s="3450"/>
      <c r="I99" s="3450"/>
      <c r="J99" s="3450"/>
      <c r="K99" s="3450"/>
    </row>
    <row r="100" spans="1:11" ht="42.75" customHeight="1" x14ac:dyDescent="0.2">
      <c r="A100" s="3427"/>
      <c r="B100" s="3427"/>
      <c r="C100" s="3427"/>
      <c r="D100" s="3427"/>
      <c r="E100" s="3427"/>
      <c r="F100" s="3435" t="s">
        <v>9</v>
      </c>
      <c r="G100" s="3435" t="s">
        <v>37</v>
      </c>
      <c r="H100" s="3435" t="s">
        <v>29</v>
      </c>
      <c r="I100" s="3435" t="s">
        <v>30</v>
      </c>
      <c r="J100" s="3435" t="s">
        <v>33</v>
      </c>
      <c r="K100" s="3435" t="s">
        <v>34</v>
      </c>
    </row>
    <row r="101" spans="1:11" ht="18" customHeight="1" x14ac:dyDescent="0.2">
      <c r="A101" s="3433" t="s">
        <v>130</v>
      </c>
      <c r="B101" s="3429" t="s">
        <v>63</v>
      </c>
      <c r="C101" s="3427"/>
      <c r="D101" s="3427"/>
      <c r="E101" s="3427"/>
      <c r="F101" s="3427"/>
      <c r="G101" s="3427"/>
      <c r="H101" s="3427"/>
      <c r="I101" s="3427"/>
      <c r="J101" s="3427"/>
      <c r="K101" s="3427"/>
    </row>
    <row r="102" spans="1:11" ht="18" customHeight="1" x14ac:dyDescent="0.2">
      <c r="A102" s="3432" t="s">
        <v>131</v>
      </c>
      <c r="B102" s="3428" t="s">
        <v>152</v>
      </c>
      <c r="C102" s="3427"/>
      <c r="D102" s="3427"/>
      <c r="E102" s="3427"/>
      <c r="F102" s="3440"/>
      <c r="G102" s="3440"/>
      <c r="H102" s="3441">
        <v>18547.257556575001</v>
      </c>
      <c r="I102" s="3476">
        <v>21436.925590138209</v>
      </c>
      <c r="J102" s="3441">
        <v>1340.3017485</v>
      </c>
      <c r="K102" s="3442">
        <v>38643.881398213212</v>
      </c>
    </row>
    <row r="103" spans="1:11" ht="18" customHeight="1" x14ac:dyDescent="0.2">
      <c r="A103" s="3432" t="s">
        <v>132</v>
      </c>
      <c r="B103" s="3861" t="s">
        <v>62</v>
      </c>
      <c r="C103" s="3861"/>
      <c r="D103" s="3427"/>
      <c r="E103" s="3427"/>
      <c r="F103" s="3440"/>
      <c r="G103" s="3440"/>
      <c r="H103" s="3441"/>
      <c r="I103" s="3476">
        <v>0</v>
      </c>
      <c r="J103" s="3441"/>
      <c r="K103" s="3442">
        <v>0</v>
      </c>
    </row>
    <row r="104" spans="1:11" ht="18" customHeight="1" x14ac:dyDescent="0.2">
      <c r="A104" s="3432" t="s">
        <v>128</v>
      </c>
      <c r="B104" s="4065" t="s">
        <v>195</v>
      </c>
      <c r="C104" s="4066"/>
      <c r="D104" s="4067"/>
      <c r="E104" s="3427"/>
      <c r="F104" s="3440"/>
      <c r="G104" s="3440"/>
      <c r="H104" s="3441">
        <v>15893.930373750005</v>
      </c>
      <c r="I104" s="3476">
        <v>18370.209273129563</v>
      </c>
      <c r="J104" s="3441">
        <v>1836.9603252000002</v>
      </c>
      <c r="K104" s="3442">
        <v>32427.17932167957</v>
      </c>
    </row>
    <row r="105" spans="1:11" ht="18" customHeight="1" x14ac:dyDescent="0.2">
      <c r="A105" s="3432" t="s">
        <v>127</v>
      </c>
      <c r="B105" s="4065"/>
      <c r="C105" s="4066"/>
      <c r="D105" s="4067"/>
      <c r="E105" s="3427"/>
      <c r="F105" s="3440"/>
      <c r="G105" s="3440"/>
      <c r="H105" s="3441"/>
      <c r="I105" s="3476">
        <v>0</v>
      </c>
      <c r="J105" s="3441"/>
      <c r="K105" s="3442">
        <v>0</v>
      </c>
    </row>
    <row r="106" spans="1:11" ht="18" customHeight="1" x14ac:dyDescent="0.2">
      <c r="A106" s="3432" t="s">
        <v>129</v>
      </c>
      <c r="B106" s="4065"/>
      <c r="C106" s="4066"/>
      <c r="D106" s="4067"/>
      <c r="E106" s="3427"/>
      <c r="F106" s="3440"/>
      <c r="G106" s="3440"/>
      <c r="H106" s="3441"/>
      <c r="I106" s="3476">
        <v>0</v>
      </c>
      <c r="J106" s="3441"/>
      <c r="K106" s="3442">
        <v>0</v>
      </c>
    </row>
    <row r="107" spans="1:11" ht="18" customHeight="1" x14ac:dyDescent="0.2">
      <c r="A107" s="3427"/>
      <c r="B107" s="3429"/>
      <c r="C107" s="3427"/>
      <c r="D107" s="3427"/>
      <c r="E107" s="3427"/>
      <c r="F107" s="3427"/>
      <c r="G107" s="3427"/>
      <c r="H107" s="3427"/>
      <c r="I107" s="3427"/>
      <c r="J107" s="3427"/>
      <c r="K107" s="3427"/>
    </row>
    <row r="108" spans="1:11" s="3" customFormat="1" ht="18" customHeight="1" x14ac:dyDescent="0.2">
      <c r="A108" s="3433" t="s">
        <v>153</v>
      </c>
      <c r="B108" s="3489" t="s">
        <v>154</v>
      </c>
      <c r="C108" s="3427"/>
      <c r="D108" s="3427"/>
      <c r="E108" s="3429" t="s">
        <v>7</v>
      </c>
      <c r="F108" s="3444">
        <v>0</v>
      </c>
      <c r="G108" s="3444">
        <v>0</v>
      </c>
      <c r="H108" s="3442">
        <v>34441.187930325003</v>
      </c>
      <c r="I108" s="3442">
        <v>39807.134863267769</v>
      </c>
      <c r="J108" s="3442">
        <v>3177.2620737000002</v>
      </c>
      <c r="K108" s="3442">
        <v>71071.06071989279</v>
      </c>
    </row>
    <row r="109" spans="1:11" s="3" customFormat="1" ht="18" customHeight="1" thickBot="1" x14ac:dyDescent="0.25">
      <c r="A109" s="3437"/>
      <c r="B109" s="3438"/>
      <c r="C109" s="3439"/>
      <c r="D109" s="3439"/>
      <c r="E109" s="3439"/>
      <c r="F109" s="3450"/>
      <c r="G109" s="3450"/>
      <c r="H109" s="3450"/>
      <c r="I109" s="3450"/>
      <c r="J109" s="3450"/>
      <c r="K109" s="3450"/>
    </row>
    <row r="110" spans="1:11" s="3" customFormat="1" ht="18" customHeight="1" x14ac:dyDescent="0.2">
      <c r="A110" s="3433" t="s">
        <v>156</v>
      </c>
      <c r="B110" s="3429" t="s">
        <v>39</v>
      </c>
      <c r="C110" s="3427"/>
      <c r="D110" s="3427"/>
      <c r="E110" s="3427"/>
      <c r="F110" s="3427"/>
      <c r="G110" s="3427"/>
      <c r="H110" s="3427"/>
      <c r="I110" s="3427"/>
      <c r="J110" s="3427"/>
      <c r="K110" s="3427"/>
    </row>
    <row r="111" spans="1:11" ht="18" customHeight="1" x14ac:dyDescent="0.2">
      <c r="A111" s="3433" t="s">
        <v>155</v>
      </c>
      <c r="B111" s="3429" t="s">
        <v>164</v>
      </c>
      <c r="C111" s="3427"/>
      <c r="D111" s="3427"/>
      <c r="E111" s="3429" t="s">
        <v>7</v>
      </c>
      <c r="F111" s="3441">
        <v>1866299.8800000001</v>
      </c>
      <c r="G111" s="3427"/>
      <c r="H111" s="3427"/>
      <c r="I111" s="3427"/>
      <c r="J111" s="3427"/>
      <c r="K111" s="3427"/>
    </row>
    <row r="112" spans="1:11" ht="18" customHeight="1" x14ac:dyDescent="0.2">
      <c r="A112" s="3427"/>
      <c r="B112" s="3429"/>
      <c r="C112" s="3427"/>
      <c r="D112" s="3427"/>
      <c r="E112" s="3429"/>
      <c r="F112" s="3448"/>
      <c r="G112" s="3427"/>
      <c r="H112" s="3427"/>
      <c r="I112" s="3427"/>
      <c r="J112" s="3427"/>
      <c r="K112" s="3427"/>
    </row>
    <row r="113" spans="1:11" ht="18" customHeight="1" x14ac:dyDescent="0.2">
      <c r="A113" s="3433"/>
      <c r="B113" s="3429" t="s">
        <v>15</v>
      </c>
      <c r="C113" s="3427"/>
      <c r="D113" s="3427"/>
      <c r="E113" s="3427"/>
      <c r="F113" s="3427"/>
      <c r="G113" s="3298"/>
      <c r="H113" s="3298"/>
      <c r="I113" s="3298"/>
      <c r="J113" s="3298"/>
      <c r="K113" s="3298"/>
    </row>
    <row r="114" spans="1:11" ht="18" customHeight="1" x14ac:dyDescent="0.2">
      <c r="A114" s="3432" t="s">
        <v>171</v>
      </c>
      <c r="B114" s="3428" t="s">
        <v>35</v>
      </c>
      <c r="C114" s="3427"/>
      <c r="D114" s="3427"/>
      <c r="E114" s="3427"/>
      <c r="F114" s="3451">
        <v>1.1558002860934458</v>
      </c>
      <c r="G114" s="3298"/>
      <c r="H114" s="3298"/>
      <c r="I114" s="3298"/>
      <c r="J114" s="3298"/>
      <c r="K114" s="3298"/>
    </row>
    <row r="115" spans="1:11" ht="18" customHeight="1" x14ac:dyDescent="0.2">
      <c r="A115" s="3432"/>
      <c r="B115" s="3429"/>
      <c r="C115" s="3427"/>
      <c r="D115" s="3427"/>
      <c r="E115" s="3427"/>
      <c r="F115" s="3427"/>
      <c r="G115" s="3298"/>
      <c r="H115" s="3298"/>
      <c r="I115" s="3298"/>
      <c r="J115" s="3298"/>
      <c r="K115" s="3298"/>
    </row>
    <row r="116" spans="1:11" ht="18" customHeight="1" x14ac:dyDescent="0.2">
      <c r="A116" s="3432" t="s">
        <v>170</v>
      </c>
      <c r="B116" s="3429" t="s">
        <v>16</v>
      </c>
      <c r="C116" s="3427"/>
      <c r="D116" s="3427"/>
      <c r="E116" s="3427"/>
      <c r="F116" s="3427"/>
      <c r="G116" s="3298"/>
      <c r="H116" s="3298"/>
      <c r="I116" s="3298"/>
      <c r="J116" s="3298"/>
      <c r="K116" s="3298"/>
    </row>
    <row r="117" spans="1:11" ht="18" customHeight="1" x14ac:dyDescent="0.2">
      <c r="A117" s="3432" t="s">
        <v>172</v>
      </c>
      <c r="B117" s="3428" t="s">
        <v>17</v>
      </c>
      <c r="C117" s="3427"/>
      <c r="D117" s="3427"/>
      <c r="E117" s="3427"/>
      <c r="F117" s="3441">
        <v>32013161</v>
      </c>
      <c r="G117" s="3298"/>
      <c r="H117" s="3298"/>
      <c r="I117" s="3298"/>
      <c r="J117" s="3298"/>
      <c r="K117" s="3298"/>
    </row>
    <row r="118" spans="1:11" ht="18" customHeight="1" x14ac:dyDescent="0.2">
      <c r="A118" s="3432" t="s">
        <v>173</v>
      </c>
      <c r="B118" s="3427" t="s">
        <v>18</v>
      </c>
      <c r="C118" s="3427"/>
      <c r="D118" s="3427"/>
      <c r="E118" s="3427"/>
      <c r="F118" s="3441">
        <v>6182747</v>
      </c>
      <c r="G118" s="3298"/>
      <c r="H118" s="3298"/>
      <c r="I118" s="3298"/>
      <c r="J118" s="3298"/>
      <c r="K118" s="3298"/>
    </row>
    <row r="119" spans="1:11" ht="18" customHeight="1" x14ac:dyDescent="0.2">
      <c r="A119" s="3432" t="s">
        <v>174</v>
      </c>
      <c r="B119" s="3429" t="s">
        <v>19</v>
      </c>
      <c r="C119" s="3427"/>
      <c r="D119" s="3427"/>
      <c r="E119" s="3427"/>
      <c r="F119" s="3443">
        <v>38195908</v>
      </c>
      <c r="G119" s="3298"/>
      <c r="H119" s="3298"/>
      <c r="I119" s="3298"/>
      <c r="J119" s="3298"/>
      <c r="K119" s="3298"/>
    </row>
    <row r="120" spans="1:11" ht="18" customHeight="1" x14ac:dyDescent="0.2">
      <c r="A120" s="3432"/>
      <c r="B120" s="3429"/>
      <c r="C120" s="3427"/>
      <c r="D120" s="3427"/>
      <c r="E120" s="3427"/>
      <c r="F120" s="3427"/>
      <c r="G120" s="3298"/>
      <c r="H120" s="3298"/>
      <c r="I120" s="3298"/>
      <c r="J120" s="3298"/>
      <c r="K120" s="3298"/>
    </row>
    <row r="121" spans="1:11" ht="18" customHeight="1" x14ac:dyDescent="0.2">
      <c r="A121" s="3432" t="s">
        <v>167</v>
      </c>
      <c r="B121" s="3429" t="s">
        <v>36</v>
      </c>
      <c r="C121" s="3427"/>
      <c r="D121" s="3427"/>
      <c r="E121" s="3427"/>
      <c r="F121" s="3441">
        <v>35253036</v>
      </c>
      <c r="G121" s="3298"/>
      <c r="H121" s="3298"/>
      <c r="I121" s="3298"/>
      <c r="J121" s="3298"/>
      <c r="K121" s="3298"/>
    </row>
    <row r="122" spans="1:11" ht="18" customHeight="1" x14ac:dyDescent="0.2">
      <c r="A122" s="3432"/>
      <c r="B122" s="3427"/>
      <c r="C122" s="3427"/>
      <c r="D122" s="3427"/>
      <c r="E122" s="3427"/>
      <c r="F122" s="3427"/>
      <c r="G122" s="3298"/>
      <c r="H122" s="3298"/>
      <c r="I122" s="3298"/>
      <c r="J122" s="3298"/>
      <c r="K122" s="3298"/>
    </row>
    <row r="123" spans="1:11" ht="18" customHeight="1" x14ac:dyDescent="0.2">
      <c r="A123" s="3432" t="s">
        <v>175</v>
      </c>
      <c r="B123" s="3429" t="s">
        <v>20</v>
      </c>
      <c r="C123" s="3427"/>
      <c r="D123" s="3427"/>
      <c r="E123" s="3427"/>
      <c r="F123" s="3441">
        <v>2942872</v>
      </c>
      <c r="G123" s="3298"/>
      <c r="H123" s="3298"/>
      <c r="I123" s="3298"/>
      <c r="J123" s="3298"/>
      <c r="K123" s="3298"/>
    </row>
    <row r="124" spans="1:11" ht="18" customHeight="1" x14ac:dyDescent="0.2">
      <c r="A124" s="3432"/>
      <c r="B124" s="3427"/>
      <c r="C124" s="3427"/>
      <c r="D124" s="3427"/>
      <c r="E124" s="3427"/>
      <c r="F124" s="3427"/>
      <c r="G124" s="3298"/>
      <c r="H124" s="3298"/>
      <c r="I124" s="3298"/>
      <c r="J124" s="3298"/>
      <c r="K124" s="3298"/>
    </row>
    <row r="125" spans="1:11" ht="18" customHeight="1" x14ac:dyDescent="0.2">
      <c r="A125" s="3432" t="s">
        <v>176</v>
      </c>
      <c r="B125" s="3429" t="s">
        <v>21</v>
      </c>
      <c r="C125" s="3427"/>
      <c r="D125" s="3427"/>
      <c r="E125" s="3427"/>
      <c r="F125" s="3441">
        <v>-78736</v>
      </c>
      <c r="G125" s="3298"/>
      <c r="H125" s="3298"/>
      <c r="I125" s="3298"/>
      <c r="J125" s="3298"/>
      <c r="K125" s="3298"/>
    </row>
    <row r="126" spans="1:11" ht="18" customHeight="1" x14ac:dyDescent="0.2">
      <c r="A126" s="3432"/>
      <c r="B126" s="3427"/>
      <c r="C126" s="3427"/>
      <c r="D126" s="3427"/>
      <c r="E126" s="3427"/>
      <c r="F126" s="3427"/>
      <c r="G126" s="3298"/>
      <c r="H126" s="3298"/>
      <c r="I126" s="3298"/>
      <c r="J126" s="3298"/>
      <c r="K126" s="3298"/>
    </row>
    <row r="127" spans="1:11" ht="18" customHeight="1" x14ac:dyDescent="0.2">
      <c r="A127" s="3432" t="s">
        <v>177</v>
      </c>
      <c r="B127" s="3429" t="s">
        <v>22</v>
      </c>
      <c r="C127" s="3427"/>
      <c r="D127" s="3427"/>
      <c r="E127" s="3427"/>
      <c r="F127" s="3441">
        <v>2864136</v>
      </c>
      <c r="G127" s="3298"/>
      <c r="H127" s="3298"/>
      <c r="I127" s="3298"/>
      <c r="J127" s="3298"/>
      <c r="K127" s="3298"/>
    </row>
    <row r="128" spans="1:11" ht="18" customHeight="1" x14ac:dyDescent="0.2">
      <c r="A128" s="3432"/>
      <c r="B128" s="3427"/>
      <c r="C128" s="3427"/>
      <c r="D128" s="3427"/>
      <c r="E128" s="3427"/>
      <c r="F128" s="3427"/>
      <c r="G128" s="3298"/>
      <c r="H128" s="3298"/>
      <c r="I128" s="3298"/>
      <c r="J128" s="3298"/>
      <c r="K128" s="3298"/>
    </row>
    <row r="129" spans="1:11" ht="42.75" customHeight="1" x14ac:dyDescent="0.2">
      <c r="A129" s="3427"/>
      <c r="B129" s="3427"/>
      <c r="C129" s="3427"/>
      <c r="D129" s="3427"/>
      <c r="E129" s="3427"/>
      <c r="F129" s="3435" t="s">
        <v>9</v>
      </c>
      <c r="G129" s="3435" t="s">
        <v>37</v>
      </c>
      <c r="H129" s="3435" t="s">
        <v>29</v>
      </c>
      <c r="I129" s="3435" t="s">
        <v>30</v>
      </c>
      <c r="J129" s="3435" t="s">
        <v>33</v>
      </c>
      <c r="K129" s="3435" t="s">
        <v>34</v>
      </c>
    </row>
    <row r="130" spans="1:11" ht="18" customHeight="1" x14ac:dyDescent="0.2">
      <c r="A130" s="3433" t="s">
        <v>157</v>
      </c>
      <c r="B130" s="3429" t="s">
        <v>23</v>
      </c>
      <c r="C130" s="3427"/>
      <c r="D130" s="3427"/>
      <c r="E130" s="3427"/>
      <c r="F130" s="3427"/>
      <c r="G130" s="3427"/>
      <c r="H130" s="3427"/>
      <c r="I130" s="3427"/>
      <c r="J130" s="3427"/>
      <c r="K130" s="3427"/>
    </row>
    <row r="131" spans="1:11" ht="18" customHeight="1" x14ac:dyDescent="0.2">
      <c r="A131" s="3432" t="s">
        <v>158</v>
      </c>
      <c r="B131" s="3427" t="s">
        <v>24</v>
      </c>
      <c r="C131" s="3427"/>
      <c r="D131" s="3427"/>
      <c r="E131" s="3427"/>
      <c r="F131" s="3440"/>
      <c r="G131" s="3440"/>
      <c r="H131" s="3441"/>
      <c r="I131" s="3476">
        <v>0</v>
      </c>
      <c r="J131" s="3441"/>
      <c r="K131" s="3442">
        <v>0</v>
      </c>
    </row>
    <row r="132" spans="1:11" ht="18" customHeight="1" x14ac:dyDescent="0.2">
      <c r="A132" s="3432" t="s">
        <v>159</v>
      </c>
      <c r="B132" s="3427" t="s">
        <v>25</v>
      </c>
      <c r="C132" s="3427"/>
      <c r="D132" s="3427"/>
      <c r="E132" s="3427"/>
      <c r="F132" s="3440"/>
      <c r="G132" s="3440"/>
      <c r="H132" s="3441"/>
      <c r="I132" s="3476">
        <v>0</v>
      </c>
      <c r="J132" s="3441"/>
      <c r="K132" s="3442">
        <v>0</v>
      </c>
    </row>
    <row r="133" spans="1:11" ht="18" customHeight="1" x14ac:dyDescent="0.2">
      <c r="A133" s="3432" t="s">
        <v>160</v>
      </c>
      <c r="B133" s="4062"/>
      <c r="C133" s="4063"/>
      <c r="D133" s="4064"/>
      <c r="E133" s="3427"/>
      <c r="F133" s="3440"/>
      <c r="G133" s="3440"/>
      <c r="H133" s="3441"/>
      <c r="I133" s="3476">
        <v>0</v>
      </c>
      <c r="J133" s="3441"/>
      <c r="K133" s="3442">
        <v>0</v>
      </c>
    </row>
    <row r="134" spans="1:11" ht="18" customHeight="1" x14ac:dyDescent="0.2">
      <c r="A134" s="3432" t="s">
        <v>161</v>
      </c>
      <c r="B134" s="4062"/>
      <c r="C134" s="4063"/>
      <c r="D134" s="4064"/>
      <c r="E134" s="3427"/>
      <c r="F134" s="3440"/>
      <c r="G134" s="3440"/>
      <c r="H134" s="3441"/>
      <c r="I134" s="3476">
        <v>0</v>
      </c>
      <c r="J134" s="3441"/>
      <c r="K134" s="3442">
        <v>0</v>
      </c>
    </row>
    <row r="135" spans="1:11" ht="18" customHeight="1" x14ac:dyDescent="0.2">
      <c r="A135" s="3432" t="s">
        <v>162</v>
      </c>
      <c r="B135" s="4062"/>
      <c r="C135" s="4063"/>
      <c r="D135" s="4064"/>
      <c r="E135" s="3427"/>
      <c r="F135" s="3440"/>
      <c r="G135" s="3440"/>
      <c r="H135" s="3441"/>
      <c r="I135" s="3476">
        <v>0</v>
      </c>
      <c r="J135" s="3441"/>
      <c r="K135" s="3442">
        <v>0</v>
      </c>
    </row>
    <row r="136" spans="1:11" ht="18" customHeight="1" x14ac:dyDescent="0.2">
      <c r="A136" s="3433"/>
      <c r="B136" s="3427"/>
      <c r="C136" s="3427"/>
      <c r="D136" s="3427"/>
      <c r="E136" s="3427"/>
      <c r="F136" s="3427"/>
      <c r="G136" s="3427"/>
      <c r="H136" s="3427"/>
      <c r="I136" s="3427"/>
      <c r="J136" s="3427"/>
      <c r="K136" s="3427"/>
    </row>
    <row r="137" spans="1:11" ht="18" customHeight="1" x14ac:dyDescent="0.2">
      <c r="A137" s="3433" t="s">
        <v>163</v>
      </c>
      <c r="B137" s="3429" t="s">
        <v>27</v>
      </c>
      <c r="C137" s="3427"/>
      <c r="D137" s="3427"/>
      <c r="E137" s="3427"/>
      <c r="F137" s="3444">
        <v>0</v>
      </c>
      <c r="G137" s="3444">
        <v>0</v>
      </c>
      <c r="H137" s="3442">
        <v>0</v>
      </c>
      <c r="I137" s="3442">
        <v>0</v>
      </c>
      <c r="J137" s="3442">
        <v>0</v>
      </c>
      <c r="K137" s="3442">
        <v>0</v>
      </c>
    </row>
    <row r="138" spans="1:11" ht="18" customHeight="1" x14ac:dyDescent="0.2">
      <c r="A138" s="3427"/>
      <c r="B138" s="3427"/>
      <c r="C138" s="3427"/>
      <c r="D138" s="3427"/>
      <c r="E138" s="3427"/>
      <c r="F138" s="3427"/>
      <c r="G138" s="3427"/>
      <c r="H138" s="3427"/>
      <c r="I138" s="3427"/>
      <c r="J138" s="3427"/>
      <c r="K138" s="3427"/>
    </row>
    <row r="139" spans="1:11" ht="42.75" customHeight="1" x14ac:dyDescent="0.2">
      <c r="A139" s="3427"/>
      <c r="B139" s="3427"/>
      <c r="C139" s="3427"/>
      <c r="D139" s="3427"/>
      <c r="E139" s="3427"/>
      <c r="F139" s="3435" t="s">
        <v>9</v>
      </c>
      <c r="G139" s="3435" t="s">
        <v>37</v>
      </c>
      <c r="H139" s="3435" t="s">
        <v>29</v>
      </c>
      <c r="I139" s="3435" t="s">
        <v>30</v>
      </c>
      <c r="J139" s="3435" t="s">
        <v>33</v>
      </c>
      <c r="K139" s="3435" t="s">
        <v>34</v>
      </c>
    </row>
    <row r="140" spans="1:11" ht="18" customHeight="1" x14ac:dyDescent="0.2">
      <c r="A140" s="3433" t="s">
        <v>166</v>
      </c>
      <c r="B140" s="3429" t="s">
        <v>26</v>
      </c>
      <c r="C140" s="3427"/>
      <c r="D140" s="3427"/>
      <c r="E140" s="3427"/>
      <c r="F140" s="3427"/>
      <c r="G140" s="3427"/>
      <c r="H140" s="3427"/>
      <c r="I140" s="3427"/>
      <c r="J140" s="3427"/>
      <c r="K140" s="3427"/>
    </row>
    <row r="141" spans="1:11" ht="18" customHeight="1" x14ac:dyDescent="0.2">
      <c r="A141" s="3432" t="s">
        <v>137</v>
      </c>
      <c r="B141" s="3429" t="s">
        <v>64</v>
      </c>
      <c r="C141" s="3427"/>
      <c r="D141" s="3427"/>
      <c r="E141" s="3427"/>
      <c r="F141" s="3467">
        <v>0</v>
      </c>
      <c r="G141" s="3467">
        <v>0</v>
      </c>
      <c r="H141" s="3467">
        <v>260253.82841200999</v>
      </c>
      <c r="I141" s="3467">
        <v>274439.74836624484</v>
      </c>
      <c r="J141" s="3467">
        <v>8461.3743786000014</v>
      </c>
      <c r="K141" s="3467">
        <v>526232.2023996549</v>
      </c>
    </row>
    <row r="142" spans="1:11" ht="18" customHeight="1" x14ac:dyDescent="0.2">
      <c r="A142" s="3432" t="s">
        <v>142</v>
      </c>
      <c r="B142" s="3429" t="s">
        <v>65</v>
      </c>
      <c r="C142" s="3427"/>
      <c r="D142" s="3427"/>
      <c r="E142" s="3427"/>
      <c r="F142" s="3467">
        <v>0</v>
      </c>
      <c r="G142" s="3467">
        <v>0</v>
      </c>
      <c r="H142" s="3467">
        <v>8965.7950067400016</v>
      </c>
      <c r="I142" s="3467">
        <v>0</v>
      </c>
      <c r="J142" s="3467">
        <v>831.2883364500002</v>
      </c>
      <c r="K142" s="3467">
        <v>8134.5066702900012</v>
      </c>
    </row>
    <row r="143" spans="1:11" ht="18" customHeight="1" x14ac:dyDescent="0.2">
      <c r="A143" s="3432" t="s">
        <v>144</v>
      </c>
      <c r="B143" s="3429" t="s">
        <v>66</v>
      </c>
      <c r="C143" s="3427"/>
      <c r="D143" s="3427"/>
      <c r="E143" s="3427"/>
      <c r="F143" s="3467">
        <v>0</v>
      </c>
      <c r="G143" s="3467">
        <v>0</v>
      </c>
      <c r="H143" s="3467">
        <v>2713041.49</v>
      </c>
      <c r="I143" s="3467">
        <v>0</v>
      </c>
      <c r="J143" s="3467">
        <v>0</v>
      </c>
      <c r="K143" s="3467">
        <v>2713041.49</v>
      </c>
    </row>
    <row r="144" spans="1:11" ht="18" customHeight="1" x14ac:dyDescent="0.2">
      <c r="A144" s="3432" t="s">
        <v>146</v>
      </c>
      <c r="B144" s="3429" t="s">
        <v>67</v>
      </c>
      <c r="C144" s="3427"/>
      <c r="D144" s="3427"/>
      <c r="E144" s="3427"/>
      <c r="F144" s="3467">
        <v>0</v>
      </c>
      <c r="G144" s="3467">
        <v>0</v>
      </c>
      <c r="H144" s="3467">
        <v>0</v>
      </c>
      <c r="I144" s="3467">
        <v>0</v>
      </c>
      <c r="J144" s="3467">
        <v>0</v>
      </c>
      <c r="K144" s="3467">
        <v>0</v>
      </c>
    </row>
    <row r="145" spans="1:11" ht="18" customHeight="1" x14ac:dyDescent="0.2">
      <c r="A145" s="3432" t="s">
        <v>148</v>
      </c>
      <c r="B145" s="3429" t="s">
        <v>68</v>
      </c>
      <c r="C145" s="3427"/>
      <c r="D145" s="3427"/>
      <c r="E145" s="3427"/>
      <c r="F145" s="3467">
        <v>0</v>
      </c>
      <c r="G145" s="3467">
        <v>0</v>
      </c>
      <c r="H145" s="3467">
        <v>24291.179470773885</v>
      </c>
      <c r="I145" s="3467">
        <v>0</v>
      </c>
      <c r="J145" s="3467">
        <v>0</v>
      </c>
      <c r="K145" s="3467">
        <v>24291.179470773885</v>
      </c>
    </row>
    <row r="146" spans="1:11" ht="18" customHeight="1" x14ac:dyDescent="0.2">
      <c r="A146" s="3432" t="s">
        <v>150</v>
      </c>
      <c r="B146" s="3429" t="s">
        <v>69</v>
      </c>
      <c r="C146" s="3427"/>
      <c r="D146" s="3427"/>
      <c r="E146" s="3427"/>
      <c r="F146" s="3467">
        <v>0</v>
      </c>
      <c r="G146" s="3467">
        <v>0</v>
      </c>
      <c r="H146" s="3467">
        <v>81909.394799249625</v>
      </c>
      <c r="I146" s="3467">
        <v>94670.901942713695</v>
      </c>
      <c r="J146" s="3467">
        <v>651.76440615000001</v>
      </c>
      <c r="K146" s="3467">
        <v>175928.5323358133</v>
      </c>
    </row>
    <row r="147" spans="1:11" ht="18" customHeight="1" x14ac:dyDescent="0.2">
      <c r="A147" s="3432" t="s">
        <v>153</v>
      </c>
      <c r="B147" s="3429" t="s">
        <v>61</v>
      </c>
      <c r="C147" s="3427"/>
      <c r="D147" s="3427"/>
      <c r="E147" s="3427"/>
      <c r="F147" s="3444">
        <v>0</v>
      </c>
      <c r="G147" s="3444">
        <v>0</v>
      </c>
      <c r="H147" s="3444">
        <v>34441.187930325003</v>
      </c>
      <c r="I147" s="3444">
        <v>39807.134863267769</v>
      </c>
      <c r="J147" s="3444">
        <v>3177.2620737000002</v>
      </c>
      <c r="K147" s="3444">
        <v>71071.06071989279</v>
      </c>
    </row>
    <row r="148" spans="1:11" ht="18" customHeight="1" x14ac:dyDescent="0.2">
      <c r="A148" s="3432" t="s">
        <v>155</v>
      </c>
      <c r="B148" s="3429" t="s">
        <v>70</v>
      </c>
      <c r="C148" s="3427"/>
      <c r="D148" s="3427"/>
      <c r="E148" s="3427"/>
      <c r="F148" s="3468" t="s">
        <v>73</v>
      </c>
      <c r="G148" s="3468" t="s">
        <v>73</v>
      </c>
      <c r="H148" s="3469" t="s">
        <v>73</v>
      </c>
      <c r="I148" s="3469" t="s">
        <v>73</v>
      </c>
      <c r="J148" s="3469" t="s">
        <v>73</v>
      </c>
      <c r="K148" s="3463">
        <v>1866299.8800000001</v>
      </c>
    </row>
    <row r="149" spans="1:11" ht="18" customHeight="1" x14ac:dyDescent="0.2">
      <c r="A149" s="3432" t="s">
        <v>163</v>
      </c>
      <c r="B149" s="3429" t="s">
        <v>71</v>
      </c>
      <c r="C149" s="3427"/>
      <c r="D149" s="3427"/>
      <c r="E149" s="3427"/>
      <c r="F149" s="3444">
        <v>0</v>
      </c>
      <c r="G149" s="3444">
        <v>0</v>
      </c>
      <c r="H149" s="3444">
        <v>0</v>
      </c>
      <c r="I149" s="3444">
        <v>0</v>
      </c>
      <c r="J149" s="3444">
        <v>0</v>
      </c>
      <c r="K149" s="3444">
        <v>0</v>
      </c>
    </row>
    <row r="150" spans="1:11" ht="18" customHeight="1" x14ac:dyDescent="0.2">
      <c r="A150" s="3432" t="s">
        <v>185</v>
      </c>
      <c r="B150" s="3429" t="s">
        <v>186</v>
      </c>
      <c r="C150" s="3427"/>
      <c r="D150" s="3427"/>
      <c r="E150" s="3427"/>
      <c r="F150" s="3468" t="s">
        <v>73</v>
      </c>
      <c r="G150" s="3468" t="s">
        <v>73</v>
      </c>
      <c r="H150" s="3444">
        <v>0</v>
      </c>
      <c r="I150" s="3444">
        <v>0</v>
      </c>
      <c r="J150" s="3444">
        <v>0</v>
      </c>
      <c r="K150" s="3444">
        <v>0</v>
      </c>
    </row>
    <row r="151" spans="1:11" ht="18" customHeight="1" x14ac:dyDescent="0.2">
      <c r="A151" s="3427"/>
      <c r="B151" s="3429"/>
      <c r="C151" s="3427"/>
      <c r="D151" s="3427"/>
      <c r="E151" s="3427"/>
      <c r="F151" s="3474"/>
      <c r="G151" s="3474"/>
      <c r="H151" s="3474"/>
      <c r="I151" s="3474"/>
      <c r="J151" s="3474"/>
      <c r="K151" s="3474"/>
    </row>
    <row r="152" spans="1:11" ht="18" customHeight="1" x14ac:dyDescent="0.2">
      <c r="A152" s="3433" t="s">
        <v>165</v>
      </c>
      <c r="B152" s="3429" t="s">
        <v>26</v>
      </c>
      <c r="C152" s="3427"/>
      <c r="D152" s="3427"/>
      <c r="E152" s="3427"/>
      <c r="F152" s="3475">
        <v>0</v>
      </c>
      <c r="G152" s="3475">
        <v>0</v>
      </c>
      <c r="H152" s="3475">
        <v>3122902.875619099</v>
      </c>
      <c r="I152" s="3475">
        <v>408917.78517222631</v>
      </c>
      <c r="J152" s="3475">
        <v>13121.6891949</v>
      </c>
      <c r="K152" s="3475">
        <v>5384998.8515964253</v>
      </c>
    </row>
    <row r="153" spans="1:11" ht="18" customHeight="1" x14ac:dyDescent="0.2">
      <c r="A153" s="3370"/>
      <c r="B153" s="3298"/>
      <c r="C153" s="3298"/>
      <c r="D153" s="3298"/>
      <c r="E153" s="3298"/>
      <c r="F153" s="3298"/>
      <c r="G153" s="3298"/>
      <c r="H153" s="3298"/>
      <c r="I153" s="3298"/>
      <c r="J153" s="3298"/>
      <c r="K153" s="3298"/>
    </row>
    <row r="154" spans="1:11" ht="18" customHeight="1" x14ac:dyDescent="0.2">
      <c r="A154" s="3433" t="s">
        <v>168</v>
      </c>
      <c r="B154" s="3429" t="s">
        <v>28</v>
      </c>
      <c r="C154" s="3427"/>
      <c r="D154" s="3427"/>
      <c r="E154" s="3427"/>
      <c r="F154" s="3490">
        <v>0.15275276862952811</v>
      </c>
      <c r="G154" s="3427"/>
      <c r="H154" s="3427"/>
      <c r="I154" s="3427"/>
      <c r="J154" s="3427"/>
      <c r="K154" s="3427"/>
    </row>
    <row r="155" spans="1:11" ht="18" customHeight="1" x14ac:dyDescent="0.2">
      <c r="A155" s="3433" t="s">
        <v>169</v>
      </c>
      <c r="B155" s="3429" t="s">
        <v>72</v>
      </c>
      <c r="C155" s="3427"/>
      <c r="D155" s="3427"/>
      <c r="E155" s="3427"/>
      <c r="F155" s="3490">
        <v>1.8801477484296922</v>
      </c>
      <c r="G155" s="3429"/>
      <c r="H155" s="3427"/>
      <c r="I155" s="3427"/>
      <c r="J155" s="3427"/>
      <c r="K155" s="3427"/>
    </row>
    <row r="156" spans="1:11" ht="18" customHeight="1" x14ac:dyDescent="0.2">
      <c r="A156" s="3427"/>
      <c r="B156" s="3427"/>
      <c r="C156" s="3427"/>
      <c r="D156" s="3427"/>
      <c r="E156" s="3427"/>
      <c r="F156" s="3427"/>
      <c r="G156" s="3429"/>
      <c r="H156" s="3427"/>
      <c r="I156" s="3427"/>
      <c r="J156" s="3427"/>
      <c r="K156" s="3427"/>
    </row>
  </sheetData>
  <mergeCells count="33">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B41:C41"/>
    <mergeCell ref="B13:H13"/>
    <mergeCell ref="B45:D45"/>
    <mergeCell ref="B44:D44"/>
    <mergeCell ref="C5:G5"/>
    <mergeCell ref="C6:G6"/>
    <mergeCell ref="C7:G7"/>
    <mergeCell ref="C11:G11"/>
    <mergeCell ref="C9:G9"/>
    <mergeCell ref="C10:G10"/>
    <mergeCell ref="B134:D134"/>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K156"/>
  <sheetViews>
    <sheetView zoomScale="80" zoomScaleNormal="80" workbookViewId="0">
      <selection activeCell="N19" sqref="N19"/>
    </sheetView>
  </sheetViews>
  <sheetFormatPr defaultColWidth="25.28515625" defaultRowHeight="18" customHeight="1" x14ac:dyDescent="0.2"/>
  <cols>
    <col min="1" max="1" width="7.7109375" style="32" customWidth="1"/>
    <col min="2" max="2" width="25.28515625" style="33"/>
    <col min="3" max="3" width="14.42578125" style="33" customWidth="1"/>
    <col min="4" max="4" width="3.5703125" style="33" customWidth="1"/>
    <col min="5" max="5" width="3.28515625" style="33" customWidth="1"/>
    <col min="6" max="6" width="21" style="33" customWidth="1"/>
    <col min="7" max="7" width="14.28515625" style="33" customWidth="1"/>
    <col min="8" max="8" width="12.7109375" style="33" customWidth="1"/>
    <col min="9" max="9" width="18" style="33" customWidth="1"/>
    <col min="10" max="10" width="13.7109375" style="33" customWidth="1"/>
    <col min="11" max="11" width="16.7109375" style="33" customWidth="1"/>
    <col min="12" max="16384" width="25.28515625" style="33"/>
  </cols>
  <sheetData>
    <row r="1" spans="1:11" ht="18" customHeight="1" x14ac:dyDescent="0.2">
      <c r="A1" s="3492"/>
      <c r="B1" s="3492"/>
      <c r="C1" s="3496"/>
      <c r="D1" s="3495"/>
      <c r="E1" s="3496"/>
      <c r="F1" s="3496"/>
      <c r="G1" s="3496"/>
      <c r="H1" s="3496"/>
      <c r="I1" s="3496"/>
      <c r="J1" s="3496"/>
      <c r="K1" s="3496"/>
    </row>
    <row r="2" spans="1:11" ht="18" customHeight="1" x14ac:dyDescent="0.25">
      <c r="A2" s="3492"/>
      <c r="B2" s="3492"/>
      <c r="C2" s="3492"/>
      <c r="D2" s="3943" t="s">
        <v>686</v>
      </c>
      <c r="E2" s="3944"/>
      <c r="F2" s="3944"/>
      <c r="G2" s="3944"/>
      <c r="H2" s="3944"/>
      <c r="I2" s="3492"/>
      <c r="J2" s="3492"/>
      <c r="K2" s="3492"/>
    </row>
    <row r="3" spans="1:11" ht="18" customHeight="1" x14ac:dyDescent="0.2">
      <c r="A3" s="3492"/>
      <c r="B3" s="3494" t="s">
        <v>0</v>
      </c>
      <c r="C3" s="3492"/>
      <c r="D3" s="3492"/>
      <c r="E3" s="3492"/>
      <c r="F3" s="3492"/>
      <c r="G3" s="3492"/>
      <c r="H3" s="3492"/>
      <c r="I3" s="3492"/>
      <c r="J3" s="3492"/>
      <c r="K3" s="3492"/>
    </row>
    <row r="4" spans="1:11" ht="18" customHeight="1" x14ac:dyDescent="0.2">
      <c r="A4" s="1970"/>
      <c r="B4" s="1969"/>
      <c r="C4" s="1969"/>
      <c r="D4" s="1969"/>
      <c r="E4" s="1969"/>
      <c r="F4" s="1969"/>
      <c r="G4" s="1969"/>
      <c r="H4" s="1969"/>
      <c r="I4" s="1969"/>
      <c r="J4" s="1969"/>
      <c r="K4" s="1969"/>
    </row>
    <row r="5" spans="1:11" ht="18" customHeight="1" x14ac:dyDescent="0.2">
      <c r="A5" s="3492"/>
      <c r="B5" s="3497" t="s">
        <v>40</v>
      </c>
      <c r="C5" s="4136" t="s">
        <v>440</v>
      </c>
      <c r="D5" s="4137"/>
      <c r="E5" s="4137"/>
      <c r="F5" s="4137"/>
      <c r="G5" s="4138"/>
      <c r="H5" s="3492"/>
      <c r="I5" s="3492"/>
      <c r="J5" s="3492"/>
      <c r="K5" s="3492"/>
    </row>
    <row r="6" spans="1:11" ht="18" customHeight="1" x14ac:dyDescent="0.2">
      <c r="A6" s="3492"/>
      <c r="B6" s="3497" t="s">
        <v>3</v>
      </c>
      <c r="C6" s="4093"/>
      <c r="D6" s="4140"/>
      <c r="E6" s="4140"/>
      <c r="F6" s="4140"/>
      <c r="G6" s="4141"/>
      <c r="H6" s="3492"/>
      <c r="I6" s="3492"/>
      <c r="J6" s="3492"/>
      <c r="K6" s="3492"/>
    </row>
    <row r="7" spans="1:11" ht="18" customHeight="1" x14ac:dyDescent="0.2">
      <c r="A7" s="3492"/>
      <c r="B7" s="3497" t="s">
        <v>4</v>
      </c>
      <c r="C7" s="4214">
        <v>674</v>
      </c>
      <c r="D7" s="4215"/>
      <c r="E7" s="4215"/>
      <c r="F7" s="4215"/>
      <c r="G7" s="4216"/>
      <c r="H7" s="3492"/>
      <c r="I7" s="3492"/>
      <c r="J7" s="3492"/>
      <c r="K7" s="3492"/>
    </row>
    <row r="8" spans="1:11" ht="18" customHeight="1" x14ac:dyDescent="0.2">
      <c r="A8" s="1970"/>
      <c r="B8" s="1969"/>
      <c r="C8" s="1969"/>
      <c r="D8" s="1969"/>
      <c r="E8" s="1969"/>
      <c r="F8" s="1969"/>
      <c r="G8" s="1969"/>
      <c r="H8" s="1969"/>
      <c r="I8" s="1969"/>
      <c r="J8" s="1969"/>
      <c r="K8" s="1969"/>
    </row>
    <row r="9" spans="1:11" ht="18" customHeight="1" x14ac:dyDescent="0.2">
      <c r="A9" s="3492"/>
      <c r="B9" s="3497" t="s">
        <v>1</v>
      </c>
      <c r="C9" s="4136" t="s">
        <v>441</v>
      </c>
      <c r="D9" s="4137"/>
      <c r="E9" s="4137"/>
      <c r="F9" s="4137"/>
      <c r="G9" s="4138"/>
      <c r="H9" s="3492"/>
      <c r="I9" s="3492"/>
      <c r="J9" s="3492"/>
      <c r="K9" s="3492"/>
    </row>
    <row r="10" spans="1:11" ht="18" customHeight="1" x14ac:dyDescent="0.2">
      <c r="A10" s="3492"/>
      <c r="B10" s="3497" t="s">
        <v>2</v>
      </c>
      <c r="C10" s="4212" t="s">
        <v>607</v>
      </c>
      <c r="D10" s="4144"/>
      <c r="E10" s="4144"/>
      <c r="F10" s="4144"/>
      <c r="G10" s="4145"/>
      <c r="H10" s="3492"/>
      <c r="I10" s="3492"/>
      <c r="J10" s="3492"/>
      <c r="K10" s="3492"/>
    </row>
    <row r="11" spans="1:11" ht="18" customHeight="1" x14ac:dyDescent="0.2">
      <c r="A11" s="3492"/>
      <c r="B11" s="3497" t="s">
        <v>32</v>
      </c>
      <c r="C11" s="4136" t="s">
        <v>442</v>
      </c>
      <c r="D11" s="4087"/>
      <c r="E11" s="4087"/>
      <c r="F11" s="4087"/>
      <c r="G11" s="4087"/>
      <c r="H11" s="3492"/>
      <c r="I11" s="3492"/>
      <c r="J11" s="3492"/>
      <c r="K11" s="3492"/>
    </row>
    <row r="12" spans="1:11" ht="18" customHeight="1" x14ac:dyDescent="0.2">
      <c r="A12" s="3492"/>
      <c r="B12" s="3497"/>
      <c r="C12" s="3497"/>
      <c r="D12" s="3497"/>
      <c r="E12" s="3497"/>
      <c r="F12" s="3497"/>
      <c r="G12" s="3497"/>
      <c r="H12" s="3492"/>
      <c r="I12" s="3492"/>
      <c r="J12" s="3492"/>
      <c r="K12" s="3492"/>
    </row>
    <row r="13" spans="1:11" ht="24.6" customHeight="1" x14ac:dyDescent="0.2">
      <c r="A13" s="3492"/>
      <c r="B13" s="3956"/>
      <c r="C13" s="3957"/>
      <c r="D13" s="3957"/>
      <c r="E13" s="3957"/>
      <c r="F13" s="3957"/>
      <c r="G13" s="3957"/>
      <c r="H13" s="3958"/>
      <c r="I13" s="3496"/>
      <c r="J13" s="3492"/>
      <c r="K13" s="3492"/>
    </row>
    <row r="14" spans="1:11" ht="18" customHeight="1" x14ac:dyDescent="0.2">
      <c r="A14" s="3492"/>
      <c r="B14" s="3499"/>
      <c r="C14" s="3492"/>
      <c r="D14" s="3492"/>
      <c r="E14" s="3492"/>
      <c r="F14" s="3492"/>
      <c r="G14" s="3492"/>
      <c r="H14" s="3492"/>
      <c r="I14" s="3492"/>
      <c r="J14" s="3492"/>
      <c r="K14" s="3492"/>
    </row>
    <row r="15" spans="1:11" ht="18" customHeight="1" x14ac:dyDescent="0.2">
      <c r="A15" s="3492"/>
      <c r="B15" s="3499"/>
      <c r="C15" s="3492"/>
      <c r="D15" s="3492"/>
      <c r="E15" s="3492"/>
      <c r="F15" s="3492"/>
      <c r="G15" s="3492"/>
      <c r="H15" s="3492"/>
      <c r="I15" s="3492"/>
      <c r="J15" s="3492"/>
      <c r="K15" s="3492"/>
    </row>
    <row r="16" spans="1:11" ht="45.4" customHeight="1" x14ac:dyDescent="0.2">
      <c r="A16" s="3495" t="s">
        <v>181</v>
      </c>
      <c r="B16" s="3496"/>
      <c r="C16" s="3496"/>
      <c r="D16" s="3496"/>
      <c r="E16" s="3496"/>
      <c r="F16" s="3500" t="s">
        <v>9</v>
      </c>
      <c r="G16" s="3500" t="s">
        <v>37</v>
      </c>
      <c r="H16" s="3500" t="s">
        <v>29</v>
      </c>
      <c r="I16" s="3500" t="s">
        <v>30</v>
      </c>
      <c r="J16" s="3500" t="s">
        <v>33</v>
      </c>
      <c r="K16" s="3500" t="s">
        <v>34</v>
      </c>
    </row>
    <row r="17" spans="1:11" ht="18" customHeight="1" x14ac:dyDescent="0.2">
      <c r="A17" s="3498" t="s">
        <v>184</v>
      </c>
      <c r="B17" s="3494" t="s">
        <v>182</v>
      </c>
      <c r="C17" s="3492"/>
      <c r="D17" s="3492"/>
      <c r="E17" s="3492"/>
      <c r="F17" s="3492"/>
      <c r="G17" s="3492"/>
      <c r="H17" s="3492"/>
      <c r="I17" s="3492"/>
      <c r="J17" s="3492"/>
      <c r="K17" s="3492"/>
    </row>
    <row r="18" spans="1:11" ht="18" customHeight="1" x14ac:dyDescent="0.2">
      <c r="A18" s="3497" t="s">
        <v>185</v>
      </c>
      <c r="B18" s="3493" t="s">
        <v>183</v>
      </c>
      <c r="C18" s="3492"/>
      <c r="D18" s="3492"/>
      <c r="E18" s="3492"/>
      <c r="F18" s="3505" t="s">
        <v>73</v>
      </c>
      <c r="G18" s="3505" t="s">
        <v>73</v>
      </c>
      <c r="H18" s="3506"/>
      <c r="I18" s="3534">
        <v>0</v>
      </c>
      <c r="J18" s="3506"/>
      <c r="K18" s="3507">
        <v>0</v>
      </c>
    </row>
    <row r="19" spans="1:11" ht="45.4" customHeight="1" x14ac:dyDescent="0.2">
      <c r="A19" s="3495" t="s">
        <v>8</v>
      </c>
      <c r="B19" s="3496"/>
      <c r="C19" s="3496"/>
      <c r="D19" s="3496"/>
      <c r="E19" s="3496"/>
      <c r="F19" s="3500" t="s">
        <v>9</v>
      </c>
      <c r="G19" s="3500" t="s">
        <v>37</v>
      </c>
      <c r="H19" s="3500" t="s">
        <v>29</v>
      </c>
      <c r="I19" s="3500" t="s">
        <v>30</v>
      </c>
      <c r="J19" s="3500" t="s">
        <v>33</v>
      </c>
      <c r="K19" s="3500" t="s">
        <v>34</v>
      </c>
    </row>
    <row r="20" spans="1:11" ht="18" customHeight="1" x14ac:dyDescent="0.2">
      <c r="A20" s="3498" t="s">
        <v>74</v>
      </c>
      <c r="B20" s="3494" t="s">
        <v>41</v>
      </c>
      <c r="C20" s="3492"/>
      <c r="D20" s="3492"/>
      <c r="E20" s="3492"/>
      <c r="F20" s="3492"/>
      <c r="G20" s="3492"/>
      <c r="H20" s="3492"/>
      <c r="I20" s="3492"/>
      <c r="J20" s="3492"/>
      <c r="K20" s="3492"/>
    </row>
    <row r="21" spans="1:11" ht="18" customHeight="1" x14ac:dyDescent="0.2">
      <c r="A21" s="3497" t="s">
        <v>75</v>
      </c>
      <c r="B21" s="3493" t="s">
        <v>42</v>
      </c>
      <c r="C21" s="3492"/>
      <c r="D21" s="3492"/>
      <c r="E21" s="3492"/>
      <c r="F21" s="3505">
        <v>1558.5</v>
      </c>
      <c r="G21" s="3505">
        <v>53932</v>
      </c>
      <c r="H21" s="3505">
        <v>75259.1875</v>
      </c>
      <c r="I21" s="3534">
        <v>37629.59375</v>
      </c>
      <c r="J21" s="3505">
        <v>0</v>
      </c>
      <c r="K21" s="3507">
        <v>112888.78125</v>
      </c>
    </row>
    <row r="22" spans="1:11" ht="18" customHeight="1" x14ac:dyDescent="0.2">
      <c r="A22" s="3497" t="s">
        <v>76</v>
      </c>
      <c r="B22" s="3492" t="s">
        <v>6</v>
      </c>
      <c r="C22" s="3492"/>
      <c r="D22" s="3492"/>
      <c r="E22" s="3492"/>
      <c r="F22" s="3505">
        <v>235</v>
      </c>
      <c r="G22" s="3505">
        <v>627</v>
      </c>
      <c r="H22" s="3505">
        <v>13763.075000000001</v>
      </c>
      <c r="I22" s="3534">
        <v>6881.5375000000004</v>
      </c>
      <c r="J22" s="3505">
        <v>0</v>
      </c>
      <c r="K22" s="3507">
        <v>20644.612500000003</v>
      </c>
    </row>
    <row r="23" spans="1:11" ht="18" customHeight="1" x14ac:dyDescent="0.2">
      <c r="A23" s="3497" t="s">
        <v>77</v>
      </c>
      <c r="B23" s="3492" t="s">
        <v>43</v>
      </c>
      <c r="C23" s="3492"/>
      <c r="D23" s="3492"/>
      <c r="E23" s="3492"/>
      <c r="F23" s="3505">
        <v>0</v>
      </c>
      <c r="G23" s="3505">
        <v>0</v>
      </c>
      <c r="H23" s="3505">
        <v>0</v>
      </c>
      <c r="I23" s="3534">
        <v>0</v>
      </c>
      <c r="J23" s="3505">
        <v>0</v>
      </c>
      <c r="K23" s="3507">
        <v>0</v>
      </c>
    </row>
    <row r="24" spans="1:11" ht="18" customHeight="1" x14ac:dyDescent="0.2">
      <c r="A24" s="3497" t="s">
        <v>78</v>
      </c>
      <c r="B24" s="3492" t="s">
        <v>44</v>
      </c>
      <c r="C24" s="3492"/>
      <c r="D24" s="3492"/>
      <c r="E24" s="3492"/>
      <c r="F24" s="3505">
        <v>0</v>
      </c>
      <c r="G24" s="3505">
        <v>0</v>
      </c>
      <c r="H24" s="3505">
        <v>0</v>
      </c>
      <c r="I24" s="3534">
        <v>0</v>
      </c>
      <c r="J24" s="3505">
        <v>0</v>
      </c>
      <c r="K24" s="3507">
        <v>0</v>
      </c>
    </row>
    <row r="25" spans="1:11" ht="18" customHeight="1" x14ac:dyDescent="0.2">
      <c r="A25" s="3497" t="s">
        <v>79</v>
      </c>
      <c r="B25" s="3492" t="s">
        <v>5</v>
      </c>
      <c r="C25" s="3492"/>
      <c r="D25" s="3492"/>
      <c r="E25" s="3492"/>
      <c r="F25" s="3505">
        <v>0</v>
      </c>
      <c r="G25" s="3505">
        <v>0</v>
      </c>
      <c r="H25" s="3505">
        <v>0</v>
      </c>
      <c r="I25" s="3534">
        <v>0</v>
      </c>
      <c r="J25" s="3505">
        <v>0</v>
      </c>
      <c r="K25" s="3507">
        <v>0</v>
      </c>
    </row>
    <row r="26" spans="1:11" ht="18" customHeight="1" x14ac:dyDescent="0.2">
      <c r="A26" s="3497" t="s">
        <v>80</v>
      </c>
      <c r="B26" s="3492" t="s">
        <v>45</v>
      </c>
      <c r="C26" s="3492"/>
      <c r="D26" s="3492"/>
      <c r="E26" s="3492"/>
      <c r="F26" s="3505">
        <v>0</v>
      </c>
      <c r="G26" s="3505">
        <v>0</v>
      </c>
      <c r="H26" s="3505">
        <v>0</v>
      </c>
      <c r="I26" s="3534">
        <v>0</v>
      </c>
      <c r="J26" s="3505">
        <v>0</v>
      </c>
      <c r="K26" s="3507">
        <v>0</v>
      </c>
    </row>
    <row r="27" spans="1:11" ht="18" customHeight="1" x14ac:dyDescent="0.2">
      <c r="A27" s="3497" t="s">
        <v>81</v>
      </c>
      <c r="B27" s="3492" t="s">
        <v>46</v>
      </c>
      <c r="C27" s="3492"/>
      <c r="D27" s="3492"/>
      <c r="E27" s="3492"/>
      <c r="F27" s="3505">
        <v>0</v>
      </c>
      <c r="G27" s="3505">
        <v>0</v>
      </c>
      <c r="H27" s="3505">
        <v>0</v>
      </c>
      <c r="I27" s="3534">
        <v>0</v>
      </c>
      <c r="J27" s="3505">
        <v>0</v>
      </c>
      <c r="K27" s="3507">
        <v>0</v>
      </c>
    </row>
    <row r="28" spans="1:11" ht="18" customHeight="1" x14ac:dyDescent="0.2">
      <c r="A28" s="3497" t="s">
        <v>82</v>
      </c>
      <c r="B28" s="3492" t="s">
        <v>47</v>
      </c>
      <c r="C28" s="3492"/>
      <c r="D28" s="3492"/>
      <c r="E28" s="3492"/>
      <c r="F28" s="3505">
        <v>0</v>
      </c>
      <c r="G28" s="3505">
        <v>0</v>
      </c>
      <c r="H28" s="3505">
        <v>0</v>
      </c>
      <c r="I28" s="3534">
        <v>0</v>
      </c>
      <c r="J28" s="3505">
        <v>0</v>
      </c>
      <c r="K28" s="3507">
        <v>0</v>
      </c>
    </row>
    <row r="29" spans="1:11" ht="18" customHeight="1" x14ac:dyDescent="0.2">
      <c r="A29" s="3497" t="s">
        <v>83</v>
      </c>
      <c r="B29" s="3492" t="s">
        <v>48</v>
      </c>
      <c r="C29" s="3492"/>
      <c r="D29" s="3492"/>
      <c r="E29" s="3492"/>
      <c r="F29" s="3505">
        <v>150.5</v>
      </c>
      <c r="G29" s="3505">
        <v>111</v>
      </c>
      <c r="H29" s="3505">
        <v>14087.3</v>
      </c>
      <c r="I29" s="3534">
        <v>7043.65</v>
      </c>
      <c r="J29" s="3505">
        <v>0</v>
      </c>
      <c r="K29" s="3507">
        <v>21130.949999999997</v>
      </c>
    </row>
    <row r="30" spans="1:11" ht="18" customHeight="1" x14ac:dyDescent="0.2">
      <c r="A30" s="3497" t="s">
        <v>84</v>
      </c>
      <c r="B30" s="4102"/>
      <c r="C30" s="4103"/>
      <c r="D30" s="4104"/>
      <c r="E30" s="3492"/>
      <c r="F30" s="3505">
        <v>0</v>
      </c>
      <c r="G30" s="3505">
        <v>0</v>
      </c>
      <c r="H30" s="3505">
        <v>0</v>
      </c>
      <c r="I30" s="3534">
        <v>0</v>
      </c>
      <c r="J30" s="3505">
        <v>0</v>
      </c>
      <c r="K30" s="3507">
        <v>0</v>
      </c>
    </row>
    <row r="31" spans="1:11" ht="18" customHeight="1" x14ac:dyDescent="0.2">
      <c r="A31" s="3497" t="s">
        <v>133</v>
      </c>
      <c r="B31" s="4102"/>
      <c r="C31" s="4103"/>
      <c r="D31" s="4104"/>
      <c r="E31" s="3492"/>
      <c r="F31" s="3505">
        <v>0</v>
      </c>
      <c r="G31" s="3505">
        <v>0</v>
      </c>
      <c r="H31" s="3505">
        <v>0</v>
      </c>
      <c r="I31" s="3534">
        <v>0</v>
      </c>
      <c r="J31" s="3505">
        <v>0</v>
      </c>
      <c r="K31" s="3507">
        <v>0</v>
      </c>
    </row>
    <row r="32" spans="1:11" ht="18" customHeight="1" x14ac:dyDescent="0.2">
      <c r="A32" s="3497" t="s">
        <v>134</v>
      </c>
      <c r="B32" s="3518"/>
      <c r="C32" s="3519"/>
      <c r="D32" s="3520"/>
      <c r="E32" s="3492"/>
      <c r="F32" s="3505">
        <v>0</v>
      </c>
      <c r="G32" s="3505">
        <v>0</v>
      </c>
      <c r="H32" s="3505">
        <v>0</v>
      </c>
      <c r="I32" s="3534">
        <v>0</v>
      </c>
      <c r="J32" s="3505">
        <v>0</v>
      </c>
      <c r="K32" s="3507">
        <v>0</v>
      </c>
    </row>
    <row r="33" spans="1:11" ht="18" customHeight="1" x14ac:dyDescent="0.2">
      <c r="A33" s="3497" t="s">
        <v>135</v>
      </c>
      <c r="B33" s="3518"/>
      <c r="C33" s="3519"/>
      <c r="D33" s="3520"/>
      <c r="E33" s="3492"/>
      <c r="F33" s="3505">
        <v>0</v>
      </c>
      <c r="G33" s="3505">
        <v>0</v>
      </c>
      <c r="H33" s="3505">
        <v>0</v>
      </c>
      <c r="I33" s="3534">
        <v>0</v>
      </c>
      <c r="J33" s="3505">
        <v>0</v>
      </c>
      <c r="K33" s="3507">
        <v>0</v>
      </c>
    </row>
    <row r="34" spans="1:11" ht="18" customHeight="1" x14ac:dyDescent="0.2">
      <c r="A34" s="3497" t="s">
        <v>136</v>
      </c>
      <c r="B34" s="4102"/>
      <c r="C34" s="4103"/>
      <c r="D34" s="4104"/>
      <c r="E34" s="3492"/>
      <c r="F34" s="3505">
        <v>0</v>
      </c>
      <c r="G34" s="3505">
        <v>0</v>
      </c>
      <c r="H34" s="3505">
        <v>0</v>
      </c>
      <c r="I34" s="3534">
        <v>0</v>
      </c>
      <c r="J34" s="3505">
        <v>0</v>
      </c>
      <c r="K34" s="3507">
        <v>0</v>
      </c>
    </row>
    <row r="35" spans="1:11" ht="18" customHeight="1" x14ac:dyDescent="0.2">
      <c r="A35" s="3492"/>
      <c r="B35" s="3492"/>
      <c r="C35" s="3492"/>
      <c r="D35" s="3492"/>
      <c r="E35" s="3492"/>
      <c r="F35" s="3492"/>
      <c r="G35" s="3492"/>
      <c r="H35" s="3492"/>
      <c r="I35" s="3492"/>
      <c r="J35" s="3492"/>
      <c r="K35" s="3529"/>
    </row>
    <row r="36" spans="1:11" ht="18" customHeight="1" x14ac:dyDescent="0.2">
      <c r="A36" s="3498" t="s">
        <v>137</v>
      </c>
      <c r="B36" s="3494" t="s">
        <v>138</v>
      </c>
      <c r="C36" s="3492"/>
      <c r="D36" s="3492"/>
      <c r="E36" s="3494" t="s">
        <v>7</v>
      </c>
      <c r="F36" s="3509">
        <v>1944</v>
      </c>
      <c r="G36" s="3509">
        <v>54670</v>
      </c>
      <c r="H36" s="3509">
        <v>103109.5625</v>
      </c>
      <c r="I36" s="3507">
        <v>51554.78125</v>
      </c>
      <c r="J36" s="3507">
        <v>0</v>
      </c>
      <c r="K36" s="3507">
        <v>154664.34375</v>
      </c>
    </row>
    <row r="37" spans="1:11" ht="18" customHeight="1" x14ac:dyDescent="0.2">
      <c r="A37" s="3501"/>
      <c r="B37" s="3543"/>
      <c r="C37" s="3501"/>
      <c r="D37" s="3501"/>
      <c r="E37" s="3501"/>
      <c r="F37" s="3546"/>
      <c r="G37" s="3546"/>
      <c r="H37" s="3547"/>
      <c r="I37" s="3547"/>
      <c r="J37" s="3547"/>
      <c r="K37" s="3528"/>
    </row>
    <row r="38" spans="1:11" ht="42.75" customHeight="1" x14ac:dyDescent="0.2">
      <c r="A38" s="3501"/>
      <c r="B38" s="3501"/>
      <c r="C38" s="3501"/>
      <c r="D38" s="3501"/>
      <c r="E38" s="3501"/>
      <c r="F38" s="3537" t="s">
        <v>9</v>
      </c>
      <c r="G38" s="3537" t="s">
        <v>37</v>
      </c>
      <c r="H38" s="3537" t="s">
        <v>29</v>
      </c>
      <c r="I38" s="3537" t="s">
        <v>30</v>
      </c>
      <c r="J38" s="3537" t="s">
        <v>33</v>
      </c>
      <c r="K38" s="3537" t="s">
        <v>34</v>
      </c>
    </row>
    <row r="39" spans="1:11" ht="18.75" customHeight="1" x14ac:dyDescent="0.2">
      <c r="A39" s="3498" t="s">
        <v>86</v>
      </c>
      <c r="B39" s="3494" t="s">
        <v>49</v>
      </c>
      <c r="C39" s="3492"/>
      <c r="D39" s="3492"/>
      <c r="E39" s="3492"/>
      <c r="F39" s="3492"/>
      <c r="G39" s="3492"/>
      <c r="H39" s="3492"/>
      <c r="I39" s="3492"/>
      <c r="J39" s="3492"/>
      <c r="K39" s="3492"/>
    </row>
    <row r="40" spans="1:11" ht="18" customHeight="1" x14ac:dyDescent="0.2">
      <c r="A40" s="3497" t="s">
        <v>87</v>
      </c>
      <c r="B40" s="3492" t="s">
        <v>31</v>
      </c>
      <c r="C40" s="3492"/>
      <c r="D40" s="3492"/>
      <c r="E40" s="3492"/>
      <c r="F40" s="3505">
        <v>61</v>
      </c>
      <c r="G40" s="3505">
        <v>65</v>
      </c>
      <c r="H40" s="3505">
        <v>3445.3999999999996</v>
      </c>
      <c r="I40" s="3534">
        <v>1722.6999999999998</v>
      </c>
      <c r="J40" s="3505">
        <v>0</v>
      </c>
      <c r="K40" s="3507">
        <v>5168.0999999999995</v>
      </c>
    </row>
    <row r="41" spans="1:11" ht="18" customHeight="1" x14ac:dyDescent="0.2">
      <c r="A41" s="3497" t="s">
        <v>88</v>
      </c>
      <c r="B41" s="3938" t="s">
        <v>50</v>
      </c>
      <c r="C41" s="3939"/>
      <c r="D41" s="3492"/>
      <c r="E41" s="3492"/>
      <c r="F41" s="3505">
        <v>2556</v>
      </c>
      <c r="G41" s="3505">
        <v>0</v>
      </c>
      <c r="H41" s="3505">
        <v>113230.79999999999</v>
      </c>
      <c r="I41" s="3534">
        <v>56615.399999999994</v>
      </c>
      <c r="J41" s="3505">
        <v>0</v>
      </c>
      <c r="K41" s="3507">
        <v>169846.19999999998</v>
      </c>
    </row>
    <row r="42" spans="1:11" ht="18" customHeight="1" x14ac:dyDescent="0.2">
      <c r="A42" s="3497" t="s">
        <v>89</v>
      </c>
      <c r="B42" s="3493" t="s">
        <v>11</v>
      </c>
      <c r="C42" s="3492"/>
      <c r="D42" s="3492"/>
      <c r="E42" s="3492"/>
      <c r="F42" s="3505">
        <v>773.5</v>
      </c>
      <c r="G42" s="3505">
        <v>5166</v>
      </c>
      <c r="H42" s="3505">
        <v>33932.38749999999</v>
      </c>
      <c r="I42" s="3534">
        <v>16966.193749999995</v>
      </c>
      <c r="J42" s="3505">
        <v>0</v>
      </c>
      <c r="K42" s="3507">
        <v>50898.581249999988</v>
      </c>
    </row>
    <row r="43" spans="1:11" ht="18" customHeight="1" x14ac:dyDescent="0.2">
      <c r="A43" s="3497" t="s">
        <v>90</v>
      </c>
      <c r="B43" s="3531" t="s">
        <v>10</v>
      </c>
      <c r="C43" s="3501"/>
      <c r="D43" s="3501"/>
      <c r="E43" s="3492"/>
      <c r="F43" s="3505">
        <v>4700</v>
      </c>
      <c r="G43" s="3505">
        <v>75</v>
      </c>
      <c r="H43" s="3505">
        <v>189735.21250000002</v>
      </c>
      <c r="I43" s="3534">
        <v>94867.606250000012</v>
      </c>
      <c r="J43" s="3505">
        <v>0</v>
      </c>
      <c r="K43" s="3507">
        <v>284602.81875000003</v>
      </c>
    </row>
    <row r="44" spans="1:11" ht="18" customHeight="1" x14ac:dyDescent="0.2">
      <c r="A44" s="3497" t="s">
        <v>91</v>
      </c>
      <c r="B44" s="4102"/>
      <c r="C44" s="4103"/>
      <c r="D44" s="4104"/>
      <c r="E44" s="3492"/>
      <c r="F44" s="3505">
        <v>0</v>
      </c>
      <c r="G44" s="3505">
        <v>0</v>
      </c>
      <c r="H44" s="3505">
        <v>0</v>
      </c>
      <c r="I44" s="3534">
        <v>0</v>
      </c>
      <c r="J44" s="3505">
        <v>0</v>
      </c>
      <c r="K44" s="3536">
        <v>0</v>
      </c>
    </row>
    <row r="45" spans="1:11" ht="18" customHeight="1" x14ac:dyDescent="0.2">
      <c r="A45" s="3497" t="s">
        <v>139</v>
      </c>
      <c r="B45" s="4102"/>
      <c r="C45" s="4103"/>
      <c r="D45" s="4104"/>
      <c r="E45" s="3492"/>
      <c r="F45" s="3505">
        <v>0</v>
      </c>
      <c r="G45" s="3505">
        <v>0</v>
      </c>
      <c r="H45" s="3505">
        <v>0</v>
      </c>
      <c r="I45" s="3534">
        <v>0</v>
      </c>
      <c r="J45" s="3505">
        <v>0</v>
      </c>
      <c r="K45" s="3507">
        <v>0</v>
      </c>
    </row>
    <row r="46" spans="1:11" ht="18" customHeight="1" x14ac:dyDescent="0.2">
      <c r="A46" s="3497" t="s">
        <v>140</v>
      </c>
      <c r="B46" s="4102"/>
      <c r="C46" s="4103"/>
      <c r="D46" s="4104"/>
      <c r="E46" s="3492"/>
      <c r="F46" s="3505">
        <v>0</v>
      </c>
      <c r="G46" s="3505">
        <v>0</v>
      </c>
      <c r="H46" s="3505">
        <v>0</v>
      </c>
      <c r="I46" s="3534">
        <v>0</v>
      </c>
      <c r="J46" s="3505">
        <v>0</v>
      </c>
      <c r="K46" s="3507">
        <v>0</v>
      </c>
    </row>
    <row r="47" spans="1:11" ht="18" customHeight="1" x14ac:dyDescent="0.2">
      <c r="A47" s="3497" t="s">
        <v>141</v>
      </c>
      <c r="B47" s="4102"/>
      <c r="C47" s="4103"/>
      <c r="D47" s="4104"/>
      <c r="E47" s="3492"/>
      <c r="F47" s="3505">
        <v>0</v>
      </c>
      <c r="G47" s="3505">
        <v>0</v>
      </c>
      <c r="H47" s="3505">
        <v>0</v>
      </c>
      <c r="I47" s="3534">
        <v>0</v>
      </c>
      <c r="J47" s="3505">
        <v>0</v>
      </c>
      <c r="K47" s="3507">
        <v>0</v>
      </c>
    </row>
    <row r="48" spans="1:11" ht="18" customHeight="1" x14ac:dyDescent="0.2">
      <c r="A48" s="1970"/>
      <c r="B48" s="1969"/>
      <c r="C48" s="1969"/>
      <c r="D48" s="1969"/>
      <c r="E48" s="1969"/>
      <c r="F48" s="1969"/>
      <c r="G48" s="1969"/>
      <c r="H48" s="1969"/>
      <c r="I48" s="1969"/>
      <c r="J48" s="1969"/>
      <c r="K48" s="1969"/>
    </row>
    <row r="49" spans="1:11" ht="18" customHeight="1" x14ac:dyDescent="0.2">
      <c r="A49" s="3498" t="s">
        <v>142</v>
      </c>
      <c r="B49" s="3494" t="s">
        <v>143</v>
      </c>
      <c r="C49" s="3492"/>
      <c r="D49" s="3492"/>
      <c r="E49" s="3494" t="s">
        <v>7</v>
      </c>
      <c r="F49" s="3512">
        <v>8090.5</v>
      </c>
      <c r="G49" s="3512">
        <v>5306</v>
      </c>
      <c r="H49" s="3507">
        <v>340343.8</v>
      </c>
      <c r="I49" s="3507">
        <v>170171.9</v>
      </c>
      <c r="J49" s="3507">
        <v>0</v>
      </c>
      <c r="K49" s="3507">
        <v>510515.7</v>
      </c>
    </row>
    <row r="50" spans="1:11" ht="18" customHeight="1" thickBot="1" x14ac:dyDescent="0.25">
      <c r="A50" s="3492"/>
      <c r="B50" s="3492"/>
      <c r="C50" s="3492"/>
      <c r="D50" s="3492"/>
      <c r="E50" s="3492"/>
      <c r="F50" s="3513"/>
      <c r="G50" s="3513"/>
      <c r="H50" s="3513"/>
      <c r="I50" s="3513"/>
      <c r="J50" s="3513"/>
      <c r="K50" s="3513"/>
    </row>
    <row r="51" spans="1:11" ht="42.75" customHeight="1" x14ac:dyDescent="0.2">
      <c r="A51" s="3492"/>
      <c r="B51" s="3492"/>
      <c r="C51" s="3492"/>
      <c r="D51" s="3492"/>
      <c r="E51" s="3492"/>
      <c r="F51" s="3491"/>
      <c r="G51" s="3491"/>
      <c r="H51" s="3491"/>
      <c r="I51" s="3491"/>
      <c r="J51" s="3491"/>
      <c r="K51" s="3491"/>
    </row>
    <row r="52" spans="1:11" ht="18" customHeight="1" x14ac:dyDescent="0.2">
      <c r="A52" s="3498" t="s">
        <v>92</v>
      </c>
      <c r="B52" s="4108" t="s">
        <v>38</v>
      </c>
      <c r="C52" s="4134"/>
      <c r="D52" s="3492"/>
      <c r="E52" s="3492"/>
      <c r="F52" s="3500" t="s">
        <v>9</v>
      </c>
      <c r="G52" s="3500" t="s">
        <v>37</v>
      </c>
      <c r="H52" s="3500" t="s">
        <v>29</v>
      </c>
      <c r="I52" s="3500" t="s">
        <v>30</v>
      </c>
      <c r="J52" s="3500" t="s">
        <v>33</v>
      </c>
      <c r="K52" s="3500" t="s">
        <v>34</v>
      </c>
    </row>
    <row r="53" spans="1:11" ht="18" customHeight="1" x14ac:dyDescent="0.2">
      <c r="A53" s="3497" t="s">
        <v>51</v>
      </c>
      <c r="B53" s="4083" t="s">
        <v>443</v>
      </c>
      <c r="C53" s="4084"/>
      <c r="D53" s="4085"/>
      <c r="E53" s="3492"/>
      <c r="F53" s="3505">
        <v>10750</v>
      </c>
      <c r="G53" s="3505">
        <v>3369</v>
      </c>
      <c r="H53" s="3505">
        <v>632840</v>
      </c>
      <c r="I53" s="3534">
        <v>316420</v>
      </c>
      <c r="J53" s="3505">
        <v>441103</v>
      </c>
      <c r="K53" s="3507">
        <v>508157</v>
      </c>
    </row>
    <row r="54" spans="1:11" ht="18" customHeight="1" x14ac:dyDescent="0.2">
      <c r="A54" s="3497" t="s">
        <v>93</v>
      </c>
      <c r="B54" s="3515"/>
      <c r="C54" s="3516"/>
      <c r="D54" s="3517"/>
      <c r="E54" s="3492"/>
      <c r="F54" s="3505"/>
      <c r="G54" s="3505"/>
      <c r="H54" s="3506"/>
      <c r="I54" s="3534">
        <v>0</v>
      </c>
      <c r="J54" s="3506"/>
      <c r="K54" s="3507">
        <v>0</v>
      </c>
    </row>
    <row r="55" spans="1:11" ht="18" customHeight="1" x14ac:dyDescent="0.2">
      <c r="A55" s="3497" t="s">
        <v>94</v>
      </c>
      <c r="B55" s="4083"/>
      <c r="C55" s="4084"/>
      <c r="D55" s="4085"/>
      <c r="E55" s="3492"/>
      <c r="F55" s="3505"/>
      <c r="G55" s="3505"/>
      <c r="H55" s="3506"/>
      <c r="I55" s="3534">
        <v>0</v>
      </c>
      <c r="J55" s="3506"/>
      <c r="K55" s="3507">
        <v>0</v>
      </c>
    </row>
    <row r="56" spans="1:11" ht="18" customHeight="1" x14ac:dyDescent="0.2">
      <c r="A56" s="3497" t="s">
        <v>95</v>
      </c>
      <c r="B56" s="4083"/>
      <c r="C56" s="4084"/>
      <c r="D56" s="4085"/>
      <c r="E56" s="3492"/>
      <c r="F56" s="3505"/>
      <c r="G56" s="3505"/>
      <c r="H56" s="3506"/>
      <c r="I56" s="3534">
        <v>0</v>
      </c>
      <c r="J56" s="3506"/>
      <c r="K56" s="3507">
        <v>0</v>
      </c>
    </row>
    <row r="57" spans="1:11" ht="18" customHeight="1" x14ac:dyDescent="0.2">
      <c r="A57" s="3497" t="s">
        <v>96</v>
      </c>
      <c r="B57" s="4083"/>
      <c r="C57" s="4084"/>
      <c r="D57" s="4085"/>
      <c r="E57" s="3492"/>
      <c r="F57" s="3505"/>
      <c r="G57" s="3505"/>
      <c r="H57" s="3506"/>
      <c r="I57" s="3534">
        <v>0</v>
      </c>
      <c r="J57" s="3506"/>
      <c r="K57" s="3507">
        <v>0</v>
      </c>
    </row>
    <row r="58" spans="1:11" ht="18" customHeight="1" x14ac:dyDescent="0.2">
      <c r="A58" s="3497" t="s">
        <v>97</v>
      </c>
      <c r="B58" s="3515"/>
      <c r="C58" s="3516"/>
      <c r="D58" s="3517"/>
      <c r="E58" s="3492"/>
      <c r="F58" s="3505"/>
      <c r="G58" s="3505"/>
      <c r="H58" s="3506"/>
      <c r="I58" s="3534">
        <v>0</v>
      </c>
      <c r="J58" s="3506"/>
      <c r="K58" s="3507">
        <v>0</v>
      </c>
    </row>
    <row r="59" spans="1:11" ht="18" customHeight="1" x14ac:dyDescent="0.2">
      <c r="A59" s="3497" t="s">
        <v>98</v>
      </c>
      <c r="B59" s="4083"/>
      <c r="C59" s="4084"/>
      <c r="D59" s="4085"/>
      <c r="E59" s="3492"/>
      <c r="F59" s="3505"/>
      <c r="G59" s="3505"/>
      <c r="H59" s="3506"/>
      <c r="I59" s="3534">
        <v>0</v>
      </c>
      <c r="J59" s="3506"/>
      <c r="K59" s="3507">
        <v>0</v>
      </c>
    </row>
    <row r="60" spans="1:11" ht="18" customHeight="1" x14ac:dyDescent="0.2">
      <c r="A60" s="3497" t="s">
        <v>99</v>
      </c>
      <c r="B60" s="3515"/>
      <c r="C60" s="3516"/>
      <c r="D60" s="3517"/>
      <c r="E60" s="3492"/>
      <c r="F60" s="3505"/>
      <c r="G60" s="3505"/>
      <c r="H60" s="3506"/>
      <c r="I60" s="3534">
        <v>0</v>
      </c>
      <c r="J60" s="3506"/>
      <c r="K60" s="3507">
        <v>0</v>
      </c>
    </row>
    <row r="61" spans="1:11" ht="18" customHeight="1" x14ac:dyDescent="0.2">
      <c r="A61" s="3497" t="s">
        <v>100</v>
      </c>
      <c r="B61" s="3515"/>
      <c r="C61" s="3516"/>
      <c r="D61" s="3517"/>
      <c r="E61" s="3492"/>
      <c r="F61" s="3505"/>
      <c r="G61" s="3505"/>
      <c r="H61" s="3506"/>
      <c r="I61" s="3534">
        <v>0</v>
      </c>
      <c r="J61" s="3506"/>
      <c r="K61" s="3507">
        <v>0</v>
      </c>
    </row>
    <row r="62" spans="1:11" ht="18" customHeight="1" x14ac:dyDescent="0.2">
      <c r="A62" s="3497" t="s">
        <v>101</v>
      </c>
      <c r="B62" s="4083"/>
      <c r="C62" s="4084"/>
      <c r="D62" s="4085"/>
      <c r="E62" s="3492"/>
      <c r="F62" s="3505"/>
      <c r="G62" s="3505"/>
      <c r="H62" s="3506"/>
      <c r="I62" s="3534">
        <v>0</v>
      </c>
      <c r="J62" s="3506"/>
      <c r="K62" s="3507">
        <v>0</v>
      </c>
    </row>
    <row r="63" spans="1:11" ht="18" customHeight="1" x14ac:dyDescent="0.2">
      <c r="A63" s="3497"/>
      <c r="B63" s="3492"/>
      <c r="C63" s="3492"/>
      <c r="D63" s="3492"/>
      <c r="E63" s="3492"/>
      <c r="F63" s="3492"/>
      <c r="G63" s="3492"/>
      <c r="H63" s="3492"/>
      <c r="I63" s="3530"/>
      <c r="J63" s="3492"/>
      <c r="K63" s="3492"/>
    </row>
    <row r="64" spans="1:11" ht="18" customHeight="1" x14ac:dyDescent="0.2">
      <c r="A64" s="3497" t="s">
        <v>144</v>
      </c>
      <c r="B64" s="3494" t="s">
        <v>145</v>
      </c>
      <c r="C64" s="3492"/>
      <c r="D64" s="3492"/>
      <c r="E64" s="3494" t="s">
        <v>7</v>
      </c>
      <c r="F64" s="3509">
        <v>10750</v>
      </c>
      <c r="G64" s="3509">
        <v>3369</v>
      </c>
      <c r="H64" s="3507">
        <v>632840</v>
      </c>
      <c r="I64" s="3507">
        <v>316420</v>
      </c>
      <c r="J64" s="3507">
        <v>441103</v>
      </c>
      <c r="K64" s="3507">
        <v>508157</v>
      </c>
    </row>
    <row r="65" spans="1:11" ht="18" customHeight="1" x14ac:dyDescent="0.2">
      <c r="A65" s="3492"/>
      <c r="B65" s="3492"/>
      <c r="C65" s="3492"/>
      <c r="D65" s="3492"/>
      <c r="E65" s="3492"/>
      <c r="F65" s="3532"/>
      <c r="G65" s="3532"/>
      <c r="H65" s="3532"/>
      <c r="I65" s="3532"/>
      <c r="J65" s="3532"/>
      <c r="K65" s="3532"/>
    </row>
    <row r="66" spans="1:11" ht="42.75" customHeight="1" x14ac:dyDescent="0.2">
      <c r="A66" s="3492"/>
      <c r="B66" s="3492"/>
      <c r="C66" s="3492"/>
      <c r="D66" s="3492"/>
      <c r="E66" s="3492"/>
      <c r="F66" s="3537" t="s">
        <v>9</v>
      </c>
      <c r="G66" s="3537" t="s">
        <v>37</v>
      </c>
      <c r="H66" s="3537" t="s">
        <v>29</v>
      </c>
      <c r="I66" s="3537" t="s">
        <v>30</v>
      </c>
      <c r="J66" s="3537" t="s">
        <v>33</v>
      </c>
      <c r="K66" s="3537" t="s">
        <v>34</v>
      </c>
    </row>
    <row r="67" spans="1:11" ht="18" customHeight="1" x14ac:dyDescent="0.2">
      <c r="A67" s="3498" t="s">
        <v>102</v>
      </c>
      <c r="B67" s="3494" t="s">
        <v>12</v>
      </c>
      <c r="C67" s="3492"/>
      <c r="D67" s="3492"/>
      <c r="E67" s="3492"/>
      <c r="F67" s="3538"/>
      <c r="G67" s="3538"/>
      <c r="H67" s="3538"/>
      <c r="I67" s="3539"/>
      <c r="J67" s="3538"/>
      <c r="K67" s="3540"/>
    </row>
    <row r="68" spans="1:11" ht="18" customHeight="1" x14ac:dyDescent="0.2">
      <c r="A68" s="3497" t="s">
        <v>103</v>
      </c>
      <c r="B68" s="3492" t="s">
        <v>52</v>
      </c>
      <c r="C68" s="3492"/>
      <c r="D68" s="3492"/>
      <c r="E68" s="3492"/>
      <c r="F68" s="3505">
        <v>0</v>
      </c>
      <c r="G68" s="3505">
        <v>0</v>
      </c>
      <c r="H68" s="3505">
        <v>0</v>
      </c>
      <c r="I68" s="3534">
        <v>0</v>
      </c>
      <c r="J68" s="3505">
        <v>0</v>
      </c>
      <c r="K68" s="3507">
        <v>0</v>
      </c>
    </row>
    <row r="69" spans="1:11" ht="18" customHeight="1" x14ac:dyDescent="0.2">
      <c r="A69" s="3497" t="s">
        <v>104</v>
      </c>
      <c r="B69" s="3493" t="s">
        <v>53</v>
      </c>
      <c r="C69" s="3492"/>
      <c r="D69" s="3492"/>
      <c r="E69" s="3492"/>
      <c r="F69" s="3505">
        <v>0</v>
      </c>
      <c r="G69" s="3505">
        <v>0</v>
      </c>
      <c r="H69" s="3505">
        <v>0</v>
      </c>
      <c r="I69" s="3534">
        <v>0</v>
      </c>
      <c r="J69" s="3505">
        <v>0</v>
      </c>
      <c r="K69" s="3507">
        <v>0</v>
      </c>
    </row>
    <row r="70" spans="1:11" ht="18" customHeight="1" x14ac:dyDescent="0.2">
      <c r="A70" s="3497" t="s">
        <v>178</v>
      </c>
      <c r="B70" s="3515"/>
      <c r="C70" s="3516"/>
      <c r="D70" s="3517"/>
      <c r="E70" s="3494"/>
      <c r="F70" s="3505">
        <v>0</v>
      </c>
      <c r="G70" s="3505">
        <v>0</v>
      </c>
      <c r="H70" s="3505">
        <v>0</v>
      </c>
      <c r="I70" s="3534">
        <v>0</v>
      </c>
      <c r="J70" s="3505">
        <v>0</v>
      </c>
      <c r="K70" s="3507">
        <v>0</v>
      </c>
    </row>
    <row r="71" spans="1:11" ht="18" customHeight="1" x14ac:dyDescent="0.2">
      <c r="A71" s="3497" t="s">
        <v>179</v>
      </c>
      <c r="B71" s="3515"/>
      <c r="C71" s="3516"/>
      <c r="D71" s="3517"/>
      <c r="E71" s="3494"/>
      <c r="F71" s="3505">
        <v>0</v>
      </c>
      <c r="G71" s="3505">
        <v>0</v>
      </c>
      <c r="H71" s="3505">
        <v>0</v>
      </c>
      <c r="I71" s="3534">
        <v>0</v>
      </c>
      <c r="J71" s="3505">
        <v>0</v>
      </c>
      <c r="K71" s="3507">
        <v>0</v>
      </c>
    </row>
    <row r="72" spans="1:11" ht="18" customHeight="1" x14ac:dyDescent="0.2">
      <c r="A72" s="3497" t="s">
        <v>180</v>
      </c>
      <c r="B72" s="3521"/>
      <c r="C72" s="3522"/>
      <c r="D72" s="3523"/>
      <c r="E72" s="3494"/>
      <c r="F72" s="3505">
        <v>0</v>
      </c>
      <c r="G72" s="3505">
        <v>0</v>
      </c>
      <c r="H72" s="3505">
        <v>0</v>
      </c>
      <c r="I72" s="3534">
        <v>0</v>
      </c>
      <c r="J72" s="3505">
        <v>0</v>
      </c>
      <c r="K72" s="3507">
        <v>0</v>
      </c>
    </row>
    <row r="73" spans="1:11" ht="18" customHeight="1" x14ac:dyDescent="0.2">
      <c r="A73" s="3497"/>
      <c r="B73" s="3493"/>
      <c r="C73" s="3492"/>
      <c r="D73" s="3492"/>
      <c r="E73" s="3494"/>
      <c r="F73" s="3541"/>
      <c r="G73" s="3541"/>
      <c r="H73" s="3542"/>
      <c r="I73" s="3539"/>
      <c r="J73" s="3542"/>
      <c r="K73" s="3540"/>
    </row>
    <row r="74" spans="1:11" ht="18" customHeight="1" x14ac:dyDescent="0.2">
      <c r="A74" s="3498" t="s">
        <v>146</v>
      </c>
      <c r="B74" s="3494" t="s">
        <v>147</v>
      </c>
      <c r="C74" s="3492"/>
      <c r="D74" s="3492"/>
      <c r="E74" s="3494" t="s">
        <v>7</v>
      </c>
      <c r="F74" s="3510">
        <v>0</v>
      </c>
      <c r="G74" s="3510">
        <v>0</v>
      </c>
      <c r="H74" s="3510">
        <v>0</v>
      </c>
      <c r="I74" s="3535">
        <v>0</v>
      </c>
      <c r="J74" s="3510">
        <v>0</v>
      </c>
      <c r="K74" s="3508">
        <v>0</v>
      </c>
    </row>
    <row r="75" spans="1:11" ht="42.75" customHeight="1" x14ac:dyDescent="0.2">
      <c r="A75" s="3492"/>
      <c r="B75" s="3492"/>
      <c r="C75" s="3492"/>
      <c r="D75" s="3492"/>
      <c r="E75" s="3492"/>
      <c r="F75" s="3500" t="s">
        <v>9</v>
      </c>
      <c r="G75" s="3500" t="s">
        <v>37</v>
      </c>
      <c r="H75" s="3500" t="s">
        <v>29</v>
      </c>
      <c r="I75" s="3500" t="s">
        <v>30</v>
      </c>
      <c r="J75" s="3500" t="s">
        <v>33</v>
      </c>
      <c r="K75" s="3500" t="s">
        <v>34</v>
      </c>
    </row>
    <row r="76" spans="1:11" ht="18" customHeight="1" x14ac:dyDescent="0.2">
      <c r="A76" s="3498" t="s">
        <v>105</v>
      </c>
      <c r="B76" s="3494" t="s">
        <v>106</v>
      </c>
      <c r="C76" s="3492"/>
      <c r="D76" s="3492"/>
      <c r="E76" s="3492"/>
      <c r="F76" s="3492"/>
      <c r="G76" s="3492"/>
      <c r="H76" s="3492"/>
      <c r="I76" s="3492"/>
      <c r="J76" s="3492"/>
      <c r="K76" s="3492"/>
    </row>
    <row r="77" spans="1:11" ht="18" customHeight="1" x14ac:dyDescent="0.2">
      <c r="A77" s="3497" t="s">
        <v>107</v>
      </c>
      <c r="B77" s="3493" t="s">
        <v>54</v>
      </c>
      <c r="C77" s="3492"/>
      <c r="D77" s="3492"/>
      <c r="E77" s="3492"/>
      <c r="F77" s="3505">
        <v>0</v>
      </c>
      <c r="G77" s="3505">
        <v>0</v>
      </c>
      <c r="H77" s="3505">
        <v>0</v>
      </c>
      <c r="I77" s="3534">
        <v>0</v>
      </c>
      <c r="J77" s="3505">
        <v>0</v>
      </c>
      <c r="K77" s="3507">
        <v>0</v>
      </c>
    </row>
    <row r="78" spans="1:11" ht="18" customHeight="1" x14ac:dyDescent="0.2">
      <c r="A78" s="3497" t="s">
        <v>108</v>
      </c>
      <c r="B78" s="3493" t="s">
        <v>55</v>
      </c>
      <c r="C78" s="3492"/>
      <c r="D78" s="3492"/>
      <c r="E78" s="3492"/>
      <c r="F78" s="3505">
        <v>0</v>
      </c>
      <c r="G78" s="3505">
        <v>0</v>
      </c>
      <c r="H78" s="3505">
        <v>0</v>
      </c>
      <c r="I78" s="3534">
        <v>0</v>
      </c>
      <c r="J78" s="3505">
        <v>0</v>
      </c>
      <c r="K78" s="3507">
        <v>0</v>
      </c>
    </row>
    <row r="79" spans="1:11" ht="18" customHeight="1" x14ac:dyDescent="0.2">
      <c r="A79" s="3497" t="s">
        <v>109</v>
      </c>
      <c r="B79" s="3493" t="s">
        <v>13</v>
      </c>
      <c r="C79" s="3492"/>
      <c r="D79" s="3492"/>
      <c r="E79" s="3492"/>
      <c r="F79" s="3505">
        <v>93</v>
      </c>
      <c r="G79" s="3505">
        <v>417</v>
      </c>
      <c r="H79" s="3505">
        <v>9752.625</v>
      </c>
      <c r="I79" s="3534">
        <v>4876.3125</v>
      </c>
      <c r="J79" s="3505">
        <v>0</v>
      </c>
      <c r="K79" s="3507">
        <v>14628.9375</v>
      </c>
    </row>
    <row r="80" spans="1:11" ht="18" customHeight="1" x14ac:dyDescent="0.2">
      <c r="A80" s="3497" t="s">
        <v>110</v>
      </c>
      <c r="B80" s="3493" t="s">
        <v>56</v>
      </c>
      <c r="C80" s="3492"/>
      <c r="D80" s="3492"/>
      <c r="E80" s="3492"/>
      <c r="F80" s="3505">
        <v>0</v>
      </c>
      <c r="G80" s="3505">
        <v>0</v>
      </c>
      <c r="H80" s="3505">
        <v>0</v>
      </c>
      <c r="I80" s="3534">
        <v>0</v>
      </c>
      <c r="J80" s="3505">
        <v>0</v>
      </c>
      <c r="K80" s="3507">
        <v>0</v>
      </c>
    </row>
    <row r="81" spans="1:11" ht="18" customHeight="1" x14ac:dyDescent="0.2">
      <c r="A81" s="3497"/>
      <c r="B81" s="3492"/>
      <c r="C81" s="3492"/>
      <c r="D81" s="3492"/>
      <c r="E81" s="3492"/>
      <c r="F81" s="3492"/>
      <c r="G81" s="3492"/>
      <c r="H81" s="3492"/>
      <c r="I81" s="3492"/>
      <c r="J81" s="3492"/>
      <c r="K81" s="3525"/>
    </row>
    <row r="82" spans="1:11" ht="18" customHeight="1" x14ac:dyDescent="0.2">
      <c r="A82" s="3497" t="s">
        <v>148</v>
      </c>
      <c r="B82" s="3494" t="s">
        <v>149</v>
      </c>
      <c r="C82" s="3492"/>
      <c r="D82" s="3492"/>
      <c r="E82" s="3494" t="s">
        <v>7</v>
      </c>
      <c r="F82" s="3510">
        <v>93</v>
      </c>
      <c r="G82" s="3510">
        <v>417</v>
      </c>
      <c r="H82" s="3508">
        <v>9752.625</v>
      </c>
      <c r="I82" s="3508">
        <v>4876.3125</v>
      </c>
      <c r="J82" s="3508">
        <v>0</v>
      </c>
      <c r="K82" s="3508">
        <v>14628.9375</v>
      </c>
    </row>
    <row r="83" spans="1:11" ht="18" customHeight="1" thickBot="1" x14ac:dyDescent="0.25">
      <c r="A83" s="3497"/>
      <c r="B83" s="3492"/>
      <c r="C83" s="3492"/>
      <c r="D83" s="3492"/>
      <c r="E83" s="3492"/>
      <c r="F83" s="3513"/>
      <c r="G83" s="3513"/>
      <c r="H83" s="3513"/>
      <c r="I83" s="3513"/>
      <c r="J83" s="3513"/>
      <c r="K83" s="3513"/>
    </row>
    <row r="84" spans="1:11" ht="42.75" customHeight="1" x14ac:dyDescent="0.2">
      <c r="A84" s="3492"/>
      <c r="B84" s="3492"/>
      <c r="C84" s="3492"/>
      <c r="D84" s="3492"/>
      <c r="E84" s="3492"/>
      <c r="F84" s="3500" t="s">
        <v>9</v>
      </c>
      <c r="G84" s="3500" t="s">
        <v>37</v>
      </c>
      <c r="H84" s="3500" t="s">
        <v>29</v>
      </c>
      <c r="I84" s="3500" t="s">
        <v>30</v>
      </c>
      <c r="J84" s="3500" t="s">
        <v>33</v>
      </c>
      <c r="K84" s="3500" t="s">
        <v>34</v>
      </c>
    </row>
    <row r="85" spans="1:11" ht="18" customHeight="1" x14ac:dyDescent="0.2">
      <c r="A85" s="3498" t="s">
        <v>111</v>
      </c>
      <c r="B85" s="3494" t="s">
        <v>57</v>
      </c>
      <c r="C85" s="3492"/>
      <c r="D85" s="3492"/>
      <c r="E85" s="3492"/>
      <c r="F85" s="3492"/>
      <c r="G85" s="3492"/>
      <c r="H85" s="3492"/>
      <c r="I85" s="3492"/>
      <c r="J85" s="3492"/>
      <c r="K85" s="3492"/>
    </row>
    <row r="86" spans="1:11" ht="18" customHeight="1" x14ac:dyDescent="0.2">
      <c r="A86" s="3497" t="s">
        <v>112</v>
      </c>
      <c r="B86" s="3493" t="s">
        <v>113</v>
      </c>
      <c r="C86" s="3492"/>
      <c r="D86" s="3492"/>
      <c r="E86" s="3492"/>
      <c r="F86" s="3505">
        <v>0</v>
      </c>
      <c r="G86" s="3505">
        <v>0</v>
      </c>
      <c r="H86" s="3505">
        <v>0</v>
      </c>
      <c r="I86" s="3534">
        <v>0</v>
      </c>
      <c r="J86" s="3505">
        <v>0</v>
      </c>
      <c r="K86" s="3507">
        <v>0</v>
      </c>
    </row>
    <row r="87" spans="1:11" ht="18" customHeight="1" x14ac:dyDescent="0.2">
      <c r="A87" s="3497" t="s">
        <v>114</v>
      </c>
      <c r="B87" s="3493" t="s">
        <v>14</v>
      </c>
      <c r="C87" s="3492"/>
      <c r="D87" s="3492"/>
      <c r="E87" s="3492"/>
      <c r="F87" s="3505">
        <v>0</v>
      </c>
      <c r="G87" s="3505">
        <v>0</v>
      </c>
      <c r="H87" s="3505">
        <v>0</v>
      </c>
      <c r="I87" s="3534">
        <v>0</v>
      </c>
      <c r="J87" s="3505">
        <v>0</v>
      </c>
      <c r="K87" s="3507">
        <v>0</v>
      </c>
    </row>
    <row r="88" spans="1:11" ht="18" customHeight="1" x14ac:dyDescent="0.2">
      <c r="A88" s="3497" t="s">
        <v>115</v>
      </c>
      <c r="B88" s="3493" t="s">
        <v>116</v>
      </c>
      <c r="C88" s="3492"/>
      <c r="D88" s="3492"/>
      <c r="E88" s="3492"/>
      <c r="F88" s="3505">
        <v>210</v>
      </c>
      <c r="G88" s="3505">
        <v>0</v>
      </c>
      <c r="H88" s="3505">
        <v>10806</v>
      </c>
      <c r="I88" s="3534">
        <v>5403</v>
      </c>
      <c r="J88" s="3505">
        <v>0</v>
      </c>
      <c r="K88" s="3507">
        <v>16209</v>
      </c>
    </row>
    <row r="89" spans="1:11" ht="18" customHeight="1" x14ac:dyDescent="0.2">
      <c r="A89" s="3497" t="s">
        <v>117</v>
      </c>
      <c r="B89" s="3493" t="s">
        <v>58</v>
      </c>
      <c r="C89" s="3492"/>
      <c r="D89" s="3492"/>
      <c r="E89" s="3492"/>
      <c r="F89" s="3505">
        <v>0</v>
      </c>
      <c r="G89" s="3505">
        <v>0</v>
      </c>
      <c r="H89" s="3505">
        <v>0</v>
      </c>
      <c r="I89" s="3534">
        <v>0</v>
      </c>
      <c r="J89" s="3505">
        <v>0</v>
      </c>
      <c r="K89" s="3507">
        <v>0</v>
      </c>
    </row>
    <row r="90" spans="1:11" ht="18" customHeight="1" x14ac:dyDescent="0.2">
      <c r="A90" s="3497" t="s">
        <v>118</v>
      </c>
      <c r="B90" s="3938" t="s">
        <v>59</v>
      </c>
      <c r="C90" s="3939"/>
      <c r="D90" s="3492"/>
      <c r="E90" s="3492"/>
      <c r="F90" s="3505">
        <v>0</v>
      </c>
      <c r="G90" s="3505">
        <v>0</v>
      </c>
      <c r="H90" s="3505">
        <v>0</v>
      </c>
      <c r="I90" s="3534">
        <v>0</v>
      </c>
      <c r="J90" s="3505">
        <v>0</v>
      </c>
      <c r="K90" s="3507">
        <v>0</v>
      </c>
    </row>
    <row r="91" spans="1:11" ht="18" customHeight="1" x14ac:dyDescent="0.2">
      <c r="A91" s="3497" t="s">
        <v>119</v>
      </c>
      <c r="B91" s="3493" t="s">
        <v>60</v>
      </c>
      <c r="C91" s="3492"/>
      <c r="D91" s="3492"/>
      <c r="E91" s="3492"/>
      <c r="F91" s="3505">
        <v>40</v>
      </c>
      <c r="G91" s="3505">
        <v>0</v>
      </c>
      <c r="H91" s="3505">
        <v>3706.25</v>
      </c>
      <c r="I91" s="3534">
        <v>1853.125</v>
      </c>
      <c r="J91" s="3505">
        <v>0</v>
      </c>
      <c r="K91" s="3507">
        <v>5559.375</v>
      </c>
    </row>
    <row r="92" spans="1:11" ht="18" customHeight="1" x14ac:dyDescent="0.2">
      <c r="A92" s="3497" t="s">
        <v>120</v>
      </c>
      <c r="B92" s="3493" t="s">
        <v>121</v>
      </c>
      <c r="C92" s="3492"/>
      <c r="D92" s="3492"/>
      <c r="E92" s="3492"/>
      <c r="F92" s="3505">
        <v>185</v>
      </c>
      <c r="G92" s="3505">
        <v>8191</v>
      </c>
      <c r="H92" s="3505">
        <v>24505.326923076922</v>
      </c>
      <c r="I92" s="3534">
        <v>12252.663461538461</v>
      </c>
      <c r="J92" s="3505">
        <v>0</v>
      </c>
      <c r="K92" s="3507">
        <v>36757.990384615383</v>
      </c>
    </row>
    <row r="93" spans="1:11" ht="18" customHeight="1" x14ac:dyDescent="0.2">
      <c r="A93" s="3497" t="s">
        <v>122</v>
      </c>
      <c r="B93" s="3493" t="s">
        <v>123</v>
      </c>
      <c r="C93" s="3492"/>
      <c r="D93" s="3492"/>
      <c r="E93" s="3492"/>
      <c r="F93" s="3505">
        <v>0</v>
      </c>
      <c r="G93" s="3505">
        <v>0</v>
      </c>
      <c r="H93" s="3505">
        <v>0</v>
      </c>
      <c r="I93" s="3534">
        <v>0</v>
      </c>
      <c r="J93" s="3505">
        <v>0</v>
      </c>
      <c r="K93" s="3507">
        <v>0</v>
      </c>
    </row>
    <row r="94" spans="1:11" ht="18" customHeight="1" x14ac:dyDescent="0.2">
      <c r="A94" s="3497" t="s">
        <v>124</v>
      </c>
      <c r="B94" s="4083"/>
      <c r="C94" s="4084"/>
      <c r="D94" s="4085"/>
      <c r="E94" s="3492"/>
      <c r="F94" s="3505">
        <v>0</v>
      </c>
      <c r="G94" s="3505">
        <v>0</v>
      </c>
      <c r="H94" s="3505">
        <v>0</v>
      </c>
      <c r="I94" s="3534">
        <v>0</v>
      </c>
      <c r="J94" s="3505">
        <v>0</v>
      </c>
      <c r="K94" s="3507">
        <v>0</v>
      </c>
    </row>
    <row r="95" spans="1:11" ht="18" customHeight="1" x14ac:dyDescent="0.2">
      <c r="A95" s="3497" t="s">
        <v>125</v>
      </c>
      <c r="B95" s="4083"/>
      <c r="C95" s="4084"/>
      <c r="D95" s="4085"/>
      <c r="E95" s="3492"/>
      <c r="F95" s="3505">
        <v>0</v>
      </c>
      <c r="G95" s="3505">
        <v>0</v>
      </c>
      <c r="H95" s="3505">
        <v>0</v>
      </c>
      <c r="I95" s="3534">
        <v>0</v>
      </c>
      <c r="J95" s="3505">
        <v>0</v>
      </c>
      <c r="K95" s="3507">
        <v>0</v>
      </c>
    </row>
    <row r="96" spans="1:11" ht="18" customHeight="1" x14ac:dyDescent="0.2">
      <c r="A96" s="3497" t="s">
        <v>126</v>
      </c>
      <c r="B96" s="4083"/>
      <c r="C96" s="4084"/>
      <c r="D96" s="4085"/>
      <c r="E96" s="3492"/>
      <c r="F96" s="3505">
        <v>0</v>
      </c>
      <c r="G96" s="3505">
        <v>0</v>
      </c>
      <c r="H96" s="3505">
        <v>0</v>
      </c>
      <c r="I96" s="3534">
        <v>0</v>
      </c>
      <c r="J96" s="3505">
        <v>0</v>
      </c>
      <c r="K96" s="3507">
        <v>0</v>
      </c>
    </row>
    <row r="97" spans="1:11" ht="18" customHeight="1" x14ac:dyDescent="0.2">
      <c r="A97" s="3497"/>
      <c r="B97" s="3493"/>
      <c r="C97" s="3492"/>
      <c r="D97" s="3492"/>
      <c r="E97" s="3492"/>
      <c r="F97" s="3492"/>
      <c r="G97" s="3492"/>
      <c r="H97" s="3492"/>
      <c r="I97" s="3492"/>
      <c r="J97" s="3492"/>
      <c r="K97" s="3492"/>
    </row>
    <row r="98" spans="1:11" ht="18" customHeight="1" x14ac:dyDescent="0.2">
      <c r="A98" s="3498" t="s">
        <v>150</v>
      </c>
      <c r="B98" s="3494" t="s">
        <v>151</v>
      </c>
      <c r="C98" s="3492"/>
      <c r="D98" s="3492"/>
      <c r="E98" s="3494" t="s">
        <v>7</v>
      </c>
      <c r="F98" s="3509">
        <v>435</v>
      </c>
      <c r="G98" s="3509">
        <v>8191</v>
      </c>
      <c r="H98" s="3509">
        <v>39017.576923076922</v>
      </c>
      <c r="I98" s="3509">
        <v>19508.788461538461</v>
      </c>
      <c r="J98" s="3509">
        <v>0</v>
      </c>
      <c r="K98" s="3509">
        <v>58526.365384615383</v>
      </c>
    </row>
    <row r="99" spans="1:11" ht="18" customHeight="1" thickBot="1" x14ac:dyDescent="0.25">
      <c r="A99" s="3492"/>
      <c r="B99" s="3494"/>
      <c r="C99" s="3492"/>
      <c r="D99" s="3492"/>
      <c r="E99" s="3492"/>
      <c r="F99" s="3513"/>
      <c r="G99" s="3513"/>
      <c r="H99" s="3513"/>
      <c r="I99" s="3513"/>
      <c r="J99" s="3513"/>
      <c r="K99" s="3513"/>
    </row>
    <row r="100" spans="1:11" ht="42.75" customHeight="1" x14ac:dyDescent="0.2">
      <c r="A100" s="3492"/>
      <c r="B100" s="3492"/>
      <c r="C100" s="3492"/>
      <c r="D100" s="3492"/>
      <c r="E100" s="3492"/>
      <c r="F100" s="3500" t="s">
        <v>9</v>
      </c>
      <c r="G100" s="3500" t="s">
        <v>37</v>
      </c>
      <c r="H100" s="3500" t="s">
        <v>29</v>
      </c>
      <c r="I100" s="3500" t="s">
        <v>30</v>
      </c>
      <c r="J100" s="3500" t="s">
        <v>33</v>
      </c>
      <c r="K100" s="3500" t="s">
        <v>34</v>
      </c>
    </row>
    <row r="101" spans="1:11" ht="18" customHeight="1" x14ac:dyDescent="0.2">
      <c r="A101" s="3498" t="s">
        <v>130</v>
      </c>
      <c r="B101" s="3494" t="s">
        <v>63</v>
      </c>
      <c r="C101" s="3492"/>
      <c r="D101" s="3492"/>
      <c r="E101" s="3492"/>
      <c r="F101" s="3492"/>
      <c r="G101" s="3492"/>
      <c r="H101" s="3492"/>
      <c r="I101" s="3492"/>
      <c r="J101" s="3492"/>
      <c r="K101" s="3492"/>
    </row>
    <row r="102" spans="1:11" ht="18" customHeight="1" x14ac:dyDescent="0.2">
      <c r="A102" s="3497" t="s">
        <v>131</v>
      </c>
      <c r="B102" s="3493" t="s">
        <v>152</v>
      </c>
      <c r="C102" s="3492"/>
      <c r="D102" s="3492"/>
      <c r="E102" s="3492"/>
      <c r="F102" s="3505">
        <v>2346.25</v>
      </c>
      <c r="G102" s="3505">
        <v>90</v>
      </c>
      <c r="H102" s="3505">
        <v>99758.71875</v>
      </c>
      <c r="I102" s="3534">
        <v>49879.359375</v>
      </c>
      <c r="J102" s="3505">
        <v>0</v>
      </c>
      <c r="K102" s="3507">
        <v>149638.078125</v>
      </c>
    </row>
    <row r="103" spans="1:11" ht="18" customHeight="1" x14ac:dyDescent="0.2">
      <c r="A103" s="3497" t="s">
        <v>132</v>
      </c>
      <c r="B103" s="3938" t="s">
        <v>62</v>
      </c>
      <c r="C103" s="3938"/>
      <c r="D103" s="3492"/>
      <c r="E103" s="3492"/>
      <c r="F103" s="3505">
        <v>0</v>
      </c>
      <c r="G103" s="3505">
        <v>0</v>
      </c>
      <c r="H103" s="3505">
        <v>0</v>
      </c>
      <c r="I103" s="3534">
        <v>0</v>
      </c>
      <c r="J103" s="3505">
        <v>0</v>
      </c>
      <c r="K103" s="3507">
        <v>0</v>
      </c>
    </row>
    <row r="104" spans="1:11" ht="18" customHeight="1" x14ac:dyDescent="0.2">
      <c r="A104" s="3497" t="s">
        <v>128</v>
      </c>
      <c r="B104" s="4083"/>
      <c r="C104" s="4084"/>
      <c r="D104" s="4085"/>
      <c r="E104" s="3492"/>
      <c r="F104" s="3505">
        <v>0</v>
      </c>
      <c r="G104" s="3505">
        <v>0</v>
      </c>
      <c r="H104" s="3505">
        <v>0</v>
      </c>
      <c r="I104" s="3534">
        <v>0</v>
      </c>
      <c r="J104" s="3505">
        <v>0</v>
      </c>
      <c r="K104" s="3507">
        <v>0</v>
      </c>
    </row>
    <row r="105" spans="1:11" ht="18" customHeight="1" x14ac:dyDescent="0.2">
      <c r="A105" s="3497" t="s">
        <v>127</v>
      </c>
      <c r="B105" s="4083"/>
      <c r="C105" s="4084"/>
      <c r="D105" s="4085"/>
      <c r="E105" s="3492"/>
      <c r="F105" s="3505">
        <v>0</v>
      </c>
      <c r="G105" s="3505">
        <v>0</v>
      </c>
      <c r="H105" s="3505">
        <v>0</v>
      </c>
      <c r="I105" s="3534">
        <v>0</v>
      </c>
      <c r="J105" s="3505">
        <v>0</v>
      </c>
      <c r="K105" s="3507">
        <v>0</v>
      </c>
    </row>
    <row r="106" spans="1:11" ht="18" customHeight="1" x14ac:dyDescent="0.2">
      <c r="A106" s="3497" t="s">
        <v>129</v>
      </c>
      <c r="B106" s="4083"/>
      <c r="C106" s="4084"/>
      <c r="D106" s="4085"/>
      <c r="E106" s="3492"/>
      <c r="F106" s="3505">
        <v>0</v>
      </c>
      <c r="G106" s="3505">
        <v>0</v>
      </c>
      <c r="H106" s="3505">
        <v>0</v>
      </c>
      <c r="I106" s="3534">
        <v>0</v>
      </c>
      <c r="J106" s="3505">
        <v>0</v>
      </c>
      <c r="K106" s="3507">
        <v>0</v>
      </c>
    </row>
    <row r="107" spans="1:11" ht="18" customHeight="1" x14ac:dyDescent="0.2">
      <c r="A107" s="3492"/>
      <c r="B107" s="3494"/>
      <c r="C107" s="3492"/>
      <c r="D107" s="3492"/>
      <c r="E107" s="3492"/>
      <c r="F107" s="3492"/>
      <c r="G107" s="3492"/>
      <c r="H107" s="3492"/>
      <c r="I107" s="3492"/>
      <c r="J107" s="3492"/>
      <c r="K107" s="3492"/>
    </row>
    <row r="108" spans="1:11" s="38" customFormat="1" ht="18" customHeight="1" x14ac:dyDescent="0.2">
      <c r="A108" s="3498" t="s">
        <v>153</v>
      </c>
      <c r="B108" s="3543" t="s">
        <v>154</v>
      </c>
      <c r="C108" s="3492"/>
      <c r="D108" s="3492"/>
      <c r="E108" s="3494" t="s">
        <v>7</v>
      </c>
      <c r="F108" s="3509">
        <v>2346.25</v>
      </c>
      <c r="G108" s="3509">
        <v>90</v>
      </c>
      <c r="H108" s="3507">
        <v>99758.71875</v>
      </c>
      <c r="I108" s="3507">
        <v>49879.359375</v>
      </c>
      <c r="J108" s="3507">
        <v>0</v>
      </c>
      <c r="K108" s="3507">
        <v>149638.078125</v>
      </c>
    </row>
    <row r="109" spans="1:11" s="38" customFormat="1" ht="18" customHeight="1" thickBot="1" x14ac:dyDescent="0.25">
      <c r="A109" s="3502"/>
      <c r="B109" s="3503"/>
      <c r="C109" s="3504"/>
      <c r="D109" s="3504"/>
      <c r="E109" s="3504"/>
      <c r="F109" s="3513"/>
      <c r="G109" s="3513"/>
      <c r="H109" s="3513"/>
      <c r="I109" s="3513"/>
      <c r="J109" s="3513"/>
      <c r="K109" s="3513"/>
    </row>
    <row r="110" spans="1:11" s="38" customFormat="1" ht="18" customHeight="1" x14ac:dyDescent="0.2">
      <c r="A110" s="3498" t="s">
        <v>156</v>
      </c>
      <c r="B110" s="3494" t="s">
        <v>39</v>
      </c>
      <c r="C110" s="3492"/>
      <c r="D110" s="3492"/>
      <c r="E110" s="3492"/>
      <c r="F110" s="3492"/>
      <c r="G110" s="3492"/>
      <c r="H110" s="3492"/>
      <c r="I110" s="3492"/>
      <c r="J110" s="3492"/>
      <c r="K110" s="3492"/>
    </row>
    <row r="111" spans="1:11" ht="18" customHeight="1" x14ac:dyDescent="0.2">
      <c r="A111" s="3498" t="s">
        <v>155</v>
      </c>
      <c r="B111" s="3494" t="s">
        <v>164</v>
      </c>
      <c r="C111" s="3492"/>
      <c r="D111" s="3492"/>
      <c r="E111" s="3494" t="s">
        <v>7</v>
      </c>
      <c r="F111" s="3506">
        <v>88862</v>
      </c>
      <c r="G111" s="3492"/>
      <c r="H111" s="3492"/>
      <c r="I111" s="3492"/>
      <c r="J111" s="3492"/>
      <c r="K111" s="3492"/>
    </row>
    <row r="112" spans="1:11" ht="18" customHeight="1" x14ac:dyDescent="0.2">
      <c r="A112" s="3492"/>
      <c r="B112" s="3494"/>
      <c r="C112" s="3492"/>
      <c r="D112" s="3492"/>
      <c r="E112" s="3494"/>
      <c r="F112" s="3511"/>
      <c r="G112" s="3492"/>
      <c r="H112" s="3492"/>
      <c r="I112" s="3492"/>
      <c r="J112" s="3492"/>
      <c r="K112" s="3492"/>
    </row>
    <row r="113" spans="1:11" ht="12.75" x14ac:dyDescent="0.2">
      <c r="A113" s="3498"/>
      <c r="B113" s="3494" t="s">
        <v>15</v>
      </c>
      <c r="C113" s="3492"/>
      <c r="D113" s="3492"/>
      <c r="E113" s="3492"/>
      <c r="F113" s="3492"/>
      <c r="G113" s="1969"/>
      <c r="H113" s="1969"/>
      <c r="I113" s="1969"/>
      <c r="J113" s="1969"/>
      <c r="K113" s="1969"/>
    </row>
    <row r="114" spans="1:11" ht="12.75" x14ac:dyDescent="0.2">
      <c r="A114" s="3497" t="s">
        <v>171</v>
      </c>
      <c r="B114" s="3493" t="s">
        <v>35</v>
      </c>
      <c r="C114" s="3492"/>
      <c r="D114" s="3492"/>
      <c r="E114" s="3492"/>
      <c r="F114" s="3514">
        <v>0.5</v>
      </c>
      <c r="G114" s="1969"/>
      <c r="H114" s="1969"/>
      <c r="I114" s="1969"/>
      <c r="J114" s="1969"/>
      <c r="K114" s="1969"/>
    </row>
    <row r="115" spans="1:11" ht="12.75" x14ac:dyDescent="0.2">
      <c r="A115" s="3497"/>
      <c r="B115" s="3494"/>
      <c r="C115" s="3492"/>
      <c r="D115" s="3492"/>
      <c r="E115" s="3492"/>
      <c r="F115" s="3492"/>
      <c r="G115" s="1969"/>
      <c r="H115" s="1969"/>
      <c r="I115" s="1969"/>
      <c r="J115" s="1969"/>
      <c r="K115" s="1969"/>
    </row>
    <row r="116" spans="1:11" ht="12.75" x14ac:dyDescent="0.2">
      <c r="A116" s="3497" t="s">
        <v>170</v>
      </c>
      <c r="B116" s="3494" t="s">
        <v>16</v>
      </c>
      <c r="C116" s="3492"/>
      <c r="D116" s="3492"/>
      <c r="E116" s="3492"/>
      <c r="F116" s="3492"/>
      <c r="G116" s="1969"/>
      <c r="H116" s="1969"/>
      <c r="I116" s="1969"/>
      <c r="J116" s="1969"/>
      <c r="K116" s="1969"/>
    </row>
    <row r="117" spans="1:11" ht="12.75" x14ac:dyDescent="0.2">
      <c r="A117" s="3497" t="s">
        <v>172</v>
      </c>
      <c r="B117" s="3493" t="s">
        <v>17</v>
      </c>
      <c r="C117" s="3492"/>
      <c r="D117" s="3492"/>
      <c r="E117" s="3492"/>
      <c r="F117" s="3506">
        <v>56996389</v>
      </c>
      <c r="G117" s="1969"/>
      <c r="H117" s="1969"/>
      <c r="I117" s="1969"/>
      <c r="J117" s="1969"/>
      <c r="K117" s="1969"/>
    </row>
    <row r="118" spans="1:11" ht="12.75" x14ac:dyDescent="0.2">
      <c r="A118" s="3497" t="s">
        <v>173</v>
      </c>
      <c r="B118" s="3492" t="s">
        <v>18</v>
      </c>
      <c r="C118" s="3492"/>
      <c r="D118" s="3492"/>
      <c r="E118" s="3492"/>
      <c r="F118" s="3506">
        <v>1068569</v>
      </c>
      <c r="G118" s="1969"/>
      <c r="H118" s="1969"/>
      <c r="I118" s="1969"/>
      <c r="J118" s="1969"/>
      <c r="K118" s="1969"/>
    </row>
    <row r="119" spans="1:11" ht="12.75" x14ac:dyDescent="0.2">
      <c r="A119" s="3497" t="s">
        <v>174</v>
      </c>
      <c r="B119" s="3494" t="s">
        <v>19</v>
      </c>
      <c r="C119" s="3492"/>
      <c r="D119" s="3492"/>
      <c r="E119" s="3492"/>
      <c r="F119" s="3508">
        <v>58064958</v>
      </c>
      <c r="G119" s="1969"/>
      <c r="H119" s="1969"/>
      <c r="I119" s="1969"/>
      <c r="J119" s="1969"/>
      <c r="K119" s="1969"/>
    </row>
    <row r="120" spans="1:11" ht="12.75" x14ac:dyDescent="0.2">
      <c r="A120" s="3497"/>
      <c r="B120" s="3494"/>
      <c r="C120" s="3492"/>
      <c r="D120" s="3492"/>
      <c r="E120" s="3492"/>
      <c r="F120" s="3492"/>
      <c r="G120" s="1969"/>
      <c r="H120" s="1969"/>
      <c r="I120" s="1969"/>
      <c r="J120" s="1969"/>
      <c r="K120" s="1969"/>
    </row>
    <row r="121" spans="1:11" ht="12.75" x14ac:dyDescent="0.2">
      <c r="A121" s="3497" t="s">
        <v>167</v>
      </c>
      <c r="B121" s="3494" t="s">
        <v>36</v>
      </c>
      <c r="C121" s="3492"/>
      <c r="D121" s="3492"/>
      <c r="E121" s="3492"/>
      <c r="F121" s="3506">
        <v>54438547</v>
      </c>
      <c r="G121" s="1969"/>
      <c r="H121" s="1969"/>
      <c r="I121" s="1969"/>
      <c r="J121" s="1969"/>
      <c r="K121" s="1969"/>
    </row>
    <row r="122" spans="1:11" ht="12.75" x14ac:dyDescent="0.2">
      <c r="A122" s="3497"/>
      <c r="B122" s="3492"/>
      <c r="C122" s="3492"/>
      <c r="D122" s="3492"/>
      <c r="E122" s="3492"/>
      <c r="F122" s="3492"/>
      <c r="G122" s="1969"/>
      <c r="H122" s="1969"/>
      <c r="I122" s="1969"/>
      <c r="J122" s="1969"/>
      <c r="K122" s="1969"/>
    </row>
    <row r="123" spans="1:11" ht="12.75" x14ac:dyDescent="0.2">
      <c r="A123" s="3497" t="s">
        <v>175</v>
      </c>
      <c r="B123" s="3494" t="s">
        <v>20</v>
      </c>
      <c r="C123" s="3492"/>
      <c r="D123" s="3492"/>
      <c r="E123" s="3492"/>
      <c r="F123" s="3506">
        <v>3626412</v>
      </c>
      <c r="G123" s="1969"/>
      <c r="H123" s="1969"/>
      <c r="I123" s="1969"/>
      <c r="J123" s="1969"/>
      <c r="K123" s="1969"/>
    </row>
    <row r="124" spans="1:11" ht="12.75" x14ac:dyDescent="0.2">
      <c r="A124" s="3497"/>
      <c r="B124" s="3492"/>
      <c r="C124" s="3492"/>
      <c r="D124" s="3492"/>
      <c r="E124" s="3492"/>
      <c r="F124" s="3492"/>
      <c r="G124" s="1969"/>
      <c r="H124" s="1969"/>
      <c r="I124" s="1969"/>
      <c r="J124" s="1969"/>
      <c r="K124" s="1969"/>
    </row>
    <row r="125" spans="1:11" ht="12.75" x14ac:dyDescent="0.2">
      <c r="A125" s="3497" t="s">
        <v>176</v>
      </c>
      <c r="B125" s="3494" t="s">
        <v>21</v>
      </c>
      <c r="C125" s="3492"/>
      <c r="D125" s="3492"/>
      <c r="E125" s="3492"/>
      <c r="F125" s="3545">
        <v>-55819</v>
      </c>
      <c r="G125" s="1969"/>
      <c r="H125" s="1969"/>
      <c r="I125" s="1969"/>
      <c r="J125" s="1969"/>
      <c r="K125" s="1969"/>
    </row>
    <row r="126" spans="1:11" ht="12.75" x14ac:dyDescent="0.2">
      <c r="A126" s="3497"/>
      <c r="B126" s="3492"/>
      <c r="C126" s="3492"/>
      <c r="D126" s="3492"/>
      <c r="E126" s="3492"/>
      <c r="F126" s="3492"/>
      <c r="G126" s="1969"/>
      <c r="H126" s="1969"/>
      <c r="I126" s="1969"/>
      <c r="J126" s="1969"/>
      <c r="K126" s="1969"/>
    </row>
    <row r="127" spans="1:11" ht="12.75" x14ac:dyDescent="0.2">
      <c r="A127" s="3497" t="s">
        <v>177</v>
      </c>
      <c r="B127" s="3494" t="s">
        <v>22</v>
      </c>
      <c r="C127" s="3492"/>
      <c r="D127" s="3492"/>
      <c r="E127" s="3492"/>
      <c r="F127" s="3506">
        <v>3570592</v>
      </c>
      <c r="G127" s="1969"/>
      <c r="H127" s="1969"/>
      <c r="I127" s="1969"/>
      <c r="J127" s="1969"/>
      <c r="K127" s="1969"/>
    </row>
    <row r="128" spans="1:11" ht="12.75" x14ac:dyDescent="0.2">
      <c r="A128" s="3497"/>
      <c r="B128" s="3492"/>
      <c r="C128" s="3492"/>
      <c r="D128" s="3492"/>
      <c r="E128" s="3492"/>
      <c r="F128" s="3492"/>
      <c r="G128" s="1969"/>
      <c r="H128" s="1969"/>
      <c r="I128" s="1969"/>
      <c r="J128" s="1969"/>
      <c r="K128" s="1969"/>
    </row>
    <row r="129" spans="1:11" ht="42.75" customHeight="1" x14ac:dyDescent="0.2">
      <c r="A129" s="3492"/>
      <c r="B129" s="3492"/>
      <c r="C129" s="3492"/>
      <c r="D129" s="3492"/>
      <c r="E129" s="3492"/>
      <c r="F129" s="3500" t="s">
        <v>9</v>
      </c>
      <c r="G129" s="3500" t="s">
        <v>37</v>
      </c>
      <c r="H129" s="3500" t="s">
        <v>29</v>
      </c>
      <c r="I129" s="3500" t="s">
        <v>30</v>
      </c>
      <c r="J129" s="3500" t="s">
        <v>33</v>
      </c>
      <c r="K129" s="3500" t="s">
        <v>34</v>
      </c>
    </row>
    <row r="130" spans="1:11" ht="18" customHeight="1" x14ac:dyDescent="0.2">
      <c r="A130" s="3498" t="s">
        <v>157</v>
      </c>
      <c r="B130" s="3494" t="s">
        <v>23</v>
      </c>
      <c r="C130" s="3492"/>
      <c r="D130" s="3492"/>
      <c r="E130" s="3492"/>
      <c r="F130" s="3492"/>
      <c r="G130" s="3492"/>
      <c r="H130" s="3492"/>
      <c r="I130" s="3492"/>
      <c r="J130" s="3492"/>
      <c r="K130" s="3492"/>
    </row>
    <row r="131" spans="1:11" ht="18" customHeight="1" x14ac:dyDescent="0.2">
      <c r="A131" s="3497" t="s">
        <v>158</v>
      </c>
      <c r="B131" s="3492" t="s">
        <v>24</v>
      </c>
      <c r="C131" s="3492"/>
      <c r="D131" s="3492"/>
      <c r="E131" s="3492"/>
      <c r="F131" s="3505"/>
      <c r="G131" s="3505"/>
      <c r="H131" s="3506"/>
      <c r="I131" s="3534">
        <v>0</v>
      </c>
      <c r="J131" s="3506"/>
      <c r="K131" s="3507">
        <v>0</v>
      </c>
    </row>
    <row r="132" spans="1:11" ht="18" customHeight="1" x14ac:dyDescent="0.2">
      <c r="A132" s="3497" t="s">
        <v>159</v>
      </c>
      <c r="B132" s="3492" t="s">
        <v>25</v>
      </c>
      <c r="C132" s="3492"/>
      <c r="D132" s="3492"/>
      <c r="E132" s="3492"/>
      <c r="F132" s="3505"/>
      <c r="G132" s="3505"/>
      <c r="H132" s="3506"/>
      <c r="I132" s="3534">
        <v>0</v>
      </c>
      <c r="J132" s="3506"/>
      <c r="K132" s="3507">
        <v>0</v>
      </c>
    </row>
    <row r="133" spans="1:11" ht="18" customHeight="1" x14ac:dyDescent="0.2">
      <c r="A133" s="3497" t="s">
        <v>160</v>
      </c>
      <c r="B133" s="4102"/>
      <c r="C133" s="4103"/>
      <c r="D133" s="4104"/>
      <c r="E133" s="3492"/>
      <c r="F133" s="3505"/>
      <c r="G133" s="3505"/>
      <c r="H133" s="3506"/>
      <c r="I133" s="3534">
        <v>0</v>
      </c>
      <c r="J133" s="3506"/>
      <c r="K133" s="3507">
        <v>0</v>
      </c>
    </row>
    <row r="134" spans="1:11" ht="18" customHeight="1" x14ac:dyDescent="0.2">
      <c r="A134" s="3497" t="s">
        <v>161</v>
      </c>
      <c r="B134" s="4102"/>
      <c r="C134" s="4103"/>
      <c r="D134" s="4104"/>
      <c r="E134" s="3492"/>
      <c r="F134" s="3505"/>
      <c r="G134" s="3505"/>
      <c r="H134" s="3506"/>
      <c r="I134" s="3534">
        <v>0</v>
      </c>
      <c r="J134" s="3506"/>
      <c r="K134" s="3507">
        <v>0</v>
      </c>
    </row>
    <row r="135" spans="1:11" ht="18" customHeight="1" x14ac:dyDescent="0.2">
      <c r="A135" s="3497" t="s">
        <v>162</v>
      </c>
      <c r="B135" s="4102"/>
      <c r="C135" s="4103"/>
      <c r="D135" s="4104"/>
      <c r="E135" s="3492"/>
      <c r="F135" s="3505"/>
      <c r="G135" s="3505"/>
      <c r="H135" s="3506"/>
      <c r="I135" s="3534">
        <v>0</v>
      </c>
      <c r="J135" s="3506"/>
      <c r="K135" s="3507">
        <v>0</v>
      </c>
    </row>
    <row r="136" spans="1:11" ht="18" customHeight="1" x14ac:dyDescent="0.2">
      <c r="A136" s="3498"/>
      <c r="B136" s="3492"/>
      <c r="C136" s="3492"/>
      <c r="D136" s="3492"/>
      <c r="E136" s="3492"/>
      <c r="F136" s="3492"/>
      <c r="G136" s="3492"/>
      <c r="H136" s="3492"/>
      <c r="I136" s="3492"/>
      <c r="J136" s="3492"/>
      <c r="K136" s="3492"/>
    </row>
    <row r="137" spans="1:11" ht="18" customHeight="1" x14ac:dyDescent="0.2">
      <c r="A137" s="3498" t="s">
        <v>163</v>
      </c>
      <c r="B137" s="3494" t="s">
        <v>27</v>
      </c>
      <c r="C137" s="3492"/>
      <c r="D137" s="3492"/>
      <c r="E137" s="3492"/>
      <c r="F137" s="3509">
        <v>0</v>
      </c>
      <c r="G137" s="3509">
        <v>0</v>
      </c>
      <c r="H137" s="3507">
        <v>0</v>
      </c>
      <c r="I137" s="3507">
        <v>0</v>
      </c>
      <c r="J137" s="3507">
        <v>0</v>
      </c>
      <c r="K137" s="3507">
        <v>0</v>
      </c>
    </row>
    <row r="138" spans="1:11" ht="18" customHeight="1" x14ac:dyDescent="0.2">
      <c r="A138" s="3492"/>
      <c r="B138" s="3492"/>
      <c r="C138" s="3492"/>
      <c r="D138" s="3492"/>
      <c r="E138" s="3492"/>
      <c r="F138" s="3492"/>
      <c r="G138" s="3492"/>
      <c r="H138" s="3492"/>
      <c r="I138" s="3492"/>
      <c r="J138" s="3492"/>
      <c r="K138" s="3492"/>
    </row>
    <row r="139" spans="1:11" ht="42.75" customHeight="1" x14ac:dyDescent="0.2">
      <c r="A139" s="3492"/>
      <c r="B139" s="3492"/>
      <c r="C139" s="3492"/>
      <c r="D139" s="3492"/>
      <c r="E139" s="3492"/>
      <c r="F139" s="3500" t="s">
        <v>9</v>
      </c>
      <c r="G139" s="3500" t="s">
        <v>37</v>
      </c>
      <c r="H139" s="3500" t="s">
        <v>29</v>
      </c>
      <c r="I139" s="3500" t="s">
        <v>30</v>
      </c>
      <c r="J139" s="3500" t="s">
        <v>33</v>
      </c>
      <c r="K139" s="3500" t="s">
        <v>34</v>
      </c>
    </row>
    <row r="140" spans="1:11" ht="18" customHeight="1" x14ac:dyDescent="0.2">
      <c r="A140" s="3498" t="s">
        <v>166</v>
      </c>
      <c r="B140" s="3494" t="s">
        <v>26</v>
      </c>
      <c r="C140" s="3492"/>
      <c r="D140" s="3492"/>
      <c r="E140" s="3492"/>
      <c r="F140" s="3492"/>
      <c r="G140" s="3492"/>
      <c r="H140" s="3492"/>
      <c r="I140" s="3492"/>
      <c r="J140" s="3492"/>
      <c r="K140" s="3492"/>
    </row>
    <row r="141" spans="1:11" ht="18" customHeight="1" x14ac:dyDescent="0.2">
      <c r="A141" s="3497" t="s">
        <v>137</v>
      </c>
      <c r="B141" s="3494" t="s">
        <v>64</v>
      </c>
      <c r="C141" s="3492"/>
      <c r="D141" s="3492"/>
      <c r="E141" s="3492"/>
      <c r="F141" s="3526">
        <v>1944</v>
      </c>
      <c r="G141" s="3526">
        <v>54670</v>
      </c>
      <c r="H141" s="3526">
        <v>103109.5625</v>
      </c>
      <c r="I141" s="3526">
        <v>51554.78125</v>
      </c>
      <c r="J141" s="3526">
        <v>0</v>
      </c>
      <c r="K141" s="3526">
        <v>154664.34375</v>
      </c>
    </row>
    <row r="142" spans="1:11" ht="18" customHeight="1" x14ac:dyDescent="0.2">
      <c r="A142" s="3497" t="s">
        <v>142</v>
      </c>
      <c r="B142" s="3494" t="s">
        <v>65</v>
      </c>
      <c r="C142" s="3492"/>
      <c r="D142" s="3492"/>
      <c r="E142" s="3492"/>
      <c r="F142" s="3526">
        <v>8090.5</v>
      </c>
      <c r="G142" s="3526">
        <v>5306</v>
      </c>
      <c r="H142" s="3526">
        <v>340343.8</v>
      </c>
      <c r="I142" s="3526">
        <v>170171.9</v>
      </c>
      <c r="J142" s="3526">
        <v>0</v>
      </c>
      <c r="K142" s="3526">
        <v>510515.7</v>
      </c>
    </row>
    <row r="143" spans="1:11" ht="18" customHeight="1" x14ac:dyDescent="0.2">
      <c r="A143" s="3497" t="s">
        <v>144</v>
      </c>
      <c r="B143" s="3494" t="s">
        <v>66</v>
      </c>
      <c r="C143" s="3492"/>
      <c r="D143" s="3492"/>
      <c r="E143" s="3492"/>
      <c r="F143" s="3526">
        <v>10750</v>
      </c>
      <c r="G143" s="3526">
        <v>3369</v>
      </c>
      <c r="H143" s="3526">
        <v>632840</v>
      </c>
      <c r="I143" s="3526">
        <v>316420</v>
      </c>
      <c r="J143" s="3526">
        <v>441103</v>
      </c>
      <c r="K143" s="3526">
        <v>508157</v>
      </c>
    </row>
    <row r="144" spans="1:11" ht="18" customHeight="1" x14ac:dyDescent="0.2">
      <c r="A144" s="3497" t="s">
        <v>146</v>
      </c>
      <c r="B144" s="3494" t="s">
        <v>67</v>
      </c>
      <c r="C144" s="3492"/>
      <c r="D144" s="3492"/>
      <c r="E144" s="3492"/>
      <c r="F144" s="3526">
        <v>0</v>
      </c>
      <c r="G144" s="3526">
        <v>0</v>
      </c>
      <c r="H144" s="3526">
        <v>0</v>
      </c>
      <c r="I144" s="3526">
        <v>0</v>
      </c>
      <c r="J144" s="3526">
        <v>0</v>
      </c>
      <c r="K144" s="3526">
        <v>0</v>
      </c>
    </row>
    <row r="145" spans="1:11" ht="18" customHeight="1" x14ac:dyDescent="0.2">
      <c r="A145" s="3497" t="s">
        <v>148</v>
      </c>
      <c r="B145" s="3494" t="s">
        <v>68</v>
      </c>
      <c r="C145" s="3492"/>
      <c r="D145" s="3492"/>
      <c r="E145" s="3492"/>
      <c r="F145" s="3526">
        <v>93</v>
      </c>
      <c r="G145" s="3526">
        <v>417</v>
      </c>
      <c r="H145" s="3526">
        <v>9752.625</v>
      </c>
      <c r="I145" s="3526">
        <v>4876.3125</v>
      </c>
      <c r="J145" s="3526">
        <v>0</v>
      </c>
      <c r="K145" s="3526">
        <v>14628.9375</v>
      </c>
    </row>
    <row r="146" spans="1:11" ht="18" customHeight="1" x14ac:dyDescent="0.2">
      <c r="A146" s="3497" t="s">
        <v>150</v>
      </c>
      <c r="B146" s="3494" t="s">
        <v>69</v>
      </c>
      <c r="C146" s="3492"/>
      <c r="D146" s="3492"/>
      <c r="E146" s="3492"/>
      <c r="F146" s="3526">
        <v>435</v>
      </c>
      <c r="G146" s="3526">
        <v>8191</v>
      </c>
      <c r="H146" s="3526">
        <v>39017.576923076922</v>
      </c>
      <c r="I146" s="3526">
        <v>19508.788461538461</v>
      </c>
      <c r="J146" s="3526">
        <v>0</v>
      </c>
      <c r="K146" s="3526">
        <v>58526.365384615383</v>
      </c>
    </row>
    <row r="147" spans="1:11" ht="18" customHeight="1" x14ac:dyDescent="0.2">
      <c r="A147" s="3497" t="s">
        <v>153</v>
      </c>
      <c r="B147" s="3494" t="s">
        <v>61</v>
      </c>
      <c r="C147" s="3492"/>
      <c r="D147" s="3492"/>
      <c r="E147" s="3492"/>
      <c r="F147" s="3509">
        <v>2346.25</v>
      </c>
      <c r="G147" s="3509">
        <v>90</v>
      </c>
      <c r="H147" s="3509">
        <v>99758.71875</v>
      </c>
      <c r="I147" s="3509">
        <v>49879.359375</v>
      </c>
      <c r="J147" s="3509">
        <v>0</v>
      </c>
      <c r="K147" s="3509">
        <v>149638.078125</v>
      </c>
    </row>
    <row r="148" spans="1:11" ht="18" customHeight="1" x14ac:dyDescent="0.2">
      <c r="A148" s="3497" t="s">
        <v>155</v>
      </c>
      <c r="B148" s="3494" t="s">
        <v>70</v>
      </c>
      <c r="C148" s="3492"/>
      <c r="D148" s="3492"/>
      <c r="E148" s="3492"/>
      <c r="F148" s="3527" t="s">
        <v>73</v>
      </c>
      <c r="G148" s="3527" t="s">
        <v>73</v>
      </c>
      <c r="H148" s="3528" t="s">
        <v>73</v>
      </c>
      <c r="I148" s="3528" t="s">
        <v>73</v>
      </c>
      <c r="J148" s="3528" t="s">
        <v>73</v>
      </c>
      <c r="K148" s="3524">
        <v>88862</v>
      </c>
    </row>
    <row r="149" spans="1:11" ht="18" customHeight="1" x14ac:dyDescent="0.2">
      <c r="A149" s="3497" t="s">
        <v>163</v>
      </c>
      <c r="B149" s="3494" t="s">
        <v>71</v>
      </c>
      <c r="C149" s="3492"/>
      <c r="D149" s="3492"/>
      <c r="E149" s="3492"/>
      <c r="F149" s="3509">
        <v>0</v>
      </c>
      <c r="G149" s="3509">
        <v>0</v>
      </c>
      <c r="H149" s="3509">
        <v>0</v>
      </c>
      <c r="I149" s="3509">
        <v>0</v>
      </c>
      <c r="J149" s="3509">
        <v>0</v>
      </c>
      <c r="K149" s="3509">
        <v>0</v>
      </c>
    </row>
    <row r="150" spans="1:11" ht="18" customHeight="1" x14ac:dyDescent="0.2">
      <c r="A150" s="3497" t="s">
        <v>185</v>
      </c>
      <c r="B150" s="3494" t="s">
        <v>186</v>
      </c>
      <c r="C150" s="3492"/>
      <c r="D150" s="3492"/>
      <c r="E150" s="3492"/>
      <c r="F150" s="3527" t="s">
        <v>73</v>
      </c>
      <c r="G150" s="3527" t="s">
        <v>73</v>
      </c>
      <c r="H150" s="3509">
        <v>0</v>
      </c>
      <c r="I150" s="3509">
        <v>0</v>
      </c>
      <c r="J150" s="3509">
        <v>0</v>
      </c>
      <c r="K150" s="3509">
        <v>0</v>
      </c>
    </row>
    <row r="151" spans="1:11" ht="18" customHeight="1" x14ac:dyDescent="0.2">
      <c r="A151" s="3492"/>
      <c r="B151" s="3494"/>
      <c r="C151" s="3492"/>
      <c r="D151" s="3492"/>
      <c r="E151" s="3492"/>
      <c r="F151" s="3532"/>
      <c r="G151" s="3532"/>
      <c r="H151" s="3532"/>
      <c r="I151" s="3532"/>
      <c r="J151" s="3532"/>
      <c r="K151" s="3532"/>
    </row>
    <row r="152" spans="1:11" ht="18" customHeight="1" x14ac:dyDescent="0.2">
      <c r="A152" s="3498" t="s">
        <v>165</v>
      </c>
      <c r="B152" s="3494" t="s">
        <v>26</v>
      </c>
      <c r="C152" s="3492"/>
      <c r="D152" s="3492"/>
      <c r="E152" s="3492"/>
      <c r="F152" s="3533">
        <v>23658.75</v>
      </c>
      <c r="G152" s="3533">
        <v>72043</v>
      </c>
      <c r="H152" s="3533">
        <v>1224822.283173077</v>
      </c>
      <c r="I152" s="3533">
        <v>612411.14158653852</v>
      </c>
      <c r="J152" s="3533">
        <v>441103</v>
      </c>
      <c r="K152" s="3533">
        <v>1484992.4247596154</v>
      </c>
    </row>
    <row r="153" spans="1:11" ht="18" customHeight="1" x14ac:dyDescent="0.2">
      <c r="A153" s="1970"/>
      <c r="B153" s="1969"/>
      <c r="C153" s="1969"/>
      <c r="D153" s="1969"/>
      <c r="E153" s="1969"/>
      <c r="F153" s="1969"/>
      <c r="G153" s="1969"/>
      <c r="H153" s="1969"/>
      <c r="I153" s="1969"/>
      <c r="J153" s="1969"/>
      <c r="K153" s="1969"/>
    </row>
    <row r="154" spans="1:11" ht="18" customHeight="1" x14ac:dyDescent="0.2">
      <c r="A154" s="3498" t="s">
        <v>168</v>
      </c>
      <c r="B154" s="3494" t="s">
        <v>28</v>
      </c>
      <c r="C154" s="3492"/>
      <c r="D154" s="3492"/>
      <c r="E154" s="3492"/>
      <c r="F154" s="3544">
        <v>2.7278325866405204E-2</v>
      </c>
      <c r="G154" s="3492"/>
      <c r="H154" s="3492"/>
      <c r="I154" s="3492"/>
      <c r="J154" s="3492"/>
      <c r="K154" s="3492"/>
    </row>
    <row r="155" spans="1:11" ht="18" customHeight="1" x14ac:dyDescent="0.2">
      <c r="A155" s="3498" t="s">
        <v>169</v>
      </c>
      <c r="B155" s="3494" t="s">
        <v>72</v>
      </c>
      <c r="C155" s="3492"/>
      <c r="D155" s="3492"/>
      <c r="E155" s="3492"/>
      <c r="F155" s="3544">
        <v>0.40949357788348806</v>
      </c>
      <c r="G155" s="3494"/>
      <c r="H155" s="3492"/>
      <c r="I155" s="3492"/>
      <c r="J155" s="3492"/>
      <c r="K155" s="3492"/>
    </row>
    <row r="156" spans="1:11" ht="18" customHeight="1" x14ac:dyDescent="0.2">
      <c r="A156" s="3492"/>
      <c r="B156" s="3492"/>
      <c r="C156" s="3492"/>
      <c r="D156" s="3492"/>
      <c r="E156" s="3492"/>
      <c r="F156" s="3492"/>
      <c r="G156" s="3494"/>
      <c r="H156" s="3492"/>
      <c r="I156" s="3492"/>
      <c r="J156" s="3492"/>
      <c r="K156" s="3492"/>
    </row>
  </sheetData>
  <mergeCells count="34">
    <mergeCell ref="D2:H2"/>
    <mergeCell ref="B45:D45"/>
    <mergeCell ref="B46:D46"/>
    <mergeCell ref="B47:D47"/>
    <mergeCell ref="B34:D34"/>
    <mergeCell ref="C5:G5"/>
    <mergeCell ref="C6:G6"/>
    <mergeCell ref="C7:G7"/>
    <mergeCell ref="C9:G9"/>
    <mergeCell ref="C10:G10"/>
    <mergeCell ref="C11:G11"/>
    <mergeCell ref="B41:C41"/>
    <mergeCell ref="B44:D44"/>
    <mergeCell ref="B13:H13"/>
    <mergeCell ref="B55:D55"/>
    <mergeCell ref="B52:C52"/>
    <mergeCell ref="B53:D53"/>
    <mergeCell ref="B30:D30"/>
    <mergeCell ref="B31:D31"/>
    <mergeCell ref="B134:D134"/>
    <mergeCell ref="B135:D135"/>
    <mergeCell ref="B90:C90"/>
    <mergeCell ref="B56:D56"/>
    <mergeCell ref="B133:D133"/>
    <mergeCell ref="B104:D104"/>
    <mergeCell ref="B105:D105"/>
    <mergeCell ref="B106:D106"/>
    <mergeCell ref="B62:D62"/>
    <mergeCell ref="B103:C103"/>
    <mergeCell ref="B96:D96"/>
    <mergeCell ref="B95:D95"/>
    <mergeCell ref="B94:D94"/>
    <mergeCell ref="B59:D59"/>
    <mergeCell ref="B57:D5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249977111117893"/>
    <pageSetUpPr fitToPage="1"/>
  </sheetPr>
  <dimension ref="A1:AX64"/>
  <sheetViews>
    <sheetView zoomScale="70" zoomScaleNormal="70" workbookViewId="0">
      <pane xSplit="2" ySplit="2" topLeftCell="C21" activePane="bottomRight" state="frozen"/>
      <selection pane="topRight" activeCell="C1" sqref="C1"/>
      <selection pane="bottomLeft" activeCell="A3" sqref="A3"/>
      <selection pane="bottomRight" activeCell="C55" sqref="C55"/>
    </sheetView>
  </sheetViews>
  <sheetFormatPr defaultColWidth="9.28515625" defaultRowHeight="15" x14ac:dyDescent="0.25"/>
  <cols>
    <col min="1" max="1" width="12.28515625" style="4" customWidth="1"/>
    <col min="2" max="2" width="41.42578125" style="4" bestFit="1" customWidth="1"/>
    <col min="3" max="3" width="11.85546875" style="29" customWidth="1"/>
    <col min="4" max="4" width="16.42578125" style="4" customWidth="1"/>
    <col min="5" max="5" width="21" style="23" customWidth="1"/>
    <col min="6" max="6" width="20.7109375" style="23" customWidth="1"/>
    <col min="7" max="7" width="18.7109375" style="11" customWidth="1"/>
    <col min="8" max="8" width="20.28515625" style="11" customWidth="1"/>
    <col min="9" max="9" width="15.28515625" style="8" customWidth="1"/>
    <col min="10" max="10" width="23.5703125" style="31" customWidth="1"/>
    <col min="11" max="11" width="30.5703125" style="11" customWidth="1"/>
    <col min="12" max="12" width="18.28515625" style="23" bestFit="1" customWidth="1"/>
    <col min="13" max="13" width="18.28515625" style="4" bestFit="1" customWidth="1"/>
    <col min="14" max="16384" width="9.28515625" style="4"/>
  </cols>
  <sheetData>
    <row r="1" spans="1:13" ht="27.75" customHeight="1" x14ac:dyDescent="0.25">
      <c r="A1" s="3847" t="s">
        <v>834</v>
      </c>
      <c r="B1" s="3847"/>
      <c r="C1" s="3847"/>
    </row>
    <row r="2" spans="1:13" s="9" customFormat="1" ht="75" x14ac:dyDescent="0.25">
      <c r="A2" s="12" t="s">
        <v>210</v>
      </c>
      <c r="B2" s="12" t="s">
        <v>212</v>
      </c>
      <c r="C2" s="13" t="s">
        <v>239</v>
      </c>
      <c r="D2" s="14" t="s">
        <v>240</v>
      </c>
      <c r="E2" s="15" t="s">
        <v>241</v>
      </c>
      <c r="F2" s="15" t="s">
        <v>242</v>
      </c>
      <c r="G2" s="3731" t="s">
        <v>841</v>
      </c>
      <c r="H2" s="3731" t="s">
        <v>678</v>
      </c>
      <c r="I2" s="16" t="s">
        <v>243</v>
      </c>
      <c r="J2" s="3731" t="s">
        <v>842</v>
      </c>
      <c r="K2" s="3735" t="s">
        <v>677</v>
      </c>
      <c r="L2" s="3736" t="s">
        <v>244</v>
      </c>
      <c r="M2" s="15" t="s">
        <v>245</v>
      </c>
    </row>
    <row r="3" spans="1:13" ht="15.75" x14ac:dyDescent="0.25">
      <c r="A3" s="5">
        <v>39</v>
      </c>
      <c r="B3" s="4" t="s">
        <v>274</v>
      </c>
      <c r="C3" s="18">
        <f>'#39-Calvert Memorial'!$C$7</f>
        <v>1329</v>
      </c>
      <c r="D3" s="18">
        <f>'#39-Calvert Memorial'!$F$108</f>
        <v>243</v>
      </c>
      <c r="E3" s="18">
        <f>'#39-Calvert Memorial'!$F$121</f>
        <v>1128684174</v>
      </c>
      <c r="F3" s="18">
        <f>'#39-Calvert Memorial'!$K$152</f>
        <v>16412940.896399999</v>
      </c>
      <c r="G3" s="3741">
        <v>72303.860642113315</v>
      </c>
      <c r="H3" s="3732">
        <f t="shared" ref="H3:H34" si="0">F3+G3</f>
        <v>16485244.757042112</v>
      </c>
      <c r="I3" s="149">
        <f t="shared" ref="I3:I34" si="1">F3/E3</f>
        <v>1.454165946017774E-2</v>
      </c>
      <c r="J3" s="3734">
        <f>'Rate Support-Attachment I'!F35</f>
        <v>5472403.467194288</v>
      </c>
      <c r="K3" s="3737">
        <f t="shared" ref="K3:K34" si="2">H3-J3</f>
        <v>11012841.289847825</v>
      </c>
      <c r="L3" s="3738">
        <f t="shared" ref="L3:L34" si="3">K3/E3</f>
        <v>9.7572390430698333E-3</v>
      </c>
      <c r="M3" s="18">
        <f>'#39-Calvert Memorial'!$F$111</f>
        <v>3808206</v>
      </c>
    </row>
    <row r="4" spans="1:13" ht="15.75" x14ac:dyDescent="0.25">
      <c r="A4" s="5">
        <v>45</v>
      </c>
      <c r="B4" s="4" t="s">
        <v>203</v>
      </c>
      <c r="C4" s="18">
        <f>'#45-McCready'!$C$7</f>
        <v>294</v>
      </c>
      <c r="D4" s="18">
        <f>'#45-McCready'!$F$108</f>
        <v>5</v>
      </c>
      <c r="E4" s="18">
        <f>'#45-McCready'!$F$121</f>
        <v>14968260</v>
      </c>
      <c r="F4" s="18">
        <f>'#45-McCready'!$K$152</f>
        <v>267585.66097619856</v>
      </c>
      <c r="G4" s="3741">
        <v>7611.101081674592</v>
      </c>
      <c r="H4" s="3732">
        <f t="shared" si="0"/>
        <v>275196.76205787313</v>
      </c>
      <c r="I4" s="149">
        <f t="shared" si="1"/>
        <v>1.7876871525227284E-2</v>
      </c>
      <c r="J4" s="3734">
        <f>'Rate Support-Attachment I'!F39</f>
        <v>409324.12840706477</v>
      </c>
      <c r="K4" s="3737">
        <f t="shared" si="2"/>
        <v>-134127.36634919164</v>
      </c>
      <c r="L4" s="3738">
        <f t="shared" si="3"/>
        <v>-8.9607854452816577E-3</v>
      </c>
      <c r="M4" s="18">
        <f>'#45-McCready'!$F$111</f>
        <v>185796</v>
      </c>
    </row>
    <row r="5" spans="1:13" x14ac:dyDescent="0.25">
      <c r="A5" s="161">
        <v>5034</v>
      </c>
      <c r="B5" s="150" t="s">
        <v>289</v>
      </c>
      <c r="C5" s="152">
        <f>'#5034-Mt Washington Pediatric'!$C$7</f>
        <v>674</v>
      </c>
      <c r="D5" s="152">
        <f>'#5034-Mt Washington Pediatric'!$F$108</f>
        <v>2346.25</v>
      </c>
      <c r="E5" s="152">
        <f>'#5034-Mt Washington Pediatric'!$F$121</f>
        <v>54438547</v>
      </c>
      <c r="F5" s="152">
        <f>'#5034-Mt Washington Pediatric'!$K$152</f>
        <v>1484992.4247596154</v>
      </c>
      <c r="G5" s="3744">
        <v>0</v>
      </c>
      <c r="H5" s="3732">
        <f t="shared" si="0"/>
        <v>1484992.4247596154</v>
      </c>
      <c r="I5" s="149">
        <f t="shared" si="1"/>
        <v>2.7278325866405204E-2</v>
      </c>
      <c r="J5" s="3734">
        <f>'Rate Support-Attachment I'!F55</f>
        <v>55464</v>
      </c>
      <c r="K5" s="3737">
        <f t="shared" si="2"/>
        <v>1429528.4247596154</v>
      </c>
      <c r="L5" s="3738">
        <f t="shared" si="3"/>
        <v>2.6259488974965026E-2</v>
      </c>
      <c r="M5" s="152">
        <f>'#5034-Mt Washington Pediatric'!$F$111</f>
        <v>88862</v>
      </c>
    </row>
    <row r="6" spans="1:13" ht="15.75" x14ac:dyDescent="0.25">
      <c r="A6" s="5">
        <v>60</v>
      </c>
      <c r="B6" s="107" t="s">
        <v>573</v>
      </c>
      <c r="C6" s="18">
        <f>'#60-Fort Washington'!$C$7</f>
        <v>432</v>
      </c>
      <c r="D6" s="18">
        <f>'#60-Fort Washington'!$F$108</f>
        <v>0</v>
      </c>
      <c r="E6" s="18">
        <f>'#60-Fort Washington'!$F$121</f>
        <v>42405282</v>
      </c>
      <c r="F6" s="18">
        <f>'#60-Fort Washington'!$K$152</f>
        <v>1479150.2</v>
      </c>
      <c r="G6" s="3741">
        <v>28239.801253850415</v>
      </c>
      <c r="H6" s="3732">
        <f t="shared" si="0"/>
        <v>1507390.0012538503</v>
      </c>
      <c r="I6" s="149">
        <f t="shared" si="1"/>
        <v>3.4881272573544023E-2</v>
      </c>
      <c r="J6" s="3734">
        <f>'Rate Support-Attachment I'!F44</f>
        <v>1330489.7527894478</v>
      </c>
      <c r="K6" s="3737">
        <f t="shared" si="2"/>
        <v>176900.24846440251</v>
      </c>
      <c r="L6" s="3738">
        <f t="shared" si="3"/>
        <v>4.1716559853181142E-3</v>
      </c>
      <c r="M6" s="18">
        <f>'#60-Fort Washington'!$F$111</f>
        <v>914689</v>
      </c>
    </row>
    <row r="7" spans="1:13" ht="15.75" x14ac:dyDescent="0.25">
      <c r="A7" s="5">
        <v>44</v>
      </c>
      <c r="B7" s="4" t="s">
        <v>202</v>
      </c>
      <c r="C7" s="18">
        <f>'#44-GBMC'!$C$7</f>
        <v>2561</v>
      </c>
      <c r="D7" s="18">
        <f>'#44-GBMC'!$F$108</f>
        <v>5826</v>
      </c>
      <c r="E7" s="18">
        <f>'#44-GBMC'!$F$121</f>
        <v>402046322</v>
      </c>
      <c r="F7" s="18">
        <f>'#44-GBMC'!$K$152</f>
        <v>14933314.998089002</v>
      </c>
      <c r="G7" s="3741">
        <v>4135.5398987458111</v>
      </c>
      <c r="H7" s="3732">
        <f t="shared" si="0"/>
        <v>14937450.537987748</v>
      </c>
      <c r="I7" s="149">
        <f t="shared" si="1"/>
        <v>3.7143269770016703E-2</v>
      </c>
      <c r="J7" s="3734">
        <f>'Rate Support-Attachment I'!F38</f>
        <v>8267888.228126917</v>
      </c>
      <c r="K7" s="3737">
        <f t="shared" si="2"/>
        <v>6669562.3098608311</v>
      </c>
      <c r="L7" s="3738">
        <f t="shared" si="3"/>
        <v>1.6589039483517105E-2</v>
      </c>
      <c r="M7" s="18">
        <f>'#44-GBMC'!$F$111</f>
        <v>2007183</v>
      </c>
    </row>
    <row r="8" spans="1:13" ht="15.75" x14ac:dyDescent="0.25">
      <c r="A8" s="5">
        <v>32</v>
      </c>
      <c r="B8" s="4" t="s">
        <v>268</v>
      </c>
      <c r="C8" s="18">
        <f>'#32-Union Hospital Cecil Co'!$C$7</f>
        <v>1149</v>
      </c>
      <c r="D8" s="18">
        <f>'#32-Union Hospital Cecil Co'!$F$108</f>
        <v>2208</v>
      </c>
      <c r="E8" s="18">
        <f>'#32-Union Hospital Cecil Co'!$F$121</f>
        <v>152850972</v>
      </c>
      <c r="F8" s="18">
        <f>'#32-Union Hospital Cecil Co'!$K$152</f>
        <v>6572139</v>
      </c>
      <c r="G8" s="3741">
        <v>71515.798317462133</v>
      </c>
      <c r="H8" s="3732">
        <f t="shared" si="0"/>
        <v>6643654.7983174622</v>
      </c>
      <c r="I8" s="149">
        <f t="shared" si="1"/>
        <v>4.299703766358777E-2</v>
      </c>
      <c r="J8" s="3734">
        <f>'Rate Support-Attachment I'!F29</f>
        <v>1211286.7816015463</v>
      </c>
      <c r="K8" s="3737">
        <f t="shared" si="2"/>
        <v>5432368.0167159159</v>
      </c>
      <c r="L8" s="3738">
        <f t="shared" si="3"/>
        <v>3.5540290948989944E-2</v>
      </c>
      <c r="M8" s="18">
        <f>'#32-Union Hospital Cecil Co'!$F$111</f>
        <v>899826</v>
      </c>
    </row>
    <row r="9" spans="1:13" ht="15.75" x14ac:dyDescent="0.25">
      <c r="A9" s="5">
        <v>49</v>
      </c>
      <c r="B9" s="4" t="s">
        <v>278</v>
      </c>
      <c r="C9" s="18">
        <f>'#49-UM Upper Chesapeake Medical'!$C$7</f>
        <v>0</v>
      </c>
      <c r="D9" s="18">
        <f>'#49-UM Upper Chesapeake Medical'!$F$108</f>
        <v>2128</v>
      </c>
      <c r="E9" s="18">
        <f>'#49-UM Upper Chesapeake Medical'!$F$121</f>
        <v>261076000</v>
      </c>
      <c r="F9" s="18">
        <f>'#49-UM Upper Chesapeake Medical'!$K$152</f>
        <v>12073179.802999999</v>
      </c>
      <c r="G9" s="3741">
        <v>3042.4837666231074</v>
      </c>
      <c r="H9" s="3732">
        <f t="shared" si="0"/>
        <v>12076222.286766622</v>
      </c>
      <c r="I9" s="149">
        <f t="shared" si="1"/>
        <v>4.6243928216304832E-2</v>
      </c>
      <c r="J9" s="3734">
        <f>'Rate Support-Attachment I'!F41</f>
        <v>5573037.8399999999</v>
      </c>
      <c r="K9" s="3737">
        <f t="shared" si="2"/>
        <v>6503184.4467666224</v>
      </c>
      <c r="L9" s="3738">
        <f t="shared" si="3"/>
        <v>2.4909162262201898E-2</v>
      </c>
      <c r="M9" s="18">
        <f>'#49-UM Upper Chesapeake Medical'!$F$111</f>
        <v>3818000</v>
      </c>
    </row>
    <row r="10" spans="1:13" ht="15.75" x14ac:dyDescent="0.25">
      <c r="A10" s="5">
        <v>18</v>
      </c>
      <c r="B10" s="4" t="s">
        <v>259</v>
      </c>
      <c r="C10" s="18">
        <f>'#18-MedStar Montgomery General'!$C$7</f>
        <v>1158</v>
      </c>
      <c r="D10" s="18">
        <f>'#18-MedStar Montgomery General'!$F$108</f>
        <v>0</v>
      </c>
      <c r="E10" s="18">
        <f>'#18-MedStar Montgomery General'!$F$121</f>
        <v>151876734.78036311</v>
      </c>
      <c r="F10" s="18">
        <f>'#18-MedStar Montgomery General'!$K$152</f>
        <v>7024731.9713220382</v>
      </c>
      <c r="G10" s="3741">
        <v>74549.790653756732</v>
      </c>
      <c r="H10" s="3732">
        <f t="shared" si="0"/>
        <v>7099281.761975795</v>
      </c>
      <c r="I10" s="149">
        <f t="shared" si="1"/>
        <v>4.6252850915453711E-2</v>
      </c>
      <c r="J10" s="3734">
        <f>'Rate Support-Attachment I'!F20</f>
        <v>2634534.0486167269</v>
      </c>
      <c r="K10" s="3737">
        <f t="shared" si="2"/>
        <v>4464747.7133590681</v>
      </c>
      <c r="L10" s="3738">
        <f t="shared" si="3"/>
        <v>2.939718002112551E-2</v>
      </c>
      <c r="M10" s="18">
        <f>'#18-MedStar Montgomery General'!$F$111</f>
        <v>1821317</v>
      </c>
    </row>
    <row r="11" spans="1:13" ht="15.75" x14ac:dyDescent="0.25">
      <c r="A11" s="5">
        <v>62</v>
      </c>
      <c r="B11" s="106" t="s">
        <v>282</v>
      </c>
      <c r="C11" s="18">
        <f>'#62-MedStar Southern Maryland'!$C$7</f>
        <v>1451</v>
      </c>
      <c r="D11" s="18">
        <f>'#62-MedStar Southern Maryland'!$F$108</f>
        <v>14020</v>
      </c>
      <c r="E11" s="18">
        <f>'#62-MedStar Southern Maryland'!$F$121</f>
        <v>242526804</v>
      </c>
      <c r="F11" s="18">
        <f>'#62-MedStar Southern Maryland'!$K$152</f>
        <v>11382852.789999999</v>
      </c>
      <c r="G11" s="3741">
        <v>227237.58421475693</v>
      </c>
      <c r="H11" s="3732">
        <f t="shared" si="0"/>
        <v>11610090.374214755</v>
      </c>
      <c r="I11" s="149">
        <f t="shared" si="1"/>
        <v>4.6934411381597221E-2</v>
      </c>
      <c r="J11" s="3734">
        <f>'Rate Support-Attachment I'!F46</f>
        <v>2457885.4583282773</v>
      </c>
      <c r="K11" s="3737">
        <f t="shared" si="2"/>
        <v>9152204.9158864785</v>
      </c>
      <c r="L11" s="3738">
        <f t="shared" si="3"/>
        <v>3.7736880068260328E-2</v>
      </c>
      <c r="M11" s="18">
        <f>'#62-MedStar Southern Maryland'!$F$111</f>
        <v>2691522.79</v>
      </c>
    </row>
    <row r="12" spans="1:13" ht="15.75" x14ac:dyDescent="0.25">
      <c r="A12" s="5">
        <v>64</v>
      </c>
      <c r="B12" s="106" t="s">
        <v>215</v>
      </c>
      <c r="C12" s="167">
        <f>'#64-Levindale'!$C$7</f>
        <v>863</v>
      </c>
      <c r="D12" s="167">
        <f>'#64-Levindale'!$F$108</f>
        <v>520</v>
      </c>
      <c r="E12" s="167">
        <f>'#64-Levindale'!$F$121</f>
        <v>72413402</v>
      </c>
      <c r="F12" s="167">
        <f>'#64-Levindale'!$K$152</f>
        <v>3701217.8962079999</v>
      </c>
      <c r="G12" s="3741">
        <v>0</v>
      </c>
      <c r="H12" s="3732">
        <f t="shared" si="0"/>
        <v>3701217.8962079999</v>
      </c>
      <c r="I12" s="168">
        <f t="shared" si="1"/>
        <v>5.1112332717195084E-2</v>
      </c>
      <c r="J12" s="3734">
        <f>'Rate Support-Attachment I'!F48</f>
        <v>4526456.8718487592</v>
      </c>
      <c r="K12" s="3737">
        <f t="shared" si="2"/>
        <v>-825238.97564075934</v>
      </c>
      <c r="L12" s="3738">
        <f t="shared" si="3"/>
        <v>-1.1396218833093346E-2</v>
      </c>
      <c r="M12" s="167">
        <f>'#64-Levindale'!$F$111</f>
        <v>1443083</v>
      </c>
    </row>
    <row r="13" spans="1:13" ht="15.75" x14ac:dyDescent="0.25">
      <c r="A13" s="5">
        <v>40</v>
      </c>
      <c r="B13" s="4" t="s">
        <v>275</v>
      </c>
      <c r="C13" s="18">
        <f>'#40-Lifebridge Northwest'!$C$7</f>
        <v>1768</v>
      </c>
      <c r="D13" s="18">
        <f>'#40-Lifebridge Northwest'!$F$108</f>
        <v>2260</v>
      </c>
      <c r="E13" s="18">
        <f>'#40-Lifebridge Northwest'!$F$121</f>
        <v>233286000</v>
      </c>
      <c r="F13" s="18">
        <f>'#40-Lifebridge Northwest'!$K$152</f>
        <v>15280128.113999998</v>
      </c>
      <c r="G13" s="3741">
        <v>268296.31689534249</v>
      </c>
      <c r="H13" s="3732">
        <f t="shared" si="0"/>
        <v>15548424.430895342</v>
      </c>
      <c r="I13" s="149">
        <f t="shared" si="1"/>
        <v>6.549955039736631E-2</v>
      </c>
      <c r="J13" s="3734">
        <f>'Rate Support-Attachment I'!F36</f>
        <v>3822691.0400834382</v>
      </c>
      <c r="K13" s="3737">
        <f t="shared" si="2"/>
        <v>11725733.390811903</v>
      </c>
      <c r="L13" s="3738">
        <f t="shared" si="3"/>
        <v>5.0263339380896853E-2</v>
      </c>
      <c r="M13" s="18">
        <f>'#40-Lifebridge Northwest'!$F$111</f>
        <v>3524100</v>
      </c>
    </row>
    <row r="14" spans="1:13" ht="15.75" x14ac:dyDescent="0.25">
      <c r="A14" s="5">
        <v>15</v>
      </c>
      <c r="B14" s="4" t="s">
        <v>256</v>
      </c>
      <c r="C14" s="18">
        <f>'#15-MedStar Franklin Square'!$C$7</f>
        <v>3283</v>
      </c>
      <c r="D14" s="18">
        <f>'#15-MedStar Franklin Square'!$F$108</f>
        <v>2676</v>
      </c>
      <c r="E14" s="18">
        <f>'#15-MedStar Franklin Square'!$F$121</f>
        <v>508064432.00899994</v>
      </c>
      <c r="F14" s="18">
        <f>'#15-MedStar Franklin Square'!$K$152</f>
        <v>33805476.459213771</v>
      </c>
      <c r="G14" s="3741">
        <v>466738.75489787682</v>
      </c>
      <c r="H14" s="3732">
        <f t="shared" si="0"/>
        <v>34272215.214111648</v>
      </c>
      <c r="I14" s="149">
        <f t="shared" si="1"/>
        <v>6.653777420619543E-2</v>
      </c>
      <c r="J14" s="3734">
        <f>'Rate Support-Attachment I'!F17</f>
        <v>16087887.805219691</v>
      </c>
      <c r="K14" s="3737">
        <f t="shared" si="2"/>
        <v>18184327.408891957</v>
      </c>
      <c r="L14" s="3738">
        <f t="shared" si="3"/>
        <v>3.57913805085451E-2</v>
      </c>
      <c r="M14" s="18">
        <f>'#15-MedStar Franklin Square'!$F$111</f>
        <v>5147190.5199999996</v>
      </c>
    </row>
    <row r="15" spans="1:13" x14ac:dyDescent="0.25">
      <c r="A15" s="165">
        <v>65</v>
      </c>
      <c r="B15" s="166" t="s">
        <v>674</v>
      </c>
      <c r="C15" s="167">
        <f>'#65-Holy Cross Germantown'!$C$7</f>
        <v>654</v>
      </c>
      <c r="D15" s="167">
        <f>'#65-Holy Cross Germantown'!$F$108</f>
        <v>180</v>
      </c>
      <c r="E15" s="167">
        <f>'#65-Holy Cross Germantown'!$F$121</f>
        <v>86826724.180000007</v>
      </c>
      <c r="F15" s="167">
        <f>'#65-Holy Cross Germantown'!$K$152</f>
        <v>5917376</v>
      </c>
      <c r="G15" s="3742">
        <v>0</v>
      </c>
      <c r="H15" s="3732">
        <f t="shared" si="0"/>
        <v>5917376</v>
      </c>
      <c r="I15" s="168">
        <f t="shared" si="1"/>
        <v>6.8151551908519778E-2</v>
      </c>
      <c r="J15" s="3734">
        <f>'Rate Support-Attachment I'!F49</f>
        <v>5371417.401323</v>
      </c>
      <c r="K15" s="3737">
        <f t="shared" si="2"/>
        <v>545958.59867700003</v>
      </c>
      <c r="L15" s="3738">
        <f t="shared" si="3"/>
        <v>6.2879096710498515E-3</v>
      </c>
      <c r="M15" s="167">
        <f>'#65-Holy Cross Germantown'!$F$111</f>
        <v>2382942</v>
      </c>
    </row>
    <row r="16" spans="1:13" ht="15.75" x14ac:dyDescent="0.25">
      <c r="A16" s="5">
        <v>6</v>
      </c>
      <c r="B16" s="7" t="s">
        <v>251</v>
      </c>
      <c r="C16" s="18">
        <f>'#6-UM Harford Memorial'!$C$7</f>
        <v>0</v>
      </c>
      <c r="D16" s="18">
        <f>'#6-UM Harford Memorial'!$F$108</f>
        <v>912</v>
      </c>
      <c r="E16" s="18">
        <f>'#6-UM Harford Memorial'!$F$121</f>
        <v>82723000</v>
      </c>
      <c r="F16" s="18">
        <f>'#6-UM Harford Memorial'!$K$152</f>
        <v>5824827.5549999997</v>
      </c>
      <c r="G16" s="3741">
        <v>44456.564678981755</v>
      </c>
      <c r="H16" s="3732">
        <f t="shared" si="0"/>
        <v>5869284.1196789816</v>
      </c>
      <c r="I16" s="149">
        <f t="shared" si="1"/>
        <v>7.0413640160535765E-2</v>
      </c>
      <c r="J16" s="3734">
        <f>'Rate Support-Attachment I'!F10</f>
        <v>2768359.370969499</v>
      </c>
      <c r="K16" s="3737">
        <f t="shared" si="2"/>
        <v>3100924.7487094826</v>
      </c>
      <c r="L16" s="3738">
        <f t="shared" si="3"/>
        <v>3.7485641825241861E-2</v>
      </c>
      <c r="M16" s="18">
        <f>'#6-UM Harford Memorial'!$F$111</f>
        <v>1915000</v>
      </c>
    </row>
    <row r="17" spans="1:13" ht="15.75" x14ac:dyDescent="0.25">
      <c r="A17" s="5">
        <v>33</v>
      </c>
      <c r="B17" s="4" t="s">
        <v>269</v>
      </c>
      <c r="C17" s="18">
        <f>'#33-Carroll Hospital Center'!$C$7</f>
        <v>1988</v>
      </c>
      <c r="D17" s="18">
        <f>'#33-Carroll Hospital Center'!$F$108</f>
        <v>2080</v>
      </c>
      <c r="E17" s="18">
        <f>'#33-Carroll Hospital Center'!$F$121</f>
        <v>216062000</v>
      </c>
      <c r="F17" s="18">
        <f>'#33-Carroll Hospital Center'!$K$152</f>
        <v>15512648</v>
      </c>
      <c r="G17" s="3741">
        <v>54751.591339186241</v>
      </c>
      <c r="H17" s="3732">
        <f t="shared" si="0"/>
        <v>15567399.591339186</v>
      </c>
      <c r="I17" s="149">
        <f t="shared" si="1"/>
        <v>7.1797206357434445E-2</v>
      </c>
      <c r="J17" s="3734">
        <f>'Rate Support-Attachment I'!F30</f>
        <v>1848902.2888913942</v>
      </c>
      <c r="K17" s="3737">
        <f t="shared" si="2"/>
        <v>13718497.302447792</v>
      </c>
      <c r="L17" s="3738">
        <f t="shared" si="3"/>
        <v>6.3493336646183923E-2</v>
      </c>
      <c r="M17" s="18">
        <f>'#33-Carroll Hospital Center'!$F$111</f>
        <v>1303875</v>
      </c>
    </row>
    <row r="18" spans="1:13" ht="15.75" x14ac:dyDescent="0.25">
      <c r="A18" s="5">
        <v>1</v>
      </c>
      <c r="B18" s="4" t="s">
        <v>197</v>
      </c>
      <c r="C18" s="18">
        <f>'#1-Meritus'!$C$7</f>
        <v>2294</v>
      </c>
      <c r="D18" s="18">
        <f>'#1-Meritus'!$F$108</f>
        <v>816</v>
      </c>
      <c r="E18" s="18">
        <f>'#1-Meritus'!$F$121</f>
        <v>299130713</v>
      </c>
      <c r="F18" s="18">
        <f>'#1-Meritus'!$K$152</f>
        <v>21765485.894000001</v>
      </c>
      <c r="G18" s="3741">
        <v>216653.45542834263</v>
      </c>
      <c r="H18" s="3732">
        <f t="shared" si="0"/>
        <v>21982139.349428345</v>
      </c>
      <c r="I18" s="149">
        <f t="shared" si="1"/>
        <v>7.2762457842301204E-2</v>
      </c>
      <c r="J18" s="3734">
        <f>'Rate Support-Attachment I'!F5</f>
        <v>4629014.9080764735</v>
      </c>
      <c r="K18" s="3737">
        <f t="shared" si="2"/>
        <v>17353124.441351872</v>
      </c>
      <c r="L18" s="3738">
        <f t="shared" si="3"/>
        <v>5.8011844612398167E-2</v>
      </c>
      <c r="M18" s="18">
        <f>'#1-Meritus'!$F$111</f>
        <v>4903600</v>
      </c>
    </row>
    <row r="19" spans="1:13" ht="15.75" x14ac:dyDescent="0.25">
      <c r="A19" s="5">
        <v>43</v>
      </c>
      <c r="B19" s="4" t="s">
        <v>276</v>
      </c>
      <c r="C19" s="18">
        <f>'#43-UM BWMC'!$C$7</f>
        <v>2200</v>
      </c>
      <c r="D19" s="18">
        <f>'#43-UM BWMC'!$F$108</f>
        <v>3117.2</v>
      </c>
      <c r="E19" s="18">
        <f>'#43-UM BWMC'!$F$121</f>
        <v>330823000</v>
      </c>
      <c r="F19" s="18">
        <f>'#43-UM BWMC'!$K$152</f>
        <v>24246584.5</v>
      </c>
      <c r="G19" s="3741">
        <v>277290.44087412953</v>
      </c>
      <c r="H19" s="3732">
        <f t="shared" si="0"/>
        <v>24523874.94087413</v>
      </c>
      <c r="I19" s="149">
        <f t="shared" si="1"/>
        <v>7.3291713393566951E-2</v>
      </c>
      <c r="J19" s="3734">
        <f>'Rate Support-Attachment I'!F37</f>
        <v>7866452.8284039544</v>
      </c>
      <c r="K19" s="3737">
        <f t="shared" si="2"/>
        <v>16657422.112470176</v>
      </c>
      <c r="L19" s="3738">
        <f t="shared" si="3"/>
        <v>5.0351463206821101E-2</v>
      </c>
      <c r="M19" s="18">
        <f>'#43-UM BWMC'!$F$111</f>
        <v>5655016</v>
      </c>
    </row>
    <row r="20" spans="1:13" s="157" customFormat="1" ht="15.75" x14ac:dyDescent="0.25">
      <c r="A20" s="5">
        <v>12</v>
      </c>
      <c r="B20" s="4" t="s">
        <v>255</v>
      </c>
      <c r="C20" s="18">
        <f>'#12-Sinai'!$C$7</f>
        <v>4778</v>
      </c>
      <c r="D20" s="18">
        <f>'#12-Sinai'!$F$108</f>
        <v>7128</v>
      </c>
      <c r="E20" s="18">
        <f>'#12-Sinai'!$F$121</f>
        <v>714926000</v>
      </c>
      <c r="F20" s="18">
        <f>'#12-Sinai'!$K$152</f>
        <v>53174987.126400001</v>
      </c>
      <c r="G20" s="3741">
        <v>75255.521896125327</v>
      </c>
      <c r="H20" s="3732">
        <f t="shared" si="0"/>
        <v>53250242.648296125</v>
      </c>
      <c r="I20" s="149">
        <f t="shared" si="1"/>
        <v>7.4378309260538858E-2</v>
      </c>
      <c r="J20" s="3734">
        <f>'Rate Support-Attachment I'!F15</f>
        <v>21771564.533204544</v>
      </c>
      <c r="K20" s="3737">
        <f t="shared" si="2"/>
        <v>31478678.115091581</v>
      </c>
      <c r="L20" s="3738">
        <f t="shared" si="3"/>
        <v>4.4030680259343737E-2</v>
      </c>
      <c r="M20" s="18">
        <f>'#12-Sinai'!$F$111</f>
        <v>5452000</v>
      </c>
    </row>
    <row r="21" spans="1:13" s="157" customFormat="1" ht="15.75" x14ac:dyDescent="0.25">
      <c r="A21" s="5">
        <v>48</v>
      </c>
      <c r="B21" s="4" t="s">
        <v>277</v>
      </c>
      <c r="C21" s="18">
        <f>'#48-Howard County'!$C$7</f>
        <v>1856</v>
      </c>
      <c r="D21" s="18">
        <f>'#48-Howard County'!$F$108</f>
        <v>2622</v>
      </c>
      <c r="E21" s="18">
        <f>'#48-Howard County'!$F$121</f>
        <v>250602000</v>
      </c>
      <c r="F21" s="18">
        <f>'#48-Howard County'!$K$152</f>
        <v>19205934.856179588</v>
      </c>
      <c r="G21" s="3741">
        <v>194231.78378958013</v>
      </c>
      <c r="H21" s="3732">
        <f t="shared" si="0"/>
        <v>19400166.639969166</v>
      </c>
      <c r="I21" s="149">
        <f t="shared" si="1"/>
        <v>7.6639192249780871E-2</v>
      </c>
      <c r="J21" s="3734">
        <f>'Rate Support-Attachment I'!F40</f>
        <v>4769375.3408502396</v>
      </c>
      <c r="K21" s="3737">
        <f t="shared" si="2"/>
        <v>14630791.299118927</v>
      </c>
      <c r="L21" s="3738">
        <f t="shared" si="3"/>
        <v>5.8382579943970628E-2</v>
      </c>
      <c r="M21" s="18">
        <f>'#48-Howard County'!$F$111</f>
        <v>3560370</v>
      </c>
    </row>
    <row r="22" spans="1:13" ht="15.75" x14ac:dyDescent="0.25">
      <c r="A22" s="156">
        <v>22</v>
      </c>
      <c r="B22" s="157" t="s">
        <v>261</v>
      </c>
      <c r="C22" s="158">
        <f>'#22-Suburban'!$C$7</f>
        <v>1755</v>
      </c>
      <c r="D22" s="158">
        <f>'#22-Suburban'!$F$108</f>
        <v>2350.6</v>
      </c>
      <c r="E22" s="158">
        <f>'#22-Suburban'!$F$121</f>
        <v>271382000</v>
      </c>
      <c r="F22" s="158">
        <f>'#22-Suburban'!$K$152</f>
        <v>21451227.729374286</v>
      </c>
      <c r="G22" s="3741">
        <v>119705.00694041104</v>
      </c>
      <c r="H22" s="3732">
        <f t="shared" si="0"/>
        <v>21570932.736314695</v>
      </c>
      <c r="I22" s="159">
        <f t="shared" si="1"/>
        <v>7.9044401358138297E-2</v>
      </c>
      <c r="J22" s="3734">
        <f>'Rate Support-Attachment I'!F22</f>
        <v>7121843.2772264751</v>
      </c>
      <c r="K22" s="3737">
        <f t="shared" si="2"/>
        <v>14449089.459088221</v>
      </c>
      <c r="L22" s="3738">
        <f t="shared" si="3"/>
        <v>5.3242622794025474E-2</v>
      </c>
      <c r="M22" s="158">
        <f>'#22-Suburban'!$F$111</f>
        <v>3294000</v>
      </c>
    </row>
    <row r="23" spans="1:13" ht="15.75" x14ac:dyDescent="0.25">
      <c r="A23" s="5">
        <v>28</v>
      </c>
      <c r="B23" s="4" t="s">
        <v>265</v>
      </c>
      <c r="C23" s="18">
        <f>'#28-MedStar St. Marys'!$C$7</f>
        <v>1200</v>
      </c>
      <c r="D23" s="18">
        <f>'#28-MedStar St. Marys'!$F$108</f>
        <v>6040</v>
      </c>
      <c r="E23" s="18">
        <f>'#28-MedStar St. Marys'!$F$121</f>
        <v>149998897.06</v>
      </c>
      <c r="F23" s="18">
        <f>'#28-MedStar St. Marys'!$K$152</f>
        <v>12004046.09</v>
      </c>
      <c r="G23" s="3741">
        <v>153830.93157044778</v>
      </c>
      <c r="H23" s="3732">
        <f t="shared" si="0"/>
        <v>12157877.021570448</v>
      </c>
      <c r="I23" s="149">
        <f t="shared" si="1"/>
        <v>8.0027562370664274E-2</v>
      </c>
      <c r="J23" s="3734">
        <f>'Rate Support-Attachment I'!F26</f>
        <v>1561548.4905134495</v>
      </c>
      <c r="K23" s="3737">
        <f t="shared" si="2"/>
        <v>10596328.531056998</v>
      </c>
      <c r="L23" s="3738">
        <f t="shared" si="3"/>
        <v>7.0642709638181103E-2</v>
      </c>
      <c r="M23" s="18">
        <f>'#28-MedStar St. Marys'!$F$111</f>
        <v>1508919.48</v>
      </c>
    </row>
    <row r="24" spans="1:13" ht="15.75" x14ac:dyDescent="0.25">
      <c r="A24" s="5">
        <v>2004</v>
      </c>
      <c r="B24" s="7" t="s">
        <v>286</v>
      </c>
      <c r="C24" s="18">
        <f>'#2004-MedStar Good Samaritan'!$C$7</f>
        <v>2162</v>
      </c>
      <c r="D24" s="18">
        <f>'#2004-MedStar Good Samaritan'!$F$108</f>
        <v>980</v>
      </c>
      <c r="E24" s="18">
        <f>'#2004-MedStar Good Samaritan'!$F$121</f>
        <v>302367776.55697137</v>
      </c>
      <c r="F24" s="18">
        <f>'#2004-MedStar Good Samaritan'!$K$152</f>
        <v>24759517.092687678</v>
      </c>
      <c r="G24" s="3743">
        <v>160652.19024784199</v>
      </c>
      <c r="H24" s="3732">
        <f t="shared" si="0"/>
        <v>24920169.282935519</v>
      </c>
      <c r="I24" s="149">
        <f t="shared" si="1"/>
        <v>8.1885435593109748E-2</v>
      </c>
      <c r="J24" s="3734">
        <f>'Rate Support-Attachment I'!F51</f>
        <v>3726234.1300953217</v>
      </c>
      <c r="K24" s="3737">
        <f t="shared" si="2"/>
        <v>21193935.152840197</v>
      </c>
      <c r="L24" s="3738">
        <f t="shared" si="3"/>
        <v>7.0093233459508172E-2</v>
      </c>
      <c r="M24" s="18">
        <f>'#2004-MedStar Good Samaritan'!$F$111</f>
        <v>3308832.73</v>
      </c>
    </row>
    <row r="25" spans="1:13" s="157" customFormat="1" ht="15.75" x14ac:dyDescent="0.25">
      <c r="A25" s="5">
        <v>24</v>
      </c>
      <c r="B25" s="4" t="s">
        <v>263</v>
      </c>
      <c r="C25" s="18">
        <f>'#24-MedStar Union Memorial'!$C$7</f>
        <v>2369</v>
      </c>
      <c r="D25" s="18">
        <f>'#24-MedStar Union Memorial'!$F$108</f>
        <v>40</v>
      </c>
      <c r="E25" s="18">
        <f>'#24-MedStar Union Memorial'!$F$121</f>
        <v>424392626.42000002</v>
      </c>
      <c r="F25" s="18">
        <f>'#24-MedStar Union Memorial'!$K$152</f>
        <v>35132991.090000004</v>
      </c>
      <c r="G25" s="3741">
        <v>202933.36311847606</v>
      </c>
      <c r="H25" s="3732">
        <f t="shared" si="0"/>
        <v>35335924.453118481</v>
      </c>
      <c r="I25" s="149">
        <f t="shared" si="1"/>
        <v>8.2784169429066967E-2</v>
      </c>
      <c r="J25" s="3734">
        <f>'Rate Support-Attachment I'!F24</f>
        <v>19271562.682374507</v>
      </c>
      <c r="K25" s="3737">
        <f t="shared" si="2"/>
        <v>16064361.770743974</v>
      </c>
      <c r="L25" s="3738">
        <f t="shared" si="3"/>
        <v>3.7852593967657402E-2</v>
      </c>
      <c r="M25" s="18">
        <f>'#24-MedStar Union Memorial'!$F$111</f>
        <v>4012263.0900000003</v>
      </c>
    </row>
    <row r="26" spans="1:13" x14ac:dyDescent="0.25">
      <c r="A26" s="160">
        <v>3029</v>
      </c>
      <c r="B26" s="154" t="s">
        <v>577</v>
      </c>
      <c r="C26" s="152">
        <f>'#3029-Adventist Rehab'!$C$7</f>
        <v>484</v>
      </c>
      <c r="D26" s="152">
        <f>'#3029-Adventist Rehab'!$F$108</f>
        <v>771.68027711802756</v>
      </c>
      <c r="E26" s="152">
        <f>'#3029-Adventist Rehab'!$F$121</f>
        <v>38791987</v>
      </c>
      <c r="F26" s="152">
        <f>'#3029-Adventist Rehab'!$K$152</f>
        <v>3324825.7997017875</v>
      </c>
      <c r="G26" s="3744">
        <v>0</v>
      </c>
      <c r="H26" s="3732">
        <f t="shared" si="0"/>
        <v>3324825.7997017875</v>
      </c>
      <c r="I26" s="149">
        <f t="shared" si="1"/>
        <v>8.570908728397407E-2</v>
      </c>
      <c r="J26" s="3734">
        <f>'Rate Support-Attachment I'!F52</f>
        <v>61978.097000000002</v>
      </c>
      <c r="K26" s="3737">
        <f t="shared" si="2"/>
        <v>3262847.7027017875</v>
      </c>
      <c r="L26" s="3738">
        <f t="shared" si="3"/>
        <v>8.4111383691219205E-2</v>
      </c>
      <c r="M26" s="152">
        <f>'#3029-Adventist Rehab'!$F$111</f>
        <v>964420.62</v>
      </c>
    </row>
    <row r="27" spans="1:13" ht="15.75" x14ac:dyDescent="0.25">
      <c r="A27" s="156">
        <v>29</v>
      </c>
      <c r="B27" s="157" t="s">
        <v>266</v>
      </c>
      <c r="C27" s="158">
        <f>'#29-JH Bayview'!$C$7</f>
        <v>3398</v>
      </c>
      <c r="D27" s="158">
        <f>'#29-JH Bayview'!$F$108</f>
        <v>1035</v>
      </c>
      <c r="E27" s="158">
        <f>'#29-JH Bayview'!$F$121</f>
        <v>596562000</v>
      </c>
      <c r="F27" s="158">
        <f>'#29-JH Bayview'!$K$152</f>
        <v>51897996</v>
      </c>
      <c r="G27" s="3741">
        <v>524561.83201270655</v>
      </c>
      <c r="H27" s="3732">
        <f t="shared" si="0"/>
        <v>52422557.832012706</v>
      </c>
      <c r="I27" s="159">
        <f t="shared" si="1"/>
        <v>8.6995142164603176E-2</v>
      </c>
      <c r="J27" s="3734">
        <f>'Rate Support-Attachment I'!F27</f>
        <v>37237777.527679898</v>
      </c>
      <c r="K27" s="3737">
        <f t="shared" si="2"/>
        <v>15184780.304332808</v>
      </c>
      <c r="L27" s="3738">
        <f t="shared" si="3"/>
        <v>2.5453817548440578E-2</v>
      </c>
      <c r="M27" s="158">
        <f>'#29-JH Bayview'!$F$111</f>
        <v>12679000</v>
      </c>
    </row>
    <row r="28" spans="1:13" x14ac:dyDescent="0.25">
      <c r="A28" s="160">
        <v>4000</v>
      </c>
      <c r="B28" s="153" t="s">
        <v>216</v>
      </c>
      <c r="C28" s="152">
        <f>'#4000-Sheppard Pratt'!$C$7</f>
        <v>2459</v>
      </c>
      <c r="D28" s="152">
        <f>'#4000-Sheppard Pratt'!$F$108</f>
        <v>545</v>
      </c>
      <c r="E28" s="152">
        <f>'#4000-Sheppard Pratt'!$F$121</f>
        <v>213531372</v>
      </c>
      <c r="F28" s="152">
        <f>'#4000-Sheppard Pratt'!$K$152</f>
        <v>18791283.098584</v>
      </c>
      <c r="G28" s="3744">
        <v>0</v>
      </c>
      <c r="H28" s="3732">
        <f t="shared" si="0"/>
        <v>18791283.098584</v>
      </c>
      <c r="I28" s="149">
        <f t="shared" si="1"/>
        <v>8.8002446303693499E-2</v>
      </c>
      <c r="J28" s="3734">
        <f>'Rate Support-Attachment I'!F53</f>
        <v>139935.30000000005</v>
      </c>
      <c r="K28" s="3737">
        <f t="shared" si="2"/>
        <v>18651347.798583999</v>
      </c>
      <c r="L28" s="3738">
        <f t="shared" si="3"/>
        <v>8.7347107939642704E-2</v>
      </c>
      <c r="M28" s="152">
        <f>'#4000-Sheppard Pratt'!$F$111</f>
        <v>6451134.4500000002</v>
      </c>
    </row>
    <row r="29" spans="1:13" ht="15.75" x14ac:dyDescent="0.25">
      <c r="A29" s="156">
        <v>23</v>
      </c>
      <c r="B29" s="157" t="s">
        <v>262</v>
      </c>
      <c r="C29" s="158">
        <f>'#23-AAMC'!$C$7</f>
        <v>4746</v>
      </c>
      <c r="D29" s="158">
        <f>'#23-AAMC'!$F$108</f>
        <v>4271</v>
      </c>
      <c r="E29" s="158">
        <f>'#23-AAMC'!$F$121</f>
        <v>531698000</v>
      </c>
      <c r="F29" s="158">
        <f>'#23-AAMC'!$K$152</f>
        <v>47187080.404000007</v>
      </c>
      <c r="G29" s="3741">
        <v>176877.35209063339</v>
      </c>
      <c r="H29" s="3732">
        <f t="shared" si="0"/>
        <v>47363957.756090641</v>
      </c>
      <c r="I29" s="159">
        <f t="shared" si="1"/>
        <v>8.8747899002817404E-2</v>
      </c>
      <c r="J29" s="3734">
        <f>'Rate Support-Attachment I'!F23</f>
        <v>5190513.2027987614</v>
      </c>
      <c r="K29" s="3737">
        <f t="shared" si="2"/>
        <v>42173444.55329188</v>
      </c>
      <c r="L29" s="3738">
        <f t="shared" si="3"/>
        <v>7.9318418638572794E-2</v>
      </c>
      <c r="M29" s="158">
        <f>'#23-AAMC'!$F$111</f>
        <v>3486700</v>
      </c>
    </row>
    <row r="30" spans="1:13" ht="15.75" x14ac:dyDescent="0.25">
      <c r="A30" s="5">
        <v>9</v>
      </c>
      <c r="B30" s="4" t="s">
        <v>253</v>
      </c>
      <c r="C30" s="18">
        <f>'#9-Johns Hopkins'!$C$7</f>
        <v>0</v>
      </c>
      <c r="D30" s="18">
        <f>'#9-Johns Hopkins'!$F$108</f>
        <v>8500</v>
      </c>
      <c r="E30" s="18">
        <f>'#9-Johns Hopkins'!$F$121</f>
        <v>2173349000</v>
      </c>
      <c r="F30" s="18">
        <f>'#9-Johns Hopkins'!$K$152</f>
        <v>195474254.73230672</v>
      </c>
      <c r="G30" s="3741">
        <v>304709.22825820447</v>
      </c>
      <c r="H30" s="3732">
        <f t="shared" si="0"/>
        <v>195778963.96056491</v>
      </c>
      <c r="I30" s="149">
        <f t="shared" si="1"/>
        <v>8.9941493396737807E-2</v>
      </c>
      <c r="J30" s="3734">
        <f>'Rate Support-Attachment I'!F12</f>
        <v>143239482.95613432</v>
      </c>
      <c r="K30" s="3737">
        <f t="shared" si="2"/>
        <v>52539481.004430592</v>
      </c>
      <c r="L30" s="3738">
        <f t="shared" si="3"/>
        <v>2.4174433560569697E-2</v>
      </c>
      <c r="M30" s="18">
        <f>'#9-Johns Hopkins'!$F$111</f>
        <v>22047000</v>
      </c>
    </row>
    <row r="31" spans="1:13" ht="15.75" x14ac:dyDescent="0.25">
      <c r="A31" s="5">
        <v>51</v>
      </c>
      <c r="B31" s="7" t="s">
        <v>279</v>
      </c>
      <c r="C31" s="18">
        <f>'#51-Doctors Community Hospital'!$C$7</f>
        <v>1509</v>
      </c>
      <c r="D31" s="18">
        <f>'#51-Doctors Community Hospital'!$F$108</f>
        <v>1218</v>
      </c>
      <c r="E31" s="18">
        <f>'#51-Doctors Community Hospital'!$F$121</f>
        <v>186693541</v>
      </c>
      <c r="F31" s="18">
        <f>'#51-Doctors Community Hospital'!$K$152</f>
        <v>16858846.699999999</v>
      </c>
      <c r="G31" s="3741">
        <v>241839.29598450568</v>
      </c>
      <c r="H31" s="3732">
        <f t="shared" si="0"/>
        <v>17100685.995984506</v>
      </c>
      <c r="I31" s="149">
        <f t="shared" si="1"/>
        <v>9.0302249395976683E-2</v>
      </c>
      <c r="J31" s="3734">
        <f>'Rate Support-Attachment I'!F42</f>
        <v>11858127.953352906</v>
      </c>
      <c r="K31" s="3737">
        <f t="shared" si="2"/>
        <v>5242558.0426316001</v>
      </c>
      <c r="L31" s="3738">
        <f t="shared" si="3"/>
        <v>2.808108954680762E-2</v>
      </c>
      <c r="M31" s="18">
        <f>'#51-Doctors Community Hospital'!$F$111</f>
        <v>12200284</v>
      </c>
    </row>
    <row r="32" spans="1:13" ht="15.75" x14ac:dyDescent="0.25">
      <c r="A32" s="5">
        <v>5</v>
      </c>
      <c r="B32" s="4" t="s">
        <v>198</v>
      </c>
      <c r="C32" s="18" t="str">
        <f>'#5-Frederick Memorial Hospital'!$C$7</f>
        <v>1764</v>
      </c>
      <c r="D32" s="18">
        <f>'#5-Frederick Memorial Hospital'!$F$108</f>
        <v>1080</v>
      </c>
      <c r="E32" s="18">
        <f>'#5-Frederick Memorial Hospital'!$F$121</f>
        <v>330320000</v>
      </c>
      <c r="F32" s="18">
        <f>'#5-Frederick Memorial Hospital'!$K$152</f>
        <v>31677784.990800001</v>
      </c>
      <c r="G32" s="3741">
        <v>206709.38185483872</v>
      </c>
      <c r="H32" s="3732">
        <f t="shared" si="0"/>
        <v>31884494.37265484</v>
      </c>
      <c r="I32" s="149">
        <f t="shared" si="1"/>
        <v>9.5900293626786148E-2</v>
      </c>
      <c r="J32" s="3734">
        <f>'Rate Support-Attachment I'!F9</f>
        <v>10827252.563521743</v>
      </c>
      <c r="K32" s="3737">
        <f t="shared" si="2"/>
        <v>21057241.809133098</v>
      </c>
      <c r="L32" s="3738">
        <f t="shared" si="3"/>
        <v>6.3748007414425698E-2</v>
      </c>
      <c r="M32" s="18">
        <f>'#5-Frederick Memorial Hospital'!$F$111</f>
        <v>11277000</v>
      </c>
    </row>
    <row r="33" spans="1:13" ht="15.75" x14ac:dyDescent="0.25">
      <c r="A33" s="5">
        <v>5050</v>
      </c>
      <c r="B33" s="114" t="s">
        <v>576</v>
      </c>
      <c r="C33" s="18">
        <f>'#5050-Shady Grove Adventist'!$C$7</f>
        <v>2037</v>
      </c>
      <c r="D33" s="18">
        <f>'#5050-Shady Grove Adventist'!$F$108</f>
        <v>10079.734006663959</v>
      </c>
      <c r="E33" s="18">
        <f>'#5050-Shady Grove Adventist'!$F$121</f>
        <v>316512363</v>
      </c>
      <c r="F33" s="18">
        <f>'#5050-Shady Grove Adventist'!$K$152</f>
        <v>30431860.573551536</v>
      </c>
      <c r="G33" s="3743">
        <v>139215.23837717282</v>
      </c>
      <c r="H33" s="3732">
        <f t="shared" si="0"/>
        <v>30571075.811928708</v>
      </c>
      <c r="I33" s="149">
        <f t="shared" si="1"/>
        <v>9.6147462567051561E-2</v>
      </c>
      <c r="J33" s="3734">
        <f>'Rate Support-Attachment I'!F56</f>
        <v>8406716.8563029319</v>
      </c>
      <c r="K33" s="3737">
        <f t="shared" si="2"/>
        <v>22164358.955625776</v>
      </c>
      <c r="L33" s="3738">
        <f t="shared" si="3"/>
        <v>7.0026834798948362E-2</v>
      </c>
      <c r="M33" s="18">
        <f>'#5050-Shady Grove Adventist'!$F$111</f>
        <v>6620218.2100000009</v>
      </c>
    </row>
    <row r="34" spans="1:13" ht="15.75" x14ac:dyDescent="0.25">
      <c r="A34" s="5">
        <v>17</v>
      </c>
      <c r="B34" s="7" t="s">
        <v>258</v>
      </c>
      <c r="C34" s="18">
        <f>'#17-Garrett County Memorial'!$C$7</f>
        <v>419</v>
      </c>
      <c r="D34" s="18">
        <f>'#17-Garrett County Memorial'!$F$108</f>
        <v>16</v>
      </c>
      <c r="E34" s="18">
        <f>'#17-Garrett County Memorial'!$F$121</f>
        <v>42622790</v>
      </c>
      <c r="F34" s="18">
        <f>'#17-Garrett County Memorial'!$K$152</f>
        <v>3201229.3044045786</v>
      </c>
      <c r="G34" s="3741">
        <v>83001.397427741846</v>
      </c>
      <c r="H34" s="3732">
        <f t="shared" si="0"/>
        <v>3284230.7018323205</v>
      </c>
      <c r="I34" s="149">
        <f t="shared" si="1"/>
        <v>7.5106047830387893E-2</v>
      </c>
      <c r="J34" s="3734">
        <f>'Rate Support-Attachment I'!F19</f>
        <v>2353894.293920889</v>
      </c>
      <c r="K34" s="3737">
        <f t="shared" si="2"/>
        <v>930336.40791143151</v>
      </c>
      <c r="L34" s="3738">
        <f t="shared" si="3"/>
        <v>2.1827205772109979E-2</v>
      </c>
      <c r="M34" s="18">
        <f>'#17-Garrett County Memorial'!$F$111</f>
        <v>2316474</v>
      </c>
    </row>
    <row r="35" spans="1:13" ht="15.75" x14ac:dyDescent="0.25">
      <c r="A35" s="5">
        <v>63</v>
      </c>
      <c r="B35" s="106" t="s">
        <v>283</v>
      </c>
      <c r="C35" s="158">
        <f>'#63-UM St Joseph'!$C$7</f>
        <v>2434</v>
      </c>
      <c r="D35" s="158">
        <f>'#63-UM St Joseph'!$F$108</f>
        <v>0</v>
      </c>
      <c r="E35" s="158">
        <f>'#63-UM St Joseph'!$F$121</f>
        <v>330061000</v>
      </c>
      <c r="F35" s="158">
        <f>'#63-UM St Joseph'!$K$152</f>
        <v>32768228.392234545</v>
      </c>
      <c r="G35" s="3741">
        <v>-7441.7576573223532</v>
      </c>
      <c r="H35" s="3732">
        <f t="shared" ref="H35:H54" si="4">F35+G35</f>
        <v>32760786.634577222</v>
      </c>
      <c r="I35" s="159">
        <f t="shared" ref="I35:I54" si="5">F35/E35</f>
        <v>9.9279310164589407E-2</v>
      </c>
      <c r="J35" s="3734">
        <f>'Rate Support-Attachment I'!F47</f>
        <v>3701764.8743669111</v>
      </c>
      <c r="K35" s="3737">
        <f t="shared" ref="K35:K54" si="6">H35-J35</f>
        <v>29059021.760210313</v>
      </c>
      <c r="L35" s="3738">
        <f t="shared" ref="L35:L54" si="7">K35/E35</f>
        <v>8.8041367384242036E-2</v>
      </c>
      <c r="M35" s="158">
        <f>'#63-UM St Joseph'!$F$111</f>
        <v>3488000</v>
      </c>
    </row>
    <row r="36" spans="1:13" ht="15.75" x14ac:dyDescent="0.25">
      <c r="A36" s="5">
        <v>34</v>
      </c>
      <c r="B36" s="4" t="s">
        <v>270</v>
      </c>
      <c r="C36" s="18">
        <f>'#34-MedStar Harbor Hospital'!$C$7</f>
        <v>1103</v>
      </c>
      <c r="D36" s="18">
        <f>'#34-MedStar Harbor Hospital'!$F$108</f>
        <v>182</v>
      </c>
      <c r="E36" s="18">
        <f>'#34-MedStar Harbor Hospital'!$F$121</f>
        <v>190376563</v>
      </c>
      <c r="F36" s="18">
        <f>'#34-MedStar Harbor Hospital'!$K$152</f>
        <v>19270298</v>
      </c>
      <c r="G36" s="3741">
        <v>138535.71060318028</v>
      </c>
      <c r="H36" s="3732">
        <f t="shared" si="4"/>
        <v>19408833.710603181</v>
      </c>
      <c r="I36" s="149">
        <f t="shared" si="5"/>
        <v>0.10122200808930457</v>
      </c>
      <c r="J36" s="3734">
        <f>'Rate Support-Attachment I'!F31</f>
        <v>8318104.6365233939</v>
      </c>
      <c r="K36" s="3737">
        <f t="shared" si="6"/>
        <v>11090729.074079787</v>
      </c>
      <c r="L36" s="3738">
        <f t="shared" si="7"/>
        <v>5.8256798522409441E-2</v>
      </c>
      <c r="M36" s="18">
        <f>'#34-MedStar Harbor Hospital'!$F$111</f>
        <v>2995264</v>
      </c>
    </row>
    <row r="37" spans="1:13" ht="15.75" x14ac:dyDescent="0.25">
      <c r="A37" s="5">
        <v>2001</v>
      </c>
      <c r="B37" s="4" t="s">
        <v>285</v>
      </c>
      <c r="C37" s="18">
        <f>'#2001-UM ROI'!$C$7</f>
        <v>625</v>
      </c>
      <c r="D37" s="18">
        <f>'#2001-UM ROI'!$F$108</f>
        <v>520</v>
      </c>
      <c r="E37" s="18">
        <f>'#2001-UM ROI'!$F$121</f>
        <v>103856400</v>
      </c>
      <c r="F37" s="18">
        <f>'#2001-UM ROI'!$K$152</f>
        <v>10638507.53063325</v>
      </c>
      <c r="G37" s="3743">
        <v>23647.382776529717</v>
      </c>
      <c r="H37" s="3732">
        <f t="shared" si="4"/>
        <v>10662154.913409781</v>
      </c>
      <c r="I37" s="149">
        <f t="shared" si="5"/>
        <v>0.10243478043368777</v>
      </c>
      <c r="J37" s="3734">
        <f>'Rate Support-Attachment I'!F50</f>
        <v>1625338.2546200636</v>
      </c>
      <c r="K37" s="3737">
        <f t="shared" si="6"/>
        <v>9036816.6587897167</v>
      </c>
      <c r="L37" s="3738">
        <f t="shared" si="7"/>
        <v>8.7012612210607312E-2</v>
      </c>
      <c r="M37" s="18">
        <f>'#2001-UM ROI'!$F$111</f>
        <v>2197000</v>
      </c>
    </row>
    <row r="38" spans="1:13" ht="15.75" x14ac:dyDescent="0.25">
      <c r="A38" s="5">
        <v>11</v>
      </c>
      <c r="B38" s="4" t="s">
        <v>199</v>
      </c>
      <c r="C38" s="18">
        <f>'#11-St. Agnes Hospital'!$C$7</f>
        <v>2805</v>
      </c>
      <c r="D38" s="18">
        <f>'#11-St. Agnes Hospital'!$F$108</f>
        <v>0</v>
      </c>
      <c r="E38" s="18">
        <f>'#11-St. Agnes Hospital'!$F$121</f>
        <v>434193000</v>
      </c>
      <c r="F38" s="18">
        <f>'#11-St. Agnes Hospital'!$K$152</f>
        <v>46236204.565666988</v>
      </c>
      <c r="G38" s="3741">
        <v>313135.50823490636</v>
      </c>
      <c r="H38" s="3732">
        <f t="shared" si="4"/>
        <v>46549340.073901892</v>
      </c>
      <c r="I38" s="149">
        <f t="shared" si="5"/>
        <v>0.10648767844176896</v>
      </c>
      <c r="J38" s="3734">
        <f>'Rate Support-Attachment I'!F14</f>
        <v>25405792.427530725</v>
      </c>
      <c r="K38" s="3737">
        <f t="shared" si="6"/>
        <v>21143547.646371167</v>
      </c>
      <c r="L38" s="3738">
        <f t="shared" si="7"/>
        <v>4.8696196498725607E-2</v>
      </c>
      <c r="M38" s="18">
        <f>'#11-St. Agnes Hospital'!$F$111</f>
        <v>21867281.579</v>
      </c>
    </row>
    <row r="39" spans="1:13" ht="15.75" x14ac:dyDescent="0.25">
      <c r="A39" s="5">
        <v>19</v>
      </c>
      <c r="B39" s="4" t="s">
        <v>260</v>
      </c>
      <c r="C39" s="18">
        <f>'#19-Peninsula Regional'!$C$7</f>
        <v>2829</v>
      </c>
      <c r="D39" s="18">
        <f>'#19-Peninsula Regional'!$F$108</f>
        <v>361</v>
      </c>
      <c r="E39" s="18">
        <f>'#19-Peninsula Regional'!$F$121</f>
        <v>405639685</v>
      </c>
      <c r="F39" s="18">
        <f>'#19-Peninsula Regional'!$K$152</f>
        <v>43204068.824000001</v>
      </c>
      <c r="G39" s="3741">
        <v>111371.1435373319</v>
      </c>
      <c r="H39" s="3732">
        <f t="shared" si="4"/>
        <v>43315439.967537336</v>
      </c>
      <c r="I39" s="149">
        <f t="shared" si="5"/>
        <v>0.10650848627890044</v>
      </c>
      <c r="J39" s="3734">
        <f>'Rate Support-Attachment I'!F21</f>
        <v>8829924.1326800771</v>
      </c>
      <c r="K39" s="3737">
        <f t="shared" si="6"/>
        <v>34485515.834857255</v>
      </c>
      <c r="L39" s="3738">
        <f t="shared" si="7"/>
        <v>8.5015143019986458E-2</v>
      </c>
      <c r="M39" s="18">
        <f>'#19-Peninsula Regional'!$F$111</f>
        <v>7836700</v>
      </c>
    </row>
    <row r="40" spans="1:13" ht="15.75" x14ac:dyDescent="0.25">
      <c r="A40" s="5">
        <v>61</v>
      </c>
      <c r="B40" s="106" t="s">
        <v>204</v>
      </c>
      <c r="C40" s="18">
        <f>'#61-Atlantic General'!$C$7</f>
        <v>930</v>
      </c>
      <c r="D40" s="18">
        <f>'#61-Atlantic General'!$F$108</f>
        <v>100.7</v>
      </c>
      <c r="E40" s="18">
        <f>'#61-Atlantic General'!$F$121</f>
        <v>112904430</v>
      </c>
      <c r="F40" s="18">
        <f>'#61-Atlantic General'!$K$152</f>
        <v>12798279.242000001</v>
      </c>
      <c r="G40" s="3741">
        <v>-11646.160008940431</v>
      </c>
      <c r="H40" s="3732">
        <f t="shared" si="4"/>
        <v>12786633.08199106</v>
      </c>
      <c r="I40" s="149">
        <f t="shared" si="5"/>
        <v>0.11335497856018582</v>
      </c>
      <c r="J40" s="3734">
        <f>'Rate Support-Attachment I'!F45</f>
        <v>3861883.4672655817</v>
      </c>
      <c r="K40" s="3737">
        <f t="shared" si="6"/>
        <v>8924749.614725478</v>
      </c>
      <c r="L40" s="3738">
        <f t="shared" si="7"/>
        <v>7.9046939209785463E-2</v>
      </c>
      <c r="M40" s="18">
        <f>'#61-Atlantic General'!$F$111</f>
        <v>3277824</v>
      </c>
    </row>
    <row r="41" spans="1:13" ht="15.75" x14ac:dyDescent="0.25">
      <c r="A41" s="5">
        <v>10</v>
      </c>
      <c r="B41" s="4" t="s">
        <v>254</v>
      </c>
      <c r="C41" s="18">
        <f>'#10-UM Shore Health Dorchester'!$C$7</f>
        <v>428</v>
      </c>
      <c r="D41" s="18">
        <f>'#10-UM Shore Health Dorchester'!$F$108</f>
        <v>375</v>
      </c>
      <c r="E41" s="18">
        <f>'#10-UM Shore Health Dorchester'!$F$121</f>
        <v>39677059</v>
      </c>
      <c r="F41" s="18">
        <f>'#10-UM Shore Health Dorchester'!$K$152</f>
        <v>4543005.7815269157</v>
      </c>
      <c r="G41" s="3741">
        <v>31348.976729339232</v>
      </c>
      <c r="H41" s="3732">
        <f t="shared" si="4"/>
        <v>4574354.7582562547</v>
      </c>
      <c r="I41" s="149">
        <f t="shared" si="5"/>
        <v>0.11449955959505254</v>
      </c>
      <c r="J41" s="3734">
        <f>'Rate Support-Attachment I'!F13</f>
        <v>465416.90324565209</v>
      </c>
      <c r="K41" s="3737">
        <f t="shared" si="6"/>
        <v>4108937.8550106026</v>
      </c>
      <c r="L41" s="3738">
        <f t="shared" si="7"/>
        <v>0.10355953688529693</v>
      </c>
      <c r="M41" s="18">
        <f>'#10-UM Shore Health Dorchester'!$F$111</f>
        <v>499553</v>
      </c>
    </row>
    <row r="42" spans="1:13" ht="15.75" x14ac:dyDescent="0.25">
      <c r="A42" s="5">
        <v>35</v>
      </c>
      <c r="B42" s="4" t="s">
        <v>271</v>
      </c>
      <c r="C42" s="18">
        <f>'#35-UM Charles Regional'!$C$7</f>
        <v>979</v>
      </c>
      <c r="D42" s="18">
        <f>'#35-UM Charles Regional'!$F$108</f>
        <v>1048</v>
      </c>
      <c r="E42" s="18">
        <f>'#35-UM Charles Regional'!$F$121</f>
        <v>113371227</v>
      </c>
      <c r="F42" s="18">
        <f>'#35-UM Charles Regional'!$K$152</f>
        <v>13323059</v>
      </c>
      <c r="G42" s="3741">
        <v>134116.15739373723</v>
      </c>
      <c r="H42" s="3732">
        <f t="shared" si="4"/>
        <v>13457175.157393737</v>
      </c>
      <c r="I42" s="149">
        <f t="shared" si="5"/>
        <v>0.11751711040403576</v>
      </c>
      <c r="J42" s="3734">
        <f>'Rate Support-Attachment I'!F32</f>
        <v>3913889.9429535912</v>
      </c>
      <c r="K42" s="3737">
        <f t="shared" si="6"/>
        <v>9543285.2144401446</v>
      </c>
      <c r="L42" s="3738">
        <f t="shared" si="7"/>
        <v>8.4177312594845122E-2</v>
      </c>
      <c r="M42" s="18">
        <f>'#35-UM Charles Regional'!$F$111</f>
        <v>3798238</v>
      </c>
    </row>
    <row r="43" spans="1:13" ht="15.75" x14ac:dyDescent="0.25">
      <c r="A43" s="5">
        <v>4</v>
      </c>
      <c r="B43" s="4" t="s">
        <v>250</v>
      </c>
      <c r="C43" s="18">
        <f>'#4-Holy Cross Hospital'!$C$7</f>
        <v>3555</v>
      </c>
      <c r="D43" s="18">
        <f>'#4-Holy Cross Hospital'!$F$108</f>
        <v>4430.5</v>
      </c>
      <c r="E43" s="18">
        <f>'#4-Holy Cross Hospital'!$F$121</f>
        <v>411176880.93000001</v>
      </c>
      <c r="F43" s="18">
        <f>'#4-Holy Cross Hospital'!$K$152</f>
        <v>53061289.409999996</v>
      </c>
      <c r="G43" s="3741">
        <v>427496.4376780226</v>
      </c>
      <c r="H43" s="3732">
        <f t="shared" si="4"/>
        <v>53488785.847678021</v>
      </c>
      <c r="I43" s="149">
        <f t="shared" si="5"/>
        <v>0.1290473561888644</v>
      </c>
      <c r="J43" s="3734">
        <f>'Rate Support-Attachment I'!F8</f>
        <v>25373468.426943846</v>
      </c>
      <c r="K43" s="3737">
        <f t="shared" si="6"/>
        <v>28115317.420734175</v>
      </c>
      <c r="L43" s="3738">
        <f t="shared" si="7"/>
        <v>6.8377670838746921E-2</v>
      </c>
      <c r="M43" s="18">
        <f>'#4-Holy Cross Hospital'!$F$111</f>
        <v>33462706.41</v>
      </c>
    </row>
    <row r="44" spans="1:13" ht="15.75" x14ac:dyDescent="0.25">
      <c r="A44" s="5">
        <v>37</v>
      </c>
      <c r="B44" s="4" t="s">
        <v>272</v>
      </c>
      <c r="C44" s="18">
        <f>'#37-UM Shore Health Easton'!$C$7</f>
        <v>1353</v>
      </c>
      <c r="D44" s="18">
        <f>'#37-UM Shore Health Easton'!$F$108</f>
        <v>1000</v>
      </c>
      <c r="E44" s="18">
        <f>'#37-UM Shore Health Easton'!$F$121</f>
        <v>174850678</v>
      </c>
      <c r="F44" s="18">
        <f>'#37-UM Shore Health Easton'!$K$152</f>
        <v>22655701.710673817</v>
      </c>
      <c r="G44" s="3741">
        <v>71969.855984814407</v>
      </c>
      <c r="H44" s="3732">
        <f t="shared" si="4"/>
        <v>22727671.566658631</v>
      </c>
      <c r="I44" s="149">
        <f t="shared" si="5"/>
        <v>0.12957171210210472</v>
      </c>
      <c r="J44" s="3734">
        <f>'Rate Support-Attachment I'!F33</f>
        <v>1986912.5386348623</v>
      </c>
      <c r="K44" s="3737">
        <f t="shared" si="6"/>
        <v>20740759.028023768</v>
      </c>
      <c r="L44" s="3738">
        <f t="shared" si="7"/>
        <v>0.11861983759664786</v>
      </c>
      <c r="M44" s="18">
        <f>'#37-UM Shore Health Easton'!$F$111</f>
        <v>1575225.0000000002</v>
      </c>
    </row>
    <row r="45" spans="1:13" s="157" customFormat="1" ht="15.75" x14ac:dyDescent="0.25">
      <c r="A45" s="5">
        <v>8</v>
      </c>
      <c r="B45" s="4" t="s">
        <v>252</v>
      </c>
      <c r="C45" s="18">
        <f>'#8-Mercy'!$C$7</f>
        <v>3915</v>
      </c>
      <c r="D45" s="18">
        <f>'#8-Mercy'!$F$108</f>
        <v>2617</v>
      </c>
      <c r="E45" s="18">
        <f>'#8-Mercy'!$F$121</f>
        <v>461664800</v>
      </c>
      <c r="F45" s="18">
        <f>'#8-Mercy'!$K$152</f>
        <v>60188562.074000001</v>
      </c>
      <c r="G45" s="3741">
        <v>-95802.611841101359</v>
      </c>
      <c r="H45" s="3732">
        <f t="shared" si="4"/>
        <v>60092759.462158896</v>
      </c>
      <c r="I45" s="149">
        <f t="shared" si="5"/>
        <v>0.13037286376175961</v>
      </c>
      <c r="J45" s="3734">
        <f>'Rate Support-Attachment I'!F11</f>
        <v>30947625.303189218</v>
      </c>
      <c r="K45" s="3737">
        <f t="shared" si="6"/>
        <v>29145134.158969678</v>
      </c>
      <c r="L45" s="3738">
        <f t="shared" si="7"/>
        <v>6.313050975289794E-2</v>
      </c>
      <c r="M45" s="18">
        <f>'#8-Mercy'!$F$111</f>
        <v>19521700</v>
      </c>
    </row>
    <row r="46" spans="1:13" s="7" customFormat="1" ht="15.75" x14ac:dyDescent="0.25">
      <c r="A46" s="5">
        <v>13</v>
      </c>
      <c r="B46" s="4" t="s">
        <v>200</v>
      </c>
      <c r="C46" s="18">
        <f>'#13-Bon Secours'!$C$7</f>
        <v>697</v>
      </c>
      <c r="D46" s="18">
        <f>'#13-Bon Secours'!$F$108</f>
        <v>7033</v>
      </c>
      <c r="E46" s="18">
        <f>'#13-Bon Secours'!$F$121</f>
        <v>115814419</v>
      </c>
      <c r="F46" s="18">
        <f>'#13-Bon Secours'!$K$152</f>
        <v>16217347.1</v>
      </c>
      <c r="G46" s="3741">
        <v>146806.85196541081</v>
      </c>
      <c r="H46" s="3732">
        <f t="shared" si="4"/>
        <v>16364153.95196541</v>
      </c>
      <c r="I46" s="149">
        <f t="shared" si="5"/>
        <v>0.14002873942665117</v>
      </c>
      <c r="J46" s="3734">
        <f>'Rate Support-Attachment I'!F16</f>
        <v>912365.00644199084</v>
      </c>
      <c r="K46" s="3737">
        <f t="shared" si="6"/>
        <v>15451788.945523418</v>
      </c>
      <c r="L46" s="3738">
        <f t="shared" si="7"/>
        <v>0.13341852490339237</v>
      </c>
      <c r="M46" s="18">
        <f>'#13-Bon Secours'!$F$111</f>
        <v>607325</v>
      </c>
    </row>
    <row r="47" spans="1:13" s="7" customFormat="1" ht="15.75" x14ac:dyDescent="0.25">
      <c r="A47" s="5">
        <v>27</v>
      </c>
      <c r="B47" s="4" t="s">
        <v>264</v>
      </c>
      <c r="C47" s="18">
        <f>'#27-Western Maryland Regional'!$C$7</f>
        <v>1878</v>
      </c>
      <c r="D47" s="18">
        <f>'#27-Western Maryland Regional'!$F$108</f>
        <v>247</v>
      </c>
      <c r="E47" s="18">
        <f>'#27-Western Maryland Regional'!$F$121</f>
        <v>314069685</v>
      </c>
      <c r="F47" s="18">
        <f>'#27-Western Maryland Regional'!$K$152</f>
        <v>44106592.81442</v>
      </c>
      <c r="G47" s="3741">
        <v>214707.39227372082</v>
      </c>
      <c r="H47" s="3732">
        <f t="shared" si="4"/>
        <v>44321300.206693724</v>
      </c>
      <c r="I47" s="149">
        <f t="shared" si="5"/>
        <v>0.14043568966046499</v>
      </c>
      <c r="J47" s="3734">
        <f>'Rate Support-Attachment I'!F25</f>
        <v>7108822.5474481294</v>
      </c>
      <c r="K47" s="3737">
        <f t="shared" si="6"/>
        <v>37212477.659245595</v>
      </c>
      <c r="L47" s="3738">
        <f t="shared" si="7"/>
        <v>0.11848478040548739</v>
      </c>
      <c r="M47" s="18">
        <f>'#27-Western Maryland Regional'!$F$111</f>
        <v>9670307</v>
      </c>
    </row>
    <row r="48" spans="1:13" ht="15.75" x14ac:dyDescent="0.25">
      <c r="A48" s="5">
        <v>2</v>
      </c>
      <c r="B48" s="4" t="s">
        <v>248</v>
      </c>
      <c r="C48" s="18">
        <f>'#2-UMMC'!$C$7</f>
        <v>8584</v>
      </c>
      <c r="D48" s="18">
        <f>'#2-UMMC'!$F$108</f>
        <v>1979.2</v>
      </c>
      <c r="E48" s="18">
        <f>'#2-UMMC'!$F$121</f>
        <v>1445705000</v>
      </c>
      <c r="F48" s="18">
        <f>'#2-UMMC'!$K$152</f>
        <v>214411301.32492173</v>
      </c>
      <c r="G48" s="3741">
        <v>255474.54545392655</v>
      </c>
      <c r="H48" s="3732">
        <f t="shared" si="4"/>
        <v>214666775.87037566</v>
      </c>
      <c r="I48" s="149">
        <f t="shared" si="5"/>
        <v>0.14830916495752711</v>
      </c>
      <c r="J48" s="3734">
        <f>'Rate Support-Attachment I'!F6</f>
        <v>162634354.07562602</v>
      </c>
      <c r="K48" s="3737">
        <f t="shared" si="6"/>
        <v>52032421.794749647</v>
      </c>
      <c r="L48" s="3738">
        <f t="shared" si="7"/>
        <v>3.5991036756979913E-2</v>
      </c>
      <c r="M48" s="18">
        <f>'#2-UMMC'!$F$111</f>
        <v>28945000</v>
      </c>
    </row>
    <row r="49" spans="1:50" x14ac:dyDescent="0.25">
      <c r="A49" s="160">
        <v>4013</v>
      </c>
      <c r="B49" s="153" t="s">
        <v>578</v>
      </c>
      <c r="C49" s="152">
        <f>'#4013-ABH-Rockville'!$C$7</f>
        <v>432</v>
      </c>
      <c r="D49" s="152">
        <f>'#4013-ABH-Rockville'!$F$108</f>
        <v>0</v>
      </c>
      <c r="E49" s="152">
        <f>'#4013-ABH-Rockville'!$F$121</f>
        <v>35253036</v>
      </c>
      <c r="F49" s="152">
        <f>'#4013-ABH-Rockville'!$K$152</f>
        <v>5384998.8515964253</v>
      </c>
      <c r="G49" s="3744">
        <v>0</v>
      </c>
      <c r="H49" s="3732">
        <f t="shared" si="4"/>
        <v>5384998.8515964253</v>
      </c>
      <c r="I49" s="149">
        <f t="shared" si="5"/>
        <v>0.15275276862952811</v>
      </c>
      <c r="J49" s="3734">
        <f>'Rate Support-Attachment I'!F54</f>
        <v>2415213.6956519997</v>
      </c>
      <c r="K49" s="3737">
        <f t="shared" si="6"/>
        <v>2969785.1559444256</v>
      </c>
      <c r="L49" s="3738">
        <f t="shared" si="7"/>
        <v>8.4241968718507698E-2</v>
      </c>
      <c r="M49" s="152">
        <f>'#4013-ABH-Rockville'!$F$111</f>
        <v>1866299.8800000001</v>
      </c>
    </row>
    <row r="50" spans="1:50" s="150" customFormat="1" ht="15.75" x14ac:dyDescent="0.25">
      <c r="A50" s="5">
        <v>3</v>
      </c>
      <c r="B50" s="4" t="s">
        <v>249</v>
      </c>
      <c r="C50" s="18">
        <f>'#3-Prince Georges Hospital'!$C$7</f>
        <v>0</v>
      </c>
      <c r="D50" s="18">
        <f>'#3-Prince Georges Hospital'!$F$108</f>
        <v>0</v>
      </c>
      <c r="E50" s="18">
        <f>'#3-Prince Georges Hospital'!$F$121</f>
        <v>263131867</v>
      </c>
      <c r="F50" s="18">
        <f>'#3-Prince Georges Hospital'!$K$152</f>
        <v>46449140.983359531</v>
      </c>
      <c r="G50" s="3741">
        <v>0</v>
      </c>
      <c r="H50" s="3732">
        <f t="shared" si="4"/>
        <v>46449140.983359531</v>
      </c>
      <c r="I50" s="149">
        <f t="shared" si="5"/>
        <v>0.17652419493287572</v>
      </c>
      <c r="J50" s="3734">
        <f>'Rate Support-Attachment I'!F7</f>
        <v>20835902.985278115</v>
      </c>
      <c r="K50" s="3737">
        <f t="shared" si="6"/>
        <v>25613237.998081416</v>
      </c>
      <c r="L50" s="3738">
        <f t="shared" si="7"/>
        <v>9.7339931837603755E-2</v>
      </c>
      <c r="M50" s="18">
        <f>'#3-Prince Georges Hospital'!$F$111</f>
        <v>9769558</v>
      </c>
    </row>
    <row r="51" spans="1:50" s="150" customFormat="1" ht="15.75" x14ac:dyDescent="0.25">
      <c r="A51" s="5">
        <v>30</v>
      </c>
      <c r="B51" s="4" t="s">
        <v>267</v>
      </c>
      <c r="C51" s="18">
        <f>'#30-UM Shore Health Chestertown'!$C$7</f>
        <v>272</v>
      </c>
      <c r="D51" s="18">
        <f>'#30-UM Shore Health Chestertown'!$F$108</f>
        <v>860</v>
      </c>
      <c r="E51" s="18">
        <f>'#30-UM Shore Health Chestertown'!$F$121</f>
        <v>48488291</v>
      </c>
      <c r="F51" s="18">
        <f>'#30-UM Shore Health Chestertown'!$K$152</f>
        <v>8712063.7734675538</v>
      </c>
      <c r="G51" s="3741">
        <v>67602.412829406952</v>
      </c>
      <c r="H51" s="3732">
        <f t="shared" si="4"/>
        <v>8779666.1862969603</v>
      </c>
      <c r="I51" s="149">
        <f t="shared" si="5"/>
        <v>0.17967355816825042</v>
      </c>
      <c r="J51" s="3734">
        <f>'Rate Support-Attachment I'!F28</f>
        <v>591319.30759605695</v>
      </c>
      <c r="K51" s="3737">
        <f t="shared" si="6"/>
        <v>8188346.8787009036</v>
      </c>
      <c r="L51" s="3738">
        <f t="shared" si="7"/>
        <v>0.16887266409741897</v>
      </c>
      <c r="M51" s="18">
        <f>'#30-UM Shore Health Chestertown'!$F$111</f>
        <v>407715</v>
      </c>
    </row>
    <row r="52" spans="1:50" s="151" customFormat="1" ht="15.75" x14ac:dyDescent="0.25">
      <c r="A52" s="5">
        <v>16</v>
      </c>
      <c r="B52" s="113" t="s">
        <v>575</v>
      </c>
      <c r="C52" s="18">
        <f>'#16-Washington Adventist'!$C$7</f>
        <v>1351</v>
      </c>
      <c r="D52" s="18">
        <f>'#16-Washington Adventist'!$F$108</f>
        <v>6623.7806547420714</v>
      </c>
      <c r="E52" s="18">
        <f>'#16-Washington Adventist'!$F$121</f>
        <v>217955646</v>
      </c>
      <c r="F52" s="18">
        <f>'#16-Washington Adventist'!$K$152</f>
        <v>40514622.114139229</v>
      </c>
      <c r="G52" s="3741">
        <v>189904.61768119052</v>
      </c>
      <c r="H52" s="3732">
        <f t="shared" si="4"/>
        <v>40704526.731820419</v>
      </c>
      <c r="I52" s="149">
        <f t="shared" si="5"/>
        <v>0.18588471029623718</v>
      </c>
      <c r="J52" s="3734">
        <f>'Rate Support-Attachment I'!F18</f>
        <v>18792058.681749821</v>
      </c>
      <c r="K52" s="3737">
        <f t="shared" si="6"/>
        <v>21912468.050070599</v>
      </c>
      <c r="L52" s="3738">
        <f t="shared" si="7"/>
        <v>0.10053636348594795</v>
      </c>
      <c r="M52" s="18">
        <f>'#16-Washington Adventist'!$F$111</f>
        <v>14800908.340000002</v>
      </c>
    </row>
    <row r="53" spans="1:50" s="155" customFormat="1" ht="15.75" x14ac:dyDescent="0.25">
      <c r="A53" s="5">
        <v>38</v>
      </c>
      <c r="B53" s="4" t="s">
        <v>273</v>
      </c>
      <c r="C53" s="18">
        <f>'#38-UM Midtown'!$C$7</f>
        <v>1215</v>
      </c>
      <c r="D53" s="18">
        <f>'#38-UM Midtown'!$F$108</f>
        <v>416</v>
      </c>
      <c r="E53" s="18">
        <f>'#38-UM Midtown'!$F$121</f>
        <v>191264500</v>
      </c>
      <c r="F53" s="18">
        <f>'#38-UM Midtown'!$K$152</f>
        <v>36479979.904509299</v>
      </c>
      <c r="G53" s="3741">
        <v>121079.1561413548</v>
      </c>
      <c r="H53" s="3732">
        <f t="shared" si="4"/>
        <v>36601059.060650654</v>
      </c>
      <c r="I53" s="149">
        <f t="shared" si="5"/>
        <v>0.19073053234922999</v>
      </c>
      <c r="J53" s="3734">
        <f>'Rate Support-Attachment I'!F34</f>
        <v>13448892.218029369</v>
      </c>
      <c r="K53" s="3737">
        <f t="shared" si="6"/>
        <v>23152166.842621285</v>
      </c>
      <c r="L53" s="3738">
        <f t="shared" si="7"/>
        <v>0.12104790404189636</v>
      </c>
      <c r="M53" s="18">
        <f>'#38-UM Midtown'!$F$111</f>
        <v>9787000</v>
      </c>
    </row>
    <row r="54" spans="1:50" s="6" customFormat="1" ht="15.75" x14ac:dyDescent="0.25">
      <c r="A54" s="5">
        <v>55</v>
      </c>
      <c r="B54" s="4" t="s">
        <v>280</v>
      </c>
      <c r="C54" s="18">
        <f>'#55-Laurel Regional'!$C$7</f>
        <v>0</v>
      </c>
      <c r="D54" s="18">
        <f>'#55-Laurel Regional'!$F$108</f>
        <v>0</v>
      </c>
      <c r="E54" s="18">
        <f>'#55-Laurel Regional'!$F$121</f>
        <v>95998834</v>
      </c>
      <c r="F54" s="18">
        <f>'#55-Laurel Regional'!$K$152</f>
        <v>23821671.954989225</v>
      </c>
      <c r="G54" s="3830">
        <v>96794.49853375378</v>
      </c>
      <c r="H54" s="3732">
        <f t="shared" si="4"/>
        <v>23918466.45352298</v>
      </c>
      <c r="I54" s="149">
        <f t="shared" si="5"/>
        <v>0.24814543013084123</v>
      </c>
      <c r="J54" s="3734">
        <f>'Rate Support-Attachment I'!F43</f>
        <v>2965360.8989225873</v>
      </c>
      <c r="K54" s="3737">
        <f t="shared" si="6"/>
        <v>20953105.554600392</v>
      </c>
      <c r="L54" s="3738">
        <f t="shared" si="7"/>
        <v>0.21826416719395145</v>
      </c>
      <c r="M54" s="18">
        <f>'#55-Laurel Regional'!$F$111</f>
        <v>2869600</v>
      </c>
    </row>
    <row r="55" spans="1:50" x14ac:dyDescent="0.25">
      <c r="A55" s="17"/>
      <c r="B55" s="176" t="s">
        <v>685</v>
      </c>
      <c r="C55" s="19">
        <f t="shared" ref="C55:H55" si="8">SUM(C3:C54)</f>
        <v>86655</v>
      </c>
      <c r="D55" s="20">
        <f t="shared" si="8"/>
        <v>113807.64493852406</v>
      </c>
      <c r="E55" s="21">
        <f t="shared" si="8"/>
        <v>16329405720.936335</v>
      </c>
      <c r="F55" s="21">
        <f t="shared" si="8"/>
        <v>1517043421.1030974</v>
      </c>
      <c r="G55" s="3733">
        <f t="shared" si="8"/>
        <v>6629445.7258207882</v>
      </c>
      <c r="H55" s="3733">
        <f t="shared" si="8"/>
        <v>1523672866.8289177</v>
      </c>
      <c r="I55" s="22">
        <f t="shared" ref="I55" si="9">F55/E55</f>
        <v>9.2902549365777506E-2</v>
      </c>
      <c r="J55" s="3733">
        <f>SUM(J3:J54)</f>
        <v>696005713.74955451</v>
      </c>
      <c r="K55" s="3739">
        <f>SUM(K3:K54)</f>
        <v>827667153.07936358</v>
      </c>
      <c r="L55" s="3740">
        <f t="shared" ref="L55" si="10">K55/E55</f>
        <v>5.06856873559208E-2</v>
      </c>
      <c r="M55" s="21">
        <f>SUM(M3:M54)</f>
        <v>320932030.09899992</v>
      </c>
    </row>
    <row r="56" spans="1:50" x14ac:dyDescent="0.25">
      <c r="A56" s="5"/>
      <c r="B56" s="5"/>
      <c r="C56" s="19"/>
      <c r="D56" s="20"/>
      <c r="E56" s="21"/>
      <c r="F56" s="21"/>
      <c r="G56" s="3740"/>
      <c r="H56" s="3740"/>
      <c r="I56" s="21"/>
      <c r="J56" s="3739"/>
      <c r="K56" s="3740"/>
      <c r="L56" s="3733"/>
      <c r="M56" s="3681"/>
    </row>
    <row r="57" spans="1:50" x14ac:dyDescent="0.25">
      <c r="C57" s="19">
        <f>AVERAGE(C3:C54)</f>
        <v>1699.1176470588234</v>
      </c>
      <c r="D57" s="19">
        <f>AVERAGE(D3:D54)</f>
        <v>2188.608556510078</v>
      </c>
      <c r="E57" s="3680">
        <f>AVERAGE(E3:E54)</f>
        <v>314027033.09492952</v>
      </c>
      <c r="F57" s="3680">
        <f>AVERAGE(F3:F54)</f>
        <v>29173911.944290336</v>
      </c>
      <c r="G57" s="3740"/>
      <c r="H57" s="3740"/>
      <c r="I57" s="177">
        <f>AVERAGE(I3:I54)</f>
        <v>9.4963609206934932E-2</v>
      </c>
      <c r="J57" s="3739"/>
      <c r="K57" s="3740">
        <f>AVERAGE(L3:L54)</f>
        <v>6.2426016024788651E-2</v>
      </c>
      <c r="L57" s="3733"/>
      <c r="M57" s="3680">
        <f>AVERAGE(M3:M54)</f>
        <v>6171769.809596152</v>
      </c>
    </row>
    <row r="58" spans="1:50" ht="96.75" customHeight="1" x14ac:dyDescent="0.25">
      <c r="A58" s="29"/>
      <c r="B58" s="3849" t="s">
        <v>684</v>
      </c>
      <c r="C58" s="3850"/>
      <c r="D58" s="3850"/>
      <c r="E58" s="3850"/>
      <c r="F58" s="170"/>
      <c r="G58" s="173"/>
      <c r="H58" s="3831"/>
      <c r="I58" s="174"/>
      <c r="J58" s="175"/>
      <c r="K58" s="3825"/>
      <c r="L58" s="172"/>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row>
    <row r="59" spans="1:50" x14ac:dyDescent="0.25">
      <c r="A59" s="5"/>
      <c r="B59" s="5"/>
      <c r="C59" s="108"/>
      <c r="D59" s="3829"/>
      <c r="E59" s="109"/>
      <c r="F59" s="109"/>
      <c r="G59" s="110"/>
      <c r="H59" s="110"/>
      <c r="I59" s="111"/>
      <c r="J59" s="3833"/>
      <c r="K59" s="112"/>
      <c r="L59" s="109"/>
    </row>
    <row r="60" spans="1:50" x14ac:dyDescent="0.25">
      <c r="C60" s="3848"/>
      <c r="D60" s="3848"/>
      <c r="E60" s="3848"/>
      <c r="F60" s="3848"/>
      <c r="G60" s="3848"/>
      <c r="H60" s="3848"/>
      <c r="I60" s="3848"/>
      <c r="J60" s="3848"/>
      <c r="K60" s="3848"/>
    </row>
    <row r="61" spans="1:50" x14ac:dyDescent="0.25">
      <c r="C61" s="24"/>
      <c r="D61" s="25"/>
      <c r="E61" s="26"/>
      <c r="F61" s="26"/>
      <c r="G61" s="27"/>
      <c r="H61" s="27"/>
      <c r="I61" s="10"/>
      <c r="J61" s="28"/>
      <c r="K61" s="27"/>
    </row>
    <row r="64" spans="1:50" x14ac:dyDescent="0.25">
      <c r="D64" s="30"/>
    </row>
  </sheetData>
  <sortState ref="A3:M54">
    <sortCondition ref="I3:I54"/>
  </sortState>
  <dataConsolidate/>
  <mergeCells count="3">
    <mergeCell ref="A1:C1"/>
    <mergeCell ref="C60:K60"/>
    <mergeCell ref="B58:E58"/>
  </mergeCells>
  <pageMargins left="0.51" right="0.11" top="0.48" bottom="0.28000000000000003" header="0.3" footer="0.3"/>
  <pageSetup paperSize="5" scale="63" orientation="landscape" r:id="rId1"/>
  <headerFooter>
    <oddHeader xml:space="preserve">&amp;L&amp;12ATTACHMENT II
&amp;C&amp;12FY2015 Analysis - Acute Hospitals&amp;10
&amp;R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249977111117893"/>
    <pageSetUpPr fitToPage="1"/>
  </sheetPr>
  <dimension ref="A1:O127"/>
  <sheetViews>
    <sheetView tabSelected="1" zoomScaleNormal="100" zoomScaleSheetLayoutView="85" workbookViewId="0">
      <selection activeCell="G124" sqref="G124"/>
    </sheetView>
  </sheetViews>
  <sheetFormatPr defaultRowHeight="12.75" x14ac:dyDescent="0.2"/>
  <cols>
    <col min="1" max="1" width="6.28515625" style="49" customWidth="1"/>
    <col min="2" max="2" width="4.42578125" style="49" customWidth="1"/>
    <col min="3" max="3" width="56" style="49" customWidth="1"/>
    <col min="4" max="4" width="0.7109375" style="49" hidden="1" customWidth="1"/>
    <col min="5" max="5" width="5.28515625" style="49" hidden="1" customWidth="1"/>
    <col min="6" max="6" width="11.42578125" style="49" customWidth="1"/>
    <col min="7" max="7" width="28.28515625" style="49" customWidth="1"/>
    <col min="8" max="8" width="19.28515625" style="49" bestFit="1" customWidth="1"/>
    <col min="9" max="9" width="17.7109375" style="49" bestFit="1" customWidth="1"/>
    <col min="10" max="10" width="16.7109375" style="49" bestFit="1" customWidth="1"/>
    <col min="11" max="11" width="17" style="49" bestFit="1" customWidth="1"/>
    <col min="12" max="13" width="17.7109375" style="49" bestFit="1" customWidth="1"/>
    <col min="14" max="14" width="14.7109375" style="49" bestFit="1" customWidth="1"/>
    <col min="15" max="15" width="16" style="49" bestFit="1" customWidth="1"/>
    <col min="16" max="16" width="14.7109375" style="49" bestFit="1" customWidth="1"/>
    <col min="17" max="17" width="16" style="49" bestFit="1" customWidth="1"/>
    <col min="18" max="18" width="12.7109375" style="49" bestFit="1" customWidth="1"/>
    <col min="19" max="19" width="14.7109375" style="49" bestFit="1" customWidth="1"/>
    <col min="20" max="257" width="9.28515625" style="49"/>
    <col min="258" max="258" width="6.28515625" style="49" customWidth="1"/>
    <col min="259" max="259" width="4.42578125" style="49" customWidth="1"/>
    <col min="260" max="260" width="38.42578125" style="49" customWidth="1"/>
    <col min="261" max="262" width="0" style="49" hidden="1" customWidth="1"/>
    <col min="263" max="263" width="28.28515625" style="49" customWidth="1"/>
    <col min="264" max="264" width="19.28515625" style="49" bestFit="1" customWidth="1"/>
    <col min="265" max="265" width="18" style="49" bestFit="1" customWidth="1"/>
    <col min="266" max="266" width="16.28515625" style="49" bestFit="1" customWidth="1"/>
    <col min="267" max="267" width="16.5703125" style="49" bestFit="1" customWidth="1"/>
    <col min="268" max="268" width="16.42578125" style="49" bestFit="1" customWidth="1"/>
    <col min="269" max="269" width="15.5703125" style="49" bestFit="1" customWidth="1"/>
    <col min="270" max="270" width="14.7109375" style="49" bestFit="1" customWidth="1"/>
    <col min="271" max="271" width="16" style="49" bestFit="1" customWidth="1"/>
    <col min="272" max="272" width="14.7109375" style="49" bestFit="1" customWidth="1"/>
    <col min="273" max="273" width="16" style="49" bestFit="1" customWidth="1"/>
    <col min="274" max="274" width="12.7109375" style="49" bestFit="1" customWidth="1"/>
    <col min="275" max="275" width="14.7109375" style="49" bestFit="1" customWidth="1"/>
    <col min="276" max="513" width="9.28515625" style="49"/>
    <col min="514" max="514" width="6.28515625" style="49" customWidth="1"/>
    <col min="515" max="515" width="4.42578125" style="49" customWidth="1"/>
    <col min="516" max="516" width="38.42578125" style="49" customWidth="1"/>
    <col min="517" max="518" width="0" style="49" hidden="1" customWidth="1"/>
    <col min="519" max="519" width="28.28515625" style="49" customWidth="1"/>
    <col min="520" max="520" width="19.28515625" style="49" bestFit="1" customWidth="1"/>
    <col min="521" max="521" width="18" style="49" bestFit="1" customWidth="1"/>
    <col min="522" max="522" width="16.28515625" style="49" bestFit="1" customWidth="1"/>
    <col min="523" max="523" width="16.5703125" style="49" bestFit="1" customWidth="1"/>
    <col min="524" max="524" width="16.42578125" style="49" bestFit="1" customWidth="1"/>
    <col min="525" max="525" width="15.5703125" style="49" bestFit="1" customWidth="1"/>
    <col min="526" max="526" width="14.7109375" style="49" bestFit="1" customWidth="1"/>
    <col min="527" max="527" width="16" style="49" bestFit="1" customWidth="1"/>
    <col min="528" max="528" width="14.7109375" style="49" bestFit="1" customWidth="1"/>
    <col min="529" max="529" width="16" style="49" bestFit="1" customWidth="1"/>
    <col min="530" max="530" width="12.7109375" style="49" bestFit="1" customWidth="1"/>
    <col min="531" max="531" width="14.7109375" style="49" bestFit="1" customWidth="1"/>
    <col min="532" max="769" width="9.28515625" style="49"/>
    <col min="770" max="770" width="6.28515625" style="49" customWidth="1"/>
    <col min="771" max="771" width="4.42578125" style="49" customWidth="1"/>
    <col min="772" max="772" width="38.42578125" style="49" customWidth="1"/>
    <col min="773" max="774" width="0" style="49" hidden="1" customWidth="1"/>
    <col min="775" max="775" width="28.28515625" style="49" customWidth="1"/>
    <col min="776" max="776" width="19.28515625" style="49" bestFit="1" customWidth="1"/>
    <col min="777" max="777" width="18" style="49" bestFit="1" customWidth="1"/>
    <col min="778" max="778" width="16.28515625" style="49" bestFit="1" customWidth="1"/>
    <col min="779" max="779" width="16.5703125" style="49" bestFit="1" customWidth="1"/>
    <col min="780" max="780" width="16.42578125" style="49" bestFit="1" customWidth="1"/>
    <col min="781" max="781" width="15.5703125" style="49" bestFit="1" customWidth="1"/>
    <col min="782" max="782" width="14.7109375" style="49" bestFit="1" customWidth="1"/>
    <col min="783" max="783" width="16" style="49" bestFit="1" customWidth="1"/>
    <col min="784" max="784" width="14.7109375" style="49" bestFit="1" customWidth="1"/>
    <col min="785" max="785" width="16" style="49" bestFit="1" customWidth="1"/>
    <col min="786" max="786" width="12.7109375" style="49" bestFit="1" customWidth="1"/>
    <col min="787" max="787" width="14.7109375" style="49" bestFit="1" customWidth="1"/>
    <col min="788" max="1025" width="9.28515625" style="49"/>
    <col min="1026" max="1026" width="6.28515625" style="49" customWidth="1"/>
    <col min="1027" max="1027" width="4.42578125" style="49" customWidth="1"/>
    <col min="1028" max="1028" width="38.42578125" style="49" customWidth="1"/>
    <col min="1029" max="1030" width="0" style="49" hidden="1" customWidth="1"/>
    <col min="1031" max="1031" width="28.28515625" style="49" customWidth="1"/>
    <col min="1032" max="1032" width="19.28515625" style="49" bestFit="1" customWidth="1"/>
    <col min="1033" max="1033" width="18" style="49" bestFit="1" customWidth="1"/>
    <col min="1034" max="1034" width="16.28515625" style="49" bestFit="1" customWidth="1"/>
    <col min="1035" max="1035" width="16.5703125" style="49" bestFit="1" customWidth="1"/>
    <col min="1036" max="1036" width="16.42578125" style="49" bestFit="1" customWidth="1"/>
    <col min="1037" max="1037" width="15.5703125" style="49" bestFit="1" customWidth="1"/>
    <col min="1038" max="1038" width="14.7109375" style="49" bestFit="1" customWidth="1"/>
    <col min="1039" max="1039" width="16" style="49" bestFit="1" customWidth="1"/>
    <col min="1040" max="1040" width="14.7109375" style="49" bestFit="1" customWidth="1"/>
    <col min="1041" max="1041" width="16" style="49" bestFit="1" customWidth="1"/>
    <col min="1042" max="1042" width="12.7109375" style="49" bestFit="1" customWidth="1"/>
    <col min="1043" max="1043" width="14.7109375" style="49" bestFit="1" customWidth="1"/>
    <col min="1044" max="1281" width="9.28515625" style="49"/>
    <col min="1282" max="1282" width="6.28515625" style="49" customWidth="1"/>
    <col min="1283" max="1283" width="4.42578125" style="49" customWidth="1"/>
    <col min="1284" max="1284" width="38.42578125" style="49" customWidth="1"/>
    <col min="1285" max="1286" width="0" style="49" hidden="1" customWidth="1"/>
    <col min="1287" max="1287" width="28.28515625" style="49" customWidth="1"/>
    <col min="1288" max="1288" width="19.28515625" style="49" bestFit="1" customWidth="1"/>
    <col min="1289" max="1289" width="18" style="49" bestFit="1" customWidth="1"/>
    <col min="1290" max="1290" width="16.28515625" style="49" bestFit="1" customWidth="1"/>
    <col min="1291" max="1291" width="16.5703125" style="49" bestFit="1" customWidth="1"/>
    <col min="1292" max="1292" width="16.42578125" style="49" bestFit="1" customWidth="1"/>
    <col min="1293" max="1293" width="15.5703125" style="49" bestFit="1" customWidth="1"/>
    <col min="1294" max="1294" width="14.7109375" style="49" bestFit="1" customWidth="1"/>
    <col min="1295" max="1295" width="16" style="49" bestFit="1" customWidth="1"/>
    <col min="1296" max="1296" width="14.7109375" style="49" bestFit="1" customWidth="1"/>
    <col min="1297" max="1297" width="16" style="49" bestFit="1" customWidth="1"/>
    <col min="1298" max="1298" width="12.7109375" style="49" bestFit="1" customWidth="1"/>
    <col min="1299" max="1299" width="14.7109375" style="49" bestFit="1" customWidth="1"/>
    <col min="1300" max="1537" width="9.28515625" style="49"/>
    <col min="1538" max="1538" width="6.28515625" style="49" customWidth="1"/>
    <col min="1539" max="1539" width="4.42578125" style="49" customWidth="1"/>
    <col min="1540" max="1540" width="38.42578125" style="49" customWidth="1"/>
    <col min="1541" max="1542" width="0" style="49" hidden="1" customWidth="1"/>
    <col min="1543" max="1543" width="28.28515625" style="49" customWidth="1"/>
    <col min="1544" max="1544" width="19.28515625" style="49" bestFit="1" customWidth="1"/>
    <col min="1545" max="1545" width="18" style="49" bestFit="1" customWidth="1"/>
    <col min="1546" max="1546" width="16.28515625" style="49" bestFit="1" customWidth="1"/>
    <col min="1547" max="1547" width="16.5703125" style="49" bestFit="1" customWidth="1"/>
    <col min="1548" max="1548" width="16.42578125" style="49" bestFit="1" customWidth="1"/>
    <col min="1549" max="1549" width="15.5703125" style="49" bestFit="1" customWidth="1"/>
    <col min="1550" max="1550" width="14.7109375" style="49" bestFit="1" customWidth="1"/>
    <col min="1551" max="1551" width="16" style="49" bestFit="1" customWidth="1"/>
    <col min="1552" max="1552" width="14.7109375" style="49" bestFit="1" customWidth="1"/>
    <col min="1553" max="1553" width="16" style="49" bestFit="1" customWidth="1"/>
    <col min="1554" max="1554" width="12.7109375" style="49" bestFit="1" customWidth="1"/>
    <col min="1555" max="1555" width="14.7109375" style="49" bestFit="1" customWidth="1"/>
    <col min="1556" max="1793" width="9.28515625" style="49"/>
    <col min="1794" max="1794" width="6.28515625" style="49" customWidth="1"/>
    <col min="1795" max="1795" width="4.42578125" style="49" customWidth="1"/>
    <col min="1796" max="1796" width="38.42578125" style="49" customWidth="1"/>
    <col min="1797" max="1798" width="0" style="49" hidden="1" customWidth="1"/>
    <col min="1799" max="1799" width="28.28515625" style="49" customWidth="1"/>
    <col min="1800" max="1800" width="19.28515625" style="49" bestFit="1" customWidth="1"/>
    <col min="1801" max="1801" width="18" style="49" bestFit="1" customWidth="1"/>
    <col min="1802" max="1802" width="16.28515625" style="49" bestFit="1" customWidth="1"/>
    <col min="1803" max="1803" width="16.5703125" style="49" bestFit="1" customWidth="1"/>
    <col min="1804" max="1804" width="16.42578125" style="49" bestFit="1" customWidth="1"/>
    <col min="1805" max="1805" width="15.5703125" style="49" bestFit="1" customWidth="1"/>
    <col min="1806" max="1806" width="14.7109375" style="49" bestFit="1" customWidth="1"/>
    <col min="1807" max="1807" width="16" style="49" bestFit="1" customWidth="1"/>
    <col min="1808" max="1808" width="14.7109375" style="49" bestFit="1" customWidth="1"/>
    <col min="1809" max="1809" width="16" style="49" bestFit="1" customWidth="1"/>
    <col min="1810" max="1810" width="12.7109375" style="49" bestFit="1" customWidth="1"/>
    <col min="1811" max="1811" width="14.7109375" style="49" bestFit="1" customWidth="1"/>
    <col min="1812" max="2049" width="9.28515625" style="49"/>
    <col min="2050" max="2050" width="6.28515625" style="49" customWidth="1"/>
    <col min="2051" max="2051" width="4.42578125" style="49" customWidth="1"/>
    <col min="2052" max="2052" width="38.42578125" style="49" customWidth="1"/>
    <col min="2053" max="2054" width="0" style="49" hidden="1" customWidth="1"/>
    <col min="2055" max="2055" width="28.28515625" style="49" customWidth="1"/>
    <col min="2056" max="2056" width="19.28515625" style="49" bestFit="1" customWidth="1"/>
    <col min="2057" max="2057" width="18" style="49" bestFit="1" customWidth="1"/>
    <col min="2058" max="2058" width="16.28515625" style="49" bestFit="1" customWidth="1"/>
    <col min="2059" max="2059" width="16.5703125" style="49" bestFit="1" customWidth="1"/>
    <col min="2060" max="2060" width="16.42578125" style="49" bestFit="1" customWidth="1"/>
    <col min="2061" max="2061" width="15.5703125" style="49" bestFit="1" customWidth="1"/>
    <col min="2062" max="2062" width="14.7109375" style="49" bestFit="1" customWidth="1"/>
    <col min="2063" max="2063" width="16" style="49" bestFit="1" customWidth="1"/>
    <col min="2064" max="2064" width="14.7109375" style="49" bestFit="1" customWidth="1"/>
    <col min="2065" max="2065" width="16" style="49" bestFit="1" customWidth="1"/>
    <col min="2066" max="2066" width="12.7109375" style="49" bestFit="1" customWidth="1"/>
    <col min="2067" max="2067" width="14.7109375" style="49" bestFit="1" customWidth="1"/>
    <col min="2068" max="2305" width="9.28515625" style="49"/>
    <col min="2306" max="2306" width="6.28515625" style="49" customWidth="1"/>
    <col min="2307" max="2307" width="4.42578125" style="49" customWidth="1"/>
    <col min="2308" max="2308" width="38.42578125" style="49" customWidth="1"/>
    <col min="2309" max="2310" width="0" style="49" hidden="1" customWidth="1"/>
    <col min="2311" max="2311" width="28.28515625" style="49" customWidth="1"/>
    <col min="2312" max="2312" width="19.28515625" style="49" bestFit="1" customWidth="1"/>
    <col min="2313" max="2313" width="18" style="49" bestFit="1" customWidth="1"/>
    <col min="2314" max="2314" width="16.28515625" style="49" bestFit="1" customWidth="1"/>
    <col min="2315" max="2315" width="16.5703125" style="49" bestFit="1" customWidth="1"/>
    <col min="2316" max="2316" width="16.42578125" style="49" bestFit="1" customWidth="1"/>
    <col min="2317" max="2317" width="15.5703125" style="49" bestFit="1" customWidth="1"/>
    <col min="2318" max="2318" width="14.7109375" style="49" bestFit="1" customWidth="1"/>
    <col min="2319" max="2319" width="16" style="49" bestFit="1" customWidth="1"/>
    <col min="2320" max="2320" width="14.7109375" style="49" bestFit="1" customWidth="1"/>
    <col min="2321" max="2321" width="16" style="49" bestFit="1" customWidth="1"/>
    <col min="2322" max="2322" width="12.7109375" style="49" bestFit="1" customWidth="1"/>
    <col min="2323" max="2323" width="14.7109375" style="49" bestFit="1" customWidth="1"/>
    <col min="2324" max="2561" width="9.28515625" style="49"/>
    <col min="2562" max="2562" width="6.28515625" style="49" customWidth="1"/>
    <col min="2563" max="2563" width="4.42578125" style="49" customWidth="1"/>
    <col min="2564" max="2564" width="38.42578125" style="49" customWidth="1"/>
    <col min="2565" max="2566" width="0" style="49" hidden="1" customWidth="1"/>
    <col min="2567" max="2567" width="28.28515625" style="49" customWidth="1"/>
    <col min="2568" max="2568" width="19.28515625" style="49" bestFit="1" customWidth="1"/>
    <col min="2569" max="2569" width="18" style="49" bestFit="1" customWidth="1"/>
    <col min="2570" max="2570" width="16.28515625" style="49" bestFit="1" customWidth="1"/>
    <col min="2571" max="2571" width="16.5703125" style="49" bestFit="1" customWidth="1"/>
    <col min="2572" max="2572" width="16.42578125" style="49" bestFit="1" customWidth="1"/>
    <col min="2573" max="2573" width="15.5703125" style="49" bestFit="1" customWidth="1"/>
    <col min="2574" max="2574" width="14.7109375" style="49" bestFit="1" customWidth="1"/>
    <col min="2575" max="2575" width="16" style="49" bestFit="1" customWidth="1"/>
    <col min="2576" max="2576" width="14.7109375" style="49" bestFit="1" customWidth="1"/>
    <col min="2577" max="2577" width="16" style="49" bestFit="1" customWidth="1"/>
    <col min="2578" max="2578" width="12.7109375" style="49" bestFit="1" customWidth="1"/>
    <col min="2579" max="2579" width="14.7109375" style="49" bestFit="1" customWidth="1"/>
    <col min="2580" max="2817" width="9.28515625" style="49"/>
    <col min="2818" max="2818" width="6.28515625" style="49" customWidth="1"/>
    <col min="2819" max="2819" width="4.42578125" style="49" customWidth="1"/>
    <col min="2820" max="2820" width="38.42578125" style="49" customWidth="1"/>
    <col min="2821" max="2822" width="0" style="49" hidden="1" customWidth="1"/>
    <col min="2823" max="2823" width="28.28515625" style="49" customWidth="1"/>
    <col min="2824" max="2824" width="19.28515625" style="49" bestFit="1" customWidth="1"/>
    <col min="2825" max="2825" width="18" style="49" bestFit="1" customWidth="1"/>
    <col min="2826" max="2826" width="16.28515625" style="49" bestFit="1" customWidth="1"/>
    <col min="2827" max="2827" width="16.5703125" style="49" bestFit="1" customWidth="1"/>
    <col min="2828" max="2828" width="16.42578125" style="49" bestFit="1" customWidth="1"/>
    <col min="2829" max="2829" width="15.5703125" style="49" bestFit="1" customWidth="1"/>
    <col min="2830" max="2830" width="14.7109375" style="49" bestFit="1" customWidth="1"/>
    <col min="2831" max="2831" width="16" style="49" bestFit="1" customWidth="1"/>
    <col min="2832" max="2832" width="14.7109375" style="49" bestFit="1" customWidth="1"/>
    <col min="2833" max="2833" width="16" style="49" bestFit="1" customWidth="1"/>
    <col min="2834" max="2834" width="12.7109375" style="49" bestFit="1" customWidth="1"/>
    <col min="2835" max="2835" width="14.7109375" style="49" bestFit="1" customWidth="1"/>
    <col min="2836" max="3073" width="9.28515625" style="49"/>
    <col min="3074" max="3074" width="6.28515625" style="49" customWidth="1"/>
    <col min="3075" max="3075" width="4.42578125" style="49" customWidth="1"/>
    <col min="3076" max="3076" width="38.42578125" style="49" customWidth="1"/>
    <col min="3077" max="3078" width="0" style="49" hidden="1" customWidth="1"/>
    <col min="3079" max="3079" width="28.28515625" style="49" customWidth="1"/>
    <col min="3080" max="3080" width="19.28515625" style="49" bestFit="1" customWidth="1"/>
    <col min="3081" max="3081" width="18" style="49" bestFit="1" customWidth="1"/>
    <col min="3082" max="3082" width="16.28515625" style="49" bestFit="1" customWidth="1"/>
    <col min="3083" max="3083" width="16.5703125" style="49" bestFit="1" customWidth="1"/>
    <col min="3084" max="3084" width="16.42578125" style="49" bestFit="1" customWidth="1"/>
    <col min="3085" max="3085" width="15.5703125" style="49" bestFit="1" customWidth="1"/>
    <col min="3086" max="3086" width="14.7109375" style="49" bestFit="1" customWidth="1"/>
    <col min="3087" max="3087" width="16" style="49" bestFit="1" customWidth="1"/>
    <col min="3088" max="3088" width="14.7109375" style="49" bestFit="1" customWidth="1"/>
    <col min="3089" max="3089" width="16" style="49" bestFit="1" customWidth="1"/>
    <col min="3090" max="3090" width="12.7109375" style="49" bestFit="1" customWidth="1"/>
    <col min="3091" max="3091" width="14.7109375" style="49" bestFit="1" customWidth="1"/>
    <col min="3092" max="3329" width="9.28515625" style="49"/>
    <col min="3330" max="3330" width="6.28515625" style="49" customWidth="1"/>
    <col min="3331" max="3331" width="4.42578125" style="49" customWidth="1"/>
    <col min="3332" max="3332" width="38.42578125" style="49" customWidth="1"/>
    <col min="3333" max="3334" width="0" style="49" hidden="1" customWidth="1"/>
    <col min="3335" max="3335" width="28.28515625" style="49" customWidth="1"/>
    <col min="3336" max="3336" width="19.28515625" style="49" bestFit="1" customWidth="1"/>
    <col min="3337" max="3337" width="18" style="49" bestFit="1" customWidth="1"/>
    <col min="3338" max="3338" width="16.28515625" style="49" bestFit="1" customWidth="1"/>
    <col min="3339" max="3339" width="16.5703125" style="49" bestFit="1" customWidth="1"/>
    <col min="3340" max="3340" width="16.42578125" style="49" bestFit="1" customWidth="1"/>
    <col min="3341" max="3341" width="15.5703125" style="49" bestFit="1" customWidth="1"/>
    <col min="3342" max="3342" width="14.7109375" style="49" bestFit="1" customWidth="1"/>
    <col min="3343" max="3343" width="16" style="49" bestFit="1" customWidth="1"/>
    <col min="3344" max="3344" width="14.7109375" style="49" bestFit="1" customWidth="1"/>
    <col min="3345" max="3345" width="16" style="49" bestFit="1" customWidth="1"/>
    <col min="3346" max="3346" width="12.7109375" style="49" bestFit="1" customWidth="1"/>
    <col min="3347" max="3347" width="14.7109375" style="49" bestFit="1" customWidth="1"/>
    <col min="3348" max="3585" width="9.28515625" style="49"/>
    <col min="3586" max="3586" width="6.28515625" style="49" customWidth="1"/>
    <col min="3587" max="3587" width="4.42578125" style="49" customWidth="1"/>
    <col min="3588" max="3588" width="38.42578125" style="49" customWidth="1"/>
    <col min="3589" max="3590" width="0" style="49" hidden="1" customWidth="1"/>
    <col min="3591" max="3591" width="28.28515625" style="49" customWidth="1"/>
    <col min="3592" max="3592" width="19.28515625" style="49" bestFit="1" customWidth="1"/>
    <col min="3593" max="3593" width="18" style="49" bestFit="1" customWidth="1"/>
    <col min="3594" max="3594" width="16.28515625" style="49" bestFit="1" customWidth="1"/>
    <col min="3595" max="3595" width="16.5703125" style="49" bestFit="1" customWidth="1"/>
    <col min="3596" max="3596" width="16.42578125" style="49" bestFit="1" customWidth="1"/>
    <col min="3597" max="3597" width="15.5703125" style="49" bestFit="1" customWidth="1"/>
    <col min="3598" max="3598" width="14.7109375" style="49" bestFit="1" customWidth="1"/>
    <col min="3599" max="3599" width="16" style="49" bestFit="1" customWidth="1"/>
    <col min="3600" max="3600" width="14.7109375" style="49" bestFit="1" customWidth="1"/>
    <col min="3601" max="3601" width="16" style="49" bestFit="1" customWidth="1"/>
    <col min="3602" max="3602" width="12.7109375" style="49" bestFit="1" customWidth="1"/>
    <col min="3603" max="3603" width="14.7109375" style="49" bestFit="1" customWidth="1"/>
    <col min="3604" max="3841" width="9.28515625" style="49"/>
    <col min="3842" max="3842" width="6.28515625" style="49" customWidth="1"/>
    <col min="3843" max="3843" width="4.42578125" style="49" customWidth="1"/>
    <col min="3844" max="3844" width="38.42578125" style="49" customWidth="1"/>
    <col min="3845" max="3846" width="0" style="49" hidden="1" customWidth="1"/>
    <col min="3847" max="3847" width="28.28515625" style="49" customWidth="1"/>
    <col min="3848" max="3848" width="19.28515625" style="49" bestFit="1" customWidth="1"/>
    <col min="3849" max="3849" width="18" style="49" bestFit="1" customWidth="1"/>
    <col min="3850" max="3850" width="16.28515625" style="49" bestFit="1" customWidth="1"/>
    <col min="3851" max="3851" width="16.5703125" style="49" bestFit="1" customWidth="1"/>
    <col min="3852" max="3852" width="16.42578125" style="49" bestFit="1" customWidth="1"/>
    <col min="3853" max="3853" width="15.5703125" style="49" bestFit="1" customWidth="1"/>
    <col min="3854" max="3854" width="14.7109375" style="49" bestFit="1" customWidth="1"/>
    <col min="3855" max="3855" width="16" style="49" bestFit="1" customWidth="1"/>
    <col min="3856" max="3856" width="14.7109375" style="49" bestFit="1" customWidth="1"/>
    <col min="3857" max="3857" width="16" style="49" bestFit="1" customWidth="1"/>
    <col min="3858" max="3858" width="12.7109375" style="49" bestFit="1" customWidth="1"/>
    <col min="3859" max="3859" width="14.7109375" style="49" bestFit="1" customWidth="1"/>
    <col min="3860" max="4097" width="9.28515625" style="49"/>
    <col min="4098" max="4098" width="6.28515625" style="49" customWidth="1"/>
    <col min="4099" max="4099" width="4.42578125" style="49" customWidth="1"/>
    <col min="4100" max="4100" width="38.42578125" style="49" customWidth="1"/>
    <col min="4101" max="4102" width="0" style="49" hidden="1" customWidth="1"/>
    <col min="4103" max="4103" width="28.28515625" style="49" customWidth="1"/>
    <col min="4104" max="4104" width="19.28515625" style="49" bestFit="1" customWidth="1"/>
    <col min="4105" max="4105" width="18" style="49" bestFit="1" customWidth="1"/>
    <col min="4106" max="4106" width="16.28515625" style="49" bestFit="1" customWidth="1"/>
    <col min="4107" max="4107" width="16.5703125" style="49" bestFit="1" customWidth="1"/>
    <col min="4108" max="4108" width="16.42578125" style="49" bestFit="1" customWidth="1"/>
    <col min="4109" max="4109" width="15.5703125" style="49" bestFit="1" customWidth="1"/>
    <col min="4110" max="4110" width="14.7109375" style="49" bestFit="1" customWidth="1"/>
    <col min="4111" max="4111" width="16" style="49" bestFit="1" customWidth="1"/>
    <col min="4112" max="4112" width="14.7109375" style="49" bestFit="1" customWidth="1"/>
    <col min="4113" max="4113" width="16" style="49" bestFit="1" customWidth="1"/>
    <col min="4114" max="4114" width="12.7109375" style="49" bestFit="1" customWidth="1"/>
    <col min="4115" max="4115" width="14.7109375" style="49" bestFit="1" customWidth="1"/>
    <col min="4116" max="4353" width="9.28515625" style="49"/>
    <col min="4354" max="4354" width="6.28515625" style="49" customWidth="1"/>
    <col min="4355" max="4355" width="4.42578125" style="49" customWidth="1"/>
    <col min="4356" max="4356" width="38.42578125" style="49" customWidth="1"/>
    <col min="4357" max="4358" width="0" style="49" hidden="1" customWidth="1"/>
    <col min="4359" max="4359" width="28.28515625" style="49" customWidth="1"/>
    <col min="4360" max="4360" width="19.28515625" style="49" bestFit="1" customWidth="1"/>
    <col min="4361" max="4361" width="18" style="49" bestFit="1" customWidth="1"/>
    <col min="4362" max="4362" width="16.28515625" style="49" bestFit="1" customWidth="1"/>
    <col min="4363" max="4363" width="16.5703125" style="49" bestFit="1" customWidth="1"/>
    <col min="4364" max="4364" width="16.42578125" style="49" bestFit="1" customWidth="1"/>
    <col min="4365" max="4365" width="15.5703125" style="49" bestFit="1" customWidth="1"/>
    <col min="4366" max="4366" width="14.7109375" style="49" bestFit="1" customWidth="1"/>
    <col min="4367" max="4367" width="16" style="49" bestFit="1" customWidth="1"/>
    <col min="4368" max="4368" width="14.7109375" style="49" bestFit="1" customWidth="1"/>
    <col min="4369" max="4369" width="16" style="49" bestFit="1" customWidth="1"/>
    <col min="4370" max="4370" width="12.7109375" style="49" bestFit="1" customWidth="1"/>
    <col min="4371" max="4371" width="14.7109375" style="49" bestFit="1" customWidth="1"/>
    <col min="4372" max="4609" width="9.28515625" style="49"/>
    <col min="4610" max="4610" width="6.28515625" style="49" customWidth="1"/>
    <col min="4611" max="4611" width="4.42578125" style="49" customWidth="1"/>
    <col min="4612" max="4612" width="38.42578125" style="49" customWidth="1"/>
    <col min="4613" max="4614" width="0" style="49" hidden="1" customWidth="1"/>
    <col min="4615" max="4615" width="28.28515625" style="49" customWidth="1"/>
    <col min="4616" max="4616" width="19.28515625" style="49" bestFit="1" customWidth="1"/>
    <col min="4617" max="4617" width="18" style="49" bestFit="1" customWidth="1"/>
    <col min="4618" max="4618" width="16.28515625" style="49" bestFit="1" customWidth="1"/>
    <col min="4619" max="4619" width="16.5703125" style="49" bestFit="1" customWidth="1"/>
    <col min="4620" max="4620" width="16.42578125" style="49" bestFit="1" customWidth="1"/>
    <col min="4621" max="4621" width="15.5703125" style="49" bestFit="1" customWidth="1"/>
    <col min="4622" max="4622" width="14.7109375" style="49" bestFit="1" customWidth="1"/>
    <col min="4623" max="4623" width="16" style="49" bestFit="1" customWidth="1"/>
    <col min="4624" max="4624" width="14.7109375" style="49" bestFit="1" customWidth="1"/>
    <col min="4625" max="4625" width="16" style="49" bestFit="1" customWidth="1"/>
    <col min="4626" max="4626" width="12.7109375" style="49" bestFit="1" customWidth="1"/>
    <col min="4627" max="4627" width="14.7109375" style="49" bestFit="1" customWidth="1"/>
    <col min="4628" max="4865" width="9.28515625" style="49"/>
    <col min="4866" max="4866" width="6.28515625" style="49" customWidth="1"/>
    <col min="4867" max="4867" width="4.42578125" style="49" customWidth="1"/>
    <col min="4868" max="4868" width="38.42578125" style="49" customWidth="1"/>
    <col min="4869" max="4870" width="0" style="49" hidden="1" customWidth="1"/>
    <col min="4871" max="4871" width="28.28515625" style="49" customWidth="1"/>
    <col min="4872" max="4872" width="19.28515625" style="49" bestFit="1" customWidth="1"/>
    <col min="4873" max="4873" width="18" style="49" bestFit="1" customWidth="1"/>
    <col min="4874" max="4874" width="16.28515625" style="49" bestFit="1" customWidth="1"/>
    <col min="4875" max="4875" width="16.5703125" style="49" bestFit="1" customWidth="1"/>
    <col min="4876" max="4876" width="16.42578125" style="49" bestFit="1" customWidth="1"/>
    <col min="4877" max="4877" width="15.5703125" style="49" bestFit="1" customWidth="1"/>
    <col min="4878" max="4878" width="14.7109375" style="49" bestFit="1" customWidth="1"/>
    <col min="4879" max="4879" width="16" style="49" bestFit="1" customWidth="1"/>
    <col min="4880" max="4880" width="14.7109375" style="49" bestFit="1" customWidth="1"/>
    <col min="4881" max="4881" width="16" style="49" bestFit="1" customWidth="1"/>
    <col min="4882" max="4882" width="12.7109375" style="49" bestFit="1" customWidth="1"/>
    <col min="4883" max="4883" width="14.7109375" style="49" bestFit="1" customWidth="1"/>
    <col min="4884" max="5121" width="9.28515625" style="49"/>
    <col min="5122" max="5122" width="6.28515625" style="49" customWidth="1"/>
    <col min="5123" max="5123" width="4.42578125" style="49" customWidth="1"/>
    <col min="5124" max="5124" width="38.42578125" style="49" customWidth="1"/>
    <col min="5125" max="5126" width="0" style="49" hidden="1" customWidth="1"/>
    <col min="5127" max="5127" width="28.28515625" style="49" customWidth="1"/>
    <col min="5128" max="5128" width="19.28515625" style="49" bestFit="1" customWidth="1"/>
    <col min="5129" max="5129" width="18" style="49" bestFit="1" customWidth="1"/>
    <col min="5130" max="5130" width="16.28515625" style="49" bestFit="1" customWidth="1"/>
    <col min="5131" max="5131" width="16.5703125" style="49" bestFit="1" customWidth="1"/>
    <col min="5132" max="5132" width="16.42578125" style="49" bestFit="1" customWidth="1"/>
    <col min="5133" max="5133" width="15.5703125" style="49" bestFit="1" customWidth="1"/>
    <col min="5134" max="5134" width="14.7109375" style="49" bestFit="1" customWidth="1"/>
    <col min="5135" max="5135" width="16" style="49" bestFit="1" customWidth="1"/>
    <col min="5136" max="5136" width="14.7109375" style="49" bestFit="1" customWidth="1"/>
    <col min="5137" max="5137" width="16" style="49" bestFit="1" customWidth="1"/>
    <col min="5138" max="5138" width="12.7109375" style="49" bestFit="1" customWidth="1"/>
    <col min="5139" max="5139" width="14.7109375" style="49" bestFit="1" customWidth="1"/>
    <col min="5140" max="5377" width="9.28515625" style="49"/>
    <col min="5378" max="5378" width="6.28515625" style="49" customWidth="1"/>
    <col min="5379" max="5379" width="4.42578125" style="49" customWidth="1"/>
    <col min="5380" max="5380" width="38.42578125" style="49" customWidth="1"/>
    <col min="5381" max="5382" width="0" style="49" hidden="1" customWidth="1"/>
    <col min="5383" max="5383" width="28.28515625" style="49" customWidth="1"/>
    <col min="5384" max="5384" width="19.28515625" style="49" bestFit="1" customWidth="1"/>
    <col min="5385" max="5385" width="18" style="49" bestFit="1" customWidth="1"/>
    <col min="5386" max="5386" width="16.28515625" style="49" bestFit="1" customWidth="1"/>
    <col min="5387" max="5387" width="16.5703125" style="49" bestFit="1" customWidth="1"/>
    <col min="5388" max="5388" width="16.42578125" style="49" bestFit="1" customWidth="1"/>
    <col min="5389" max="5389" width="15.5703125" style="49" bestFit="1" customWidth="1"/>
    <col min="5390" max="5390" width="14.7109375" style="49" bestFit="1" customWidth="1"/>
    <col min="5391" max="5391" width="16" style="49" bestFit="1" customWidth="1"/>
    <col min="5392" max="5392" width="14.7109375" style="49" bestFit="1" customWidth="1"/>
    <col min="5393" max="5393" width="16" style="49" bestFit="1" customWidth="1"/>
    <col min="5394" max="5394" width="12.7109375" style="49" bestFit="1" customWidth="1"/>
    <col min="5395" max="5395" width="14.7109375" style="49" bestFit="1" customWidth="1"/>
    <col min="5396" max="5633" width="9.28515625" style="49"/>
    <col min="5634" max="5634" width="6.28515625" style="49" customWidth="1"/>
    <col min="5635" max="5635" width="4.42578125" style="49" customWidth="1"/>
    <col min="5636" max="5636" width="38.42578125" style="49" customWidth="1"/>
    <col min="5637" max="5638" width="0" style="49" hidden="1" customWidth="1"/>
    <col min="5639" max="5639" width="28.28515625" style="49" customWidth="1"/>
    <col min="5640" max="5640" width="19.28515625" style="49" bestFit="1" customWidth="1"/>
    <col min="5641" max="5641" width="18" style="49" bestFit="1" customWidth="1"/>
    <col min="5642" max="5642" width="16.28515625" style="49" bestFit="1" customWidth="1"/>
    <col min="5643" max="5643" width="16.5703125" style="49" bestFit="1" customWidth="1"/>
    <col min="5644" max="5644" width="16.42578125" style="49" bestFit="1" customWidth="1"/>
    <col min="5645" max="5645" width="15.5703125" style="49" bestFit="1" customWidth="1"/>
    <col min="5646" max="5646" width="14.7109375" style="49" bestFit="1" customWidth="1"/>
    <col min="5647" max="5647" width="16" style="49" bestFit="1" customWidth="1"/>
    <col min="5648" max="5648" width="14.7109375" style="49" bestFit="1" customWidth="1"/>
    <col min="5649" max="5649" width="16" style="49" bestFit="1" customWidth="1"/>
    <col min="5650" max="5650" width="12.7109375" style="49" bestFit="1" customWidth="1"/>
    <col min="5651" max="5651" width="14.7109375" style="49" bestFit="1" customWidth="1"/>
    <col min="5652" max="5889" width="9.28515625" style="49"/>
    <col min="5890" max="5890" width="6.28515625" style="49" customWidth="1"/>
    <col min="5891" max="5891" width="4.42578125" style="49" customWidth="1"/>
    <col min="5892" max="5892" width="38.42578125" style="49" customWidth="1"/>
    <col min="5893" max="5894" width="0" style="49" hidden="1" customWidth="1"/>
    <col min="5895" max="5895" width="28.28515625" style="49" customWidth="1"/>
    <col min="5896" max="5896" width="19.28515625" style="49" bestFit="1" customWidth="1"/>
    <col min="5897" max="5897" width="18" style="49" bestFit="1" customWidth="1"/>
    <col min="5898" max="5898" width="16.28515625" style="49" bestFit="1" customWidth="1"/>
    <col min="5899" max="5899" width="16.5703125" style="49" bestFit="1" customWidth="1"/>
    <col min="5900" max="5900" width="16.42578125" style="49" bestFit="1" customWidth="1"/>
    <col min="5901" max="5901" width="15.5703125" style="49" bestFit="1" customWidth="1"/>
    <col min="5902" max="5902" width="14.7109375" style="49" bestFit="1" customWidth="1"/>
    <col min="5903" max="5903" width="16" style="49" bestFit="1" customWidth="1"/>
    <col min="5904" max="5904" width="14.7109375" style="49" bestFit="1" customWidth="1"/>
    <col min="5905" max="5905" width="16" style="49" bestFit="1" customWidth="1"/>
    <col min="5906" max="5906" width="12.7109375" style="49" bestFit="1" customWidth="1"/>
    <col min="5907" max="5907" width="14.7109375" style="49" bestFit="1" customWidth="1"/>
    <col min="5908" max="6145" width="9.28515625" style="49"/>
    <col min="6146" max="6146" width="6.28515625" style="49" customWidth="1"/>
    <col min="6147" max="6147" width="4.42578125" style="49" customWidth="1"/>
    <col min="6148" max="6148" width="38.42578125" style="49" customWidth="1"/>
    <col min="6149" max="6150" width="0" style="49" hidden="1" customWidth="1"/>
    <col min="6151" max="6151" width="28.28515625" style="49" customWidth="1"/>
    <col min="6152" max="6152" width="19.28515625" style="49" bestFit="1" customWidth="1"/>
    <col min="6153" max="6153" width="18" style="49" bestFit="1" customWidth="1"/>
    <col min="6154" max="6154" width="16.28515625" style="49" bestFit="1" customWidth="1"/>
    <col min="6155" max="6155" width="16.5703125" style="49" bestFit="1" customWidth="1"/>
    <col min="6156" max="6156" width="16.42578125" style="49" bestFit="1" customWidth="1"/>
    <col min="6157" max="6157" width="15.5703125" style="49" bestFit="1" customWidth="1"/>
    <col min="6158" max="6158" width="14.7109375" style="49" bestFit="1" customWidth="1"/>
    <col min="6159" max="6159" width="16" style="49" bestFit="1" customWidth="1"/>
    <col min="6160" max="6160" width="14.7109375" style="49" bestFit="1" customWidth="1"/>
    <col min="6161" max="6161" width="16" style="49" bestFit="1" customWidth="1"/>
    <col min="6162" max="6162" width="12.7109375" style="49" bestFit="1" customWidth="1"/>
    <col min="6163" max="6163" width="14.7109375" style="49" bestFit="1" customWidth="1"/>
    <col min="6164" max="6401" width="9.28515625" style="49"/>
    <col min="6402" max="6402" width="6.28515625" style="49" customWidth="1"/>
    <col min="6403" max="6403" width="4.42578125" style="49" customWidth="1"/>
    <col min="6404" max="6404" width="38.42578125" style="49" customWidth="1"/>
    <col min="6405" max="6406" width="0" style="49" hidden="1" customWidth="1"/>
    <col min="6407" max="6407" width="28.28515625" style="49" customWidth="1"/>
    <col min="6408" max="6408" width="19.28515625" style="49" bestFit="1" customWidth="1"/>
    <col min="6409" max="6409" width="18" style="49" bestFit="1" customWidth="1"/>
    <col min="6410" max="6410" width="16.28515625" style="49" bestFit="1" customWidth="1"/>
    <col min="6411" max="6411" width="16.5703125" style="49" bestFit="1" customWidth="1"/>
    <col min="6412" max="6412" width="16.42578125" style="49" bestFit="1" customWidth="1"/>
    <col min="6413" max="6413" width="15.5703125" style="49" bestFit="1" customWidth="1"/>
    <col min="6414" max="6414" width="14.7109375" style="49" bestFit="1" customWidth="1"/>
    <col min="6415" max="6415" width="16" style="49" bestFit="1" customWidth="1"/>
    <col min="6416" max="6416" width="14.7109375" style="49" bestFit="1" customWidth="1"/>
    <col min="6417" max="6417" width="16" style="49" bestFit="1" customWidth="1"/>
    <col min="6418" max="6418" width="12.7109375" style="49" bestFit="1" customWidth="1"/>
    <col min="6419" max="6419" width="14.7109375" style="49" bestFit="1" customWidth="1"/>
    <col min="6420" max="6657" width="9.28515625" style="49"/>
    <col min="6658" max="6658" width="6.28515625" style="49" customWidth="1"/>
    <col min="6659" max="6659" width="4.42578125" style="49" customWidth="1"/>
    <col min="6660" max="6660" width="38.42578125" style="49" customWidth="1"/>
    <col min="6661" max="6662" width="0" style="49" hidden="1" customWidth="1"/>
    <col min="6663" max="6663" width="28.28515625" style="49" customWidth="1"/>
    <col min="6664" max="6664" width="19.28515625" style="49" bestFit="1" customWidth="1"/>
    <col min="6665" max="6665" width="18" style="49" bestFit="1" customWidth="1"/>
    <col min="6666" max="6666" width="16.28515625" style="49" bestFit="1" customWidth="1"/>
    <col min="6667" max="6667" width="16.5703125" style="49" bestFit="1" customWidth="1"/>
    <col min="6668" max="6668" width="16.42578125" style="49" bestFit="1" customWidth="1"/>
    <col min="6669" max="6669" width="15.5703125" style="49" bestFit="1" customWidth="1"/>
    <col min="6670" max="6670" width="14.7109375" style="49" bestFit="1" customWidth="1"/>
    <col min="6671" max="6671" width="16" style="49" bestFit="1" customWidth="1"/>
    <col min="6672" max="6672" width="14.7109375" style="49" bestFit="1" customWidth="1"/>
    <col min="6673" max="6673" width="16" style="49" bestFit="1" customWidth="1"/>
    <col min="6674" max="6674" width="12.7109375" style="49" bestFit="1" customWidth="1"/>
    <col min="6675" max="6675" width="14.7109375" style="49" bestFit="1" customWidth="1"/>
    <col min="6676" max="6913" width="9.28515625" style="49"/>
    <col min="6914" max="6914" width="6.28515625" style="49" customWidth="1"/>
    <col min="6915" max="6915" width="4.42578125" style="49" customWidth="1"/>
    <col min="6916" max="6916" width="38.42578125" style="49" customWidth="1"/>
    <col min="6917" max="6918" width="0" style="49" hidden="1" customWidth="1"/>
    <col min="6919" max="6919" width="28.28515625" style="49" customWidth="1"/>
    <col min="6920" max="6920" width="19.28515625" style="49" bestFit="1" customWidth="1"/>
    <col min="6921" max="6921" width="18" style="49" bestFit="1" customWidth="1"/>
    <col min="6922" max="6922" width="16.28515625" style="49" bestFit="1" customWidth="1"/>
    <col min="6923" max="6923" width="16.5703125" style="49" bestFit="1" customWidth="1"/>
    <col min="6924" max="6924" width="16.42578125" style="49" bestFit="1" customWidth="1"/>
    <col min="6925" max="6925" width="15.5703125" style="49" bestFit="1" customWidth="1"/>
    <col min="6926" max="6926" width="14.7109375" style="49" bestFit="1" customWidth="1"/>
    <col min="6927" max="6927" width="16" style="49" bestFit="1" customWidth="1"/>
    <col min="6928" max="6928" width="14.7109375" style="49" bestFit="1" customWidth="1"/>
    <col min="6929" max="6929" width="16" style="49" bestFit="1" customWidth="1"/>
    <col min="6930" max="6930" width="12.7109375" style="49" bestFit="1" customWidth="1"/>
    <col min="6931" max="6931" width="14.7109375" style="49" bestFit="1" customWidth="1"/>
    <col min="6932" max="7169" width="9.28515625" style="49"/>
    <col min="7170" max="7170" width="6.28515625" style="49" customWidth="1"/>
    <col min="7171" max="7171" width="4.42578125" style="49" customWidth="1"/>
    <col min="7172" max="7172" width="38.42578125" style="49" customWidth="1"/>
    <col min="7173" max="7174" width="0" style="49" hidden="1" customWidth="1"/>
    <col min="7175" max="7175" width="28.28515625" style="49" customWidth="1"/>
    <col min="7176" max="7176" width="19.28515625" style="49" bestFit="1" customWidth="1"/>
    <col min="7177" max="7177" width="18" style="49" bestFit="1" customWidth="1"/>
    <col min="7178" max="7178" width="16.28515625" style="49" bestFit="1" customWidth="1"/>
    <col min="7179" max="7179" width="16.5703125" style="49" bestFit="1" customWidth="1"/>
    <col min="7180" max="7180" width="16.42578125" style="49" bestFit="1" customWidth="1"/>
    <col min="7181" max="7181" width="15.5703125" style="49" bestFit="1" customWidth="1"/>
    <col min="7182" max="7182" width="14.7109375" style="49" bestFit="1" customWidth="1"/>
    <col min="7183" max="7183" width="16" style="49" bestFit="1" customWidth="1"/>
    <col min="7184" max="7184" width="14.7109375" style="49" bestFit="1" customWidth="1"/>
    <col min="7185" max="7185" width="16" style="49" bestFit="1" customWidth="1"/>
    <col min="7186" max="7186" width="12.7109375" style="49" bestFit="1" customWidth="1"/>
    <col min="7187" max="7187" width="14.7109375" style="49" bestFit="1" customWidth="1"/>
    <col min="7188" max="7425" width="9.28515625" style="49"/>
    <col min="7426" max="7426" width="6.28515625" style="49" customWidth="1"/>
    <col min="7427" max="7427" width="4.42578125" style="49" customWidth="1"/>
    <col min="7428" max="7428" width="38.42578125" style="49" customWidth="1"/>
    <col min="7429" max="7430" width="0" style="49" hidden="1" customWidth="1"/>
    <col min="7431" max="7431" width="28.28515625" style="49" customWidth="1"/>
    <col min="7432" max="7432" width="19.28515625" style="49" bestFit="1" customWidth="1"/>
    <col min="7433" max="7433" width="18" style="49" bestFit="1" customWidth="1"/>
    <col min="7434" max="7434" width="16.28515625" style="49" bestFit="1" customWidth="1"/>
    <col min="7435" max="7435" width="16.5703125" style="49" bestFit="1" customWidth="1"/>
    <col min="7436" max="7436" width="16.42578125" style="49" bestFit="1" customWidth="1"/>
    <col min="7437" max="7437" width="15.5703125" style="49" bestFit="1" customWidth="1"/>
    <col min="7438" max="7438" width="14.7109375" style="49" bestFit="1" customWidth="1"/>
    <col min="7439" max="7439" width="16" style="49" bestFit="1" customWidth="1"/>
    <col min="7440" max="7440" width="14.7109375" style="49" bestFit="1" customWidth="1"/>
    <col min="7441" max="7441" width="16" style="49" bestFit="1" customWidth="1"/>
    <col min="7442" max="7442" width="12.7109375" style="49" bestFit="1" customWidth="1"/>
    <col min="7443" max="7443" width="14.7109375" style="49" bestFit="1" customWidth="1"/>
    <col min="7444" max="7681" width="9.28515625" style="49"/>
    <col min="7682" max="7682" width="6.28515625" style="49" customWidth="1"/>
    <col min="7683" max="7683" width="4.42578125" style="49" customWidth="1"/>
    <col min="7684" max="7684" width="38.42578125" style="49" customWidth="1"/>
    <col min="7685" max="7686" width="0" style="49" hidden="1" customWidth="1"/>
    <col min="7687" max="7687" width="28.28515625" style="49" customWidth="1"/>
    <col min="7688" max="7688" width="19.28515625" style="49" bestFit="1" customWidth="1"/>
    <col min="7689" max="7689" width="18" style="49" bestFit="1" customWidth="1"/>
    <col min="7690" max="7690" width="16.28515625" style="49" bestFit="1" customWidth="1"/>
    <col min="7691" max="7691" width="16.5703125" style="49" bestFit="1" customWidth="1"/>
    <col min="7692" max="7692" width="16.42578125" style="49" bestFit="1" customWidth="1"/>
    <col min="7693" max="7693" width="15.5703125" style="49" bestFit="1" customWidth="1"/>
    <col min="7694" max="7694" width="14.7109375" style="49" bestFit="1" customWidth="1"/>
    <col min="7695" max="7695" width="16" style="49" bestFit="1" customWidth="1"/>
    <col min="7696" max="7696" width="14.7109375" style="49" bestFit="1" customWidth="1"/>
    <col min="7697" max="7697" width="16" style="49" bestFit="1" customWidth="1"/>
    <col min="7698" max="7698" width="12.7109375" style="49" bestFit="1" customWidth="1"/>
    <col min="7699" max="7699" width="14.7109375" style="49" bestFit="1" customWidth="1"/>
    <col min="7700" max="7937" width="9.28515625" style="49"/>
    <col min="7938" max="7938" width="6.28515625" style="49" customWidth="1"/>
    <col min="7939" max="7939" width="4.42578125" style="49" customWidth="1"/>
    <col min="7940" max="7940" width="38.42578125" style="49" customWidth="1"/>
    <col min="7941" max="7942" width="0" style="49" hidden="1" customWidth="1"/>
    <col min="7943" max="7943" width="28.28515625" style="49" customWidth="1"/>
    <col min="7944" max="7944" width="19.28515625" style="49" bestFit="1" customWidth="1"/>
    <col min="7945" max="7945" width="18" style="49" bestFit="1" customWidth="1"/>
    <col min="7946" max="7946" width="16.28515625" style="49" bestFit="1" customWidth="1"/>
    <col min="7947" max="7947" width="16.5703125" style="49" bestFit="1" customWidth="1"/>
    <col min="7948" max="7948" width="16.42578125" style="49" bestFit="1" customWidth="1"/>
    <col min="7949" max="7949" width="15.5703125" style="49" bestFit="1" customWidth="1"/>
    <col min="7950" max="7950" width="14.7109375" style="49" bestFit="1" customWidth="1"/>
    <col min="7951" max="7951" width="16" style="49" bestFit="1" customWidth="1"/>
    <col min="7952" max="7952" width="14.7109375" style="49" bestFit="1" customWidth="1"/>
    <col min="7953" max="7953" width="16" style="49" bestFit="1" customWidth="1"/>
    <col min="7954" max="7954" width="12.7109375" style="49" bestFit="1" customWidth="1"/>
    <col min="7955" max="7955" width="14.7109375" style="49" bestFit="1" customWidth="1"/>
    <col min="7956" max="8193" width="9.28515625" style="49"/>
    <col min="8194" max="8194" width="6.28515625" style="49" customWidth="1"/>
    <col min="8195" max="8195" width="4.42578125" style="49" customWidth="1"/>
    <col min="8196" max="8196" width="38.42578125" style="49" customWidth="1"/>
    <col min="8197" max="8198" width="0" style="49" hidden="1" customWidth="1"/>
    <col min="8199" max="8199" width="28.28515625" style="49" customWidth="1"/>
    <col min="8200" max="8200" width="19.28515625" style="49" bestFit="1" customWidth="1"/>
    <col min="8201" max="8201" width="18" style="49" bestFit="1" customWidth="1"/>
    <col min="8202" max="8202" width="16.28515625" style="49" bestFit="1" customWidth="1"/>
    <col min="8203" max="8203" width="16.5703125" style="49" bestFit="1" customWidth="1"/>
    <col min="8204" max="8204" width="16.42578125" style="49" bestFit="1" customWidth="1"/>
    <col min="8205" max="8205" width="15.5703125" style="49" bestFit="1" customWidth="1"/>
    <col min="8206" max="8206" width="14.7109375" style="49" bestFit="1" customWidth="1"/>
    <col min="8207" max="8207" width="16" style="49" bestFit="1" customWidth="1"/>
    <col min="8208" max="8208" width="14.7109375" style="49" bestFit="1" customWidth="1"/>
    <col min="8209" max="8209" width="16" style="49" bestFit="1" customWidth="1"/>
    <col min="8210" max="8210" width="12.7109375" style="49" bestFit="1" customWidth="1"/>
    <col min="8211" max="8211" width="14.7109375" style="49" bestFit="1" customWidth="1"/>
    <col min="8212" max="8449" width="9.28515625" style="49"/>
    <col min="8450" max="8450" width="6.28515625" style="49" customWidth="1"/>
    <col min="8451" max="8451" width="4.42578125" style="49" customWidth="1"/>
    <col min="8452" max="8452" width="38.42578125" style="49" customWidth="1"/>
    <col min="8453" max="8454" width="0" style="49" hidden="1" customWidth="1"/>
    <col min="8455" max="8455" width="28.28515625" style="49" customWidth="1"/>
    <col min="8456" max="8456" width="19.28515625" style="49" bestFit="1" customWidth="1"/>
    <col min="8457" max="8457" width="18" style="49" bestFit="1" customWidth="1"/>
    <col min="8458" max="8458" width="16.28515625" style="49" bestFit="1" customWidth="1"/>
    <col min="8459" max="8459" width="16.5703125" style="49" bestFit="1" customWidth="1"/>
    <col min="8460" max="8460" width="16.42578125" style="49" bestFit="1" customWidth="1"/>
    <col min="8461" max="8461" width="15.5703125" style="49" bestFit="1" customWidth="1"/>
    <col min="8462" max="8462" width="14.7109375" style="49" bestFit="1" customWidth="1"/>
    <col min="8463" max="8463" width="16" style="49" bestFit="1" customWidth="1"/>
    <col min="8464" max="8464" width="14.7109375" style="49" bestFit="1" customWidth="1"/>
    <col min="8465" max="8465" width="16" style="49" bestFit="1" customWidth="1"/>
    <col min="8466" max="8466" width="12.7109375" style="49" bestFit="1" customWidth="1"/>
    <col min="8467" max="8467" width="14.7109375" style="49" bestFit="1" customWidth="1"/>
    <col min="8468" max="8705" width="9.28515625" style="49"/>
    <col min="8706" max="8706" width="6.28515625" style="49" customWidth="1"/>
    <col min="8707" max="8707" width="4.42578125" style="49" customWidth="1"/>
    <col min="8708" max="8708" width="38.42578125" style="49" customWidth="1"/>
    <col min="8709" max="8710" width="0" style="49" hidden="1" customWidth="1"/>
    <col min="8711" max="8711" width="28.28515625" style="49" customWidth="1"/>
    <col min="8712" max="8712" width="19.28515625" style="49" bestFit="1" customWidth="1"/>
    <col min="8713" max="8713" width="18" style="49" bestFit="1" customWidth="1"/>
    <col min="8714" max="8714" width="16.28515625" style="49" bestFit="1" customWidth="1"/>
    <col min="8715" max="8715" width="16.5703125" style="49" bestFit="1" customWidth="1"/>
    <col min="8716" max="8716" width="16.42578125" style="49" bestFit="1" customWidth="1"/>
    <col min="8717" max="8717" width="15.5703125" style="49" bestFit="1" customWidth="1"/>
    <col min="8718" max="8718" width="14.7109375" style="49" bestFit="1" customWidth="1"/>
    <col min="8719" max="8719" width="16" style="49" bestFit="1" customWidth="1"/>
    <col min="8720" max="8720" width="14.7109375" style="49" bestFit="1" customWidth="1"/>
    <col min="8721" max="8721" width="16" style="49" bestFit="1" customWidth="1"/>
    <col min="8722" max="8722" width="12.7109375" style="49" bestFit="1" customWidth="1"/>
    <col min="8723" max="8723" width="14.7109375" style="49" bestFit="1" customWidth="1"/>
    <col min="8724" max="8961" width="9.28515625" style="49"/>
    <col min="8962" max="8962" width="6.28515625" style="49" customWidth="1"/>
    <col min="8963" max="8963" width="4.42578125" style="49" customWidth="1"/>
    <col min="8964" max="8964" width="38.42578125" style="49" customWidth="1"/>
    <col min="8965" max="8966" width="0" style="49" hidden="1" customWidth="1"/>
    <col min="8967" max="8967" width="28.28515625" style="49" customWidth="1"/>
    <col min="8968" max="8968" width="19.28515625" style="49" bestFit="1" customWidth="1"/>
    <col min="8969" max="8969" width="18" style="49" bestFit="1" customWidth="1"/>
    <col min="8970" max="8970" width="16.28515625" style="49" bestFit="1" customWidth="1"/>
    <col min="8971" max="8971" width="16.5703125" style="49" bestFit="1" customWidth="1"/>
    <col min="8972" max="8972" width="16.42578125" style="49" bestFit="1" customWidth="1"/>
    <col min="8973" max="8973" width="15.5703125" style="49" bestFit="1" customWidth="1"/>
    <col min="8974" max="8974" width="14.7109375" style="49" bestFit="1" customWidth="1"/>
    <col min="8975" max="8975" width="16" style="49" bestFit="1" customWidth="1"/>
    <col min="8976" max="8976" width="14.7109375" style="49" bestFit="1" customWidth="1"/>
    <col min="8977" max="8977" width="16" style="49" bestFit="1" customWidth="1"/>
    <col min="8978" max="8978" width="12.7109375" style="49" bestFit="1" customWidth="1"/>
    <col min="8979" max="8979" width="14.7109375" style="49" bestFit="1" customWidth="1"/>
    <col min="8980" max="9217" width="9.28515625" style="49"/>
    <col min="9218" max="9218" width="6.28515625" style="49" customWidth="1"/>
    <col min="9219" max="9219" width="4.42578125" style="49" customWidth="1"/>
    <col min="9220" max="9220" width="38.42578125" style="49" customWidth="1"/>
    <col min="9221" max="9222" width="0" style="49" hidden="1" customWidth="1"/>
    <col min="9223" max="9223" width="28.28515625" style="49" customWidth="1"/>
    <col min="9224" max="9224" width="19.28515625" style="49" bestFit="1" customWidth="1"/>
    <col min="9225" max="9225" width="18" style="49" bestFit="1" customWidth="1"/>
    <col min="9226" max="9226" width="16.28515625" style="49" bestFit="1" customWidth="1"/>
    <col min="9227" max="9227" width="16.5703125" style="49" bestFit="1" customWidth="1"/>
    <col min="9228" max="9228" width="16.42578125" style="49" bestFit="1" customWidth="1"/>
    <col min="9229" max="9229" width="15.5703125" style="49" bestFit="1" customWidth="1"/>
    <col min="9230" max="9230" width="14.7109375" style="49" bestFit="1" customWidth="1"/>
    <col min="9231" max="9231" width="16" style="49" bestFit="1" customWidth="1"/>
    <col min="9232" max="9232" width="14.7109375" style="49" bestFit="1" customWidth="1"/>
    <col min="9233" max="9233" width="16" style="49" bestFit="1" customWidth="1"/>
    <col min="9234" max="9234" width="12.7109375" style="49" bestFit="1" customWidth="1"/>
    <col min="9235" max="9235" width="14.7109375" style="49" bestFit="1" customWidth="1"/>
    <col min="9236" max="9473" width="9.28515625" style="49"/>
    <col min="9474" max="9474" width="6.28515625" style="49" customWidth="1"/>
    <col min="9475" max="9475" width="4.42578125" style="49" customWidth="1"/>
    <col min="9476" max="9476" width="38.42578125" style="49" customWidth="1"/>
    <col min="9477" max="9478" width="0" style="49" hidden="1" customWidth="1"/>
    <col min="9479" max="9479" width="28.28515625" style="49" customWidth="1"/>
    <col min="9480" max="9480" width="19.28515625" style="49" bestFit="1" customWidth="1"/>
    <col min="9481" max="9481" width="18" style="49" bestFit="1" customWidth="1"/>
    <col min="9482" max="9482" width="16.28515625" style="49" bestFit="1" customWidth="1"/>
    <col min="9483" max="9483" width="16.5703125" style="49" bestFit="1" customWidth="1"/>
    <col min="9484" max="9484" width="16.42578125" style="49" bestFit="1" customWidth="1"/>
    <col min="9485" max="9485" width="15.5703125" style="49" bestFit="1" customWidth="1"/>
    <col min="9486" max="9486" width="14.7109375" style="49" bestFit="1" customWidth="1"/>
    <col min="9487" max="9487" width="16" style="49" bestFit="1" customWidth="1"/>
    <col min="9488" max="9488" width="14.7109375" style="49" bestFit="1" customWidth="1"/>
    <col min="9489" max="9489" width="16" style="49" bestFit="1" customWidth="1"/>
    <col min="9490" max="9490" width="12.7109375" style="49" bestFit="1" customWidth="1"/>
    <col min="9491" max="9491" width="14.7109375" style="49" bestFit="1" customWidth="1"/>
    <col min="9492" max="9729" width="9.28515625" style="49"/>
    <col min="9730" max="9730" width="6.28515625" style="49" customWidth="1"/>
    <col min="9731" max="9731" width="4.42578125" style="49" customWidth="1"/>
    <col min="9732" max="9732" width="38.42578125" style="49" customWidth="1"/>
    <col min="9733" max="9734" width="0" style="49" hidden="1" customWidth="1"/>
    <col min="9735" max="9735" width="28.28515625" style="49" customWidth="1"/>
    <col min="9736" max="9736" width="19.28515625" style="49" bestFit="1" customWidth="1"/>
    <col min="9737" max="9737" width="18" style="49" bestFit="1" customWidth="1"/>
    <col min="9738" max="9738" width="16.28515625" style="49" bestFit="1" customWidth="1"/>
    <col min="9739" max="9739" width="16.5703125" style="49" bestFit="1" customWidth="1"/>
    <col min="9740" max="9740" width="16.42578125" style="49" bestFit="1" customWidth="1"/>
    <col min="9741" max="9741" width="15.5703125" style="49" bestFit="1" customWidth="1"/>
    <col min="9742" max="9742" width="14.7109375" style="49" bestFit="1" customWidth="1"/>
    <col min="9743" max="9743" width="16" style="49" bestFit="1" customWidth="1"/>
    <col min="9744" max="9744" width="14.7109375" style="49" bestFit="1" customWidth="1"/>
    <col min="9745" max="9745" width="16" style="49" bestFit="1" customWidth="1"/>
    <col min="9746" max="9746" width="12.7109375" style="49" bestFit="1" customWidth="1"/>
    <col min="9747" max="9747" width="14.7109375" style="49" bestFit="1" customWidth="1"/>
    <col min="9748" max="9985" width="9.28515625" style="49"/>
    <col min="9986" max="9986" width="6.28515625" style="49" customWidth="1"/>
    <col min="9987" max="9987" width="4.42578125" style="49" customWidth="1"/>
    <col min="9988" max="9988" width="38.42578125" style="49" customWidth="1"/>
    <col min="9989" max="9990" width="0" style="49" hidden="1" customWidth="1"/>
    <col min="9991" max="9991" width="28.28515625" style="49" customWidth="1"/>
    <col min="9992" max="9992" width="19.28515625" style="49" bestFit="1" customWidth="1"/>
    <col min="9993" max="9993" width="18" style="49" bestFit="1" customWidth="1"/>
    <col min="9994" max="9994" width="16.28515625" style="49" bestFit="1" customWidth="1"/>
    <col min="9995" max="9995" width="16.5703125" style="49" bestFit="1" customWidth="1"/>
    <col min="9996" max="9996" width="16.42578125" style="49" bestFit="1" customWidth="1"/>
    <col min="9997" max="9997" width="15.5703125" style="49" bestFit="1" customWidth="1"/>
    <col min="9998" max="9998" width="14.7109375" style="49" bestFit="1" customWidth="1"/>
    <col min="9999" max="9999" width="16" style="49" bestFit="1" customWidth="1"/>
    <col min="10000" max="10000" width="14.7109375" style="49" bestFit="1" customWidth="1"/>
    <col min="10001" max="10001" width="16" style="49" bestFit="1" customWidth="1"/>
    <col min="10002" max="10002" width="12.7109375" style="49" bestFit="1" customWidth="1"/>
    <col min="10003" max="10003" width="14.7109375" style="49" bestFit="1" customWidth="1"/>
    <col min="10004" max="10241" width="9.28515625" style="49"/>
    <col min="10242" max="10242" width="6.28515625" style="49" customWidth="1"/>
    <col min="10243" max="10243" width="4.42578125" style="49" customWidth="1"/>
    <col min="10244" max="10244" width="38.42578125" style="49" customWidth="1"/>
    <col min="10245" max="10246" width="0" style="49" hidden="1" customWidth="1"/>
    <col min="10247" max="10247" width="28.28515625" style="49" customWidth="1"/>
    <col min="10248" max="10248" width="19.28515625" style="49" bestFit="1" customWidth="1"/>
    <col min="10249" max="10249" width="18" style="49" bestFit="1" customWidth="1"/>
    <col min="10250" max="10250" width="16.28515625" style="49" bestFit="1" customWidth="1"/>
    <col min="10251" max="10251" width="16.5703125" style="49" bestFit="1" customWidth="1"/>
    <col min="10252" max="10252" width="16.42578125" style="49" bestFit="1" customWidth="1"/>
    <col min="10253" max="10253" width="15.5703125" style="49" bestFit="1" customWidth="1"/>
    <col min="10254" max="10254" width="14.7109375" style="49" bestFit="1" customWidth="1"/>
    <col min="10255" max="10255" width="16" style="49" bestFit="1" customWidth="1"/>
    <col min="10256" max="10256" width="14.7109375" style="49" bestFit="1" customWidth="1"/>
    <col min="10257" max="10257" width="16" style="49" bestFit="1" customWidth="1"/>
    <col min="10258" max="10258" width="12.7109375" style="49" bestFit="1" customWidth="1"/>
    <col min="10259" max="10259" width="14.7109375" style="49" bestFit="1" customWidth="1"/>
    <col min="10260" max="10497" width="9.28515625" style="49"/>
    <col min="10498" max="10498" width="6.28515625" style="49" customWidth="1"/>
    <col min="10499" max="10499" width="4.42578125" style="49" customWidth="1"/>
    <col min="10500" max="10500" width="38.42578125" style="49" customWidth="1"/>
    <col min="10501" max="10502" width="0" style="49" hidden="1" customWidth="1"/>
    <col min="10503" max="10503" width="28.28515625" style="49" customWidth="1"/>
    <col min="10504" max="10504" width="19.28515625" style="49" bestFit="1" customWidth="1"/>
    <col min="10505" max="10505" width="18" style="49" bestFit="1" customWidth="1"/>
    <col min="10506" max="10506" width="16.28515625" style="49" bestFit="1" customWidth="1"/>
    <col min="10507" max="10507" width="16.5703125" style="49" bestFit="1" customWidth="1"/>
    <col min="10508" max="10508" width="16.42578125" style="49" bestFit="1" customWidth="1"/>
    <col min="10509" max="10509" width="15.5703125" style="49" bestFit="1" customWidth="1"/>
    <col min="10510" max="10510" width="14.7109375" style="49" bestFit="1" customWidth="1"/>
    <col min="10511" max="10511" width="16" style="49" bestFit="1" customWidth="1"/>
    <col min="10512" max="10512" width="14.7109375" style="49" bestFit="1" customWidth="1"/>
    <col min="10513" max="10513" width="16" style="49" bestFit="1" customWidth="1"/>
    <col min="10514" max="10514" width="12.7109375" style="49" bestFit="1" customWidth="1"/>
    <col min="10515" max="10515" width="14.7109375" style="49" bestFit="1" customWidth="1"/>
    <col min="10516" max="10753" width="9.28515625" style="49"/>
    <col min="10754" max="10754" width="6.28515625" style="49" customWidth="1"/>
    <col min="10755" max="10755" width="4.42578125" style="49" customWidth="1"/>
    <col min="10756" max="10756" width="38.42578125" style="49" customWidth="1"/>
    <col min="10757" max="10758" width="0" style="49" hidden="1" customWidth="1"/>
    <col min="10759" max="10759" width="28.28515625" style="49" customWidth="1"/>
    <col min="10760" max="10760" width="19.28515625" style="49" bestFit="1" customWidth="1"/>
    <col min="10761" max="10761" width="18" style="49" bestFit="1" customWidth="1"/>
    <col min="10762" max="10762" width="16.28515625" style="49" bestFit="1" customWidth="1"/>
    <col min="10763" max="10763" width="16.5703125" style="49" bestFit="1" customWidth="1"/>
    <col min="10764" max="10764" width="16.42578125" style="49" bestFit="1" customWidth="1"/>
    <col min="10765" max="10765" width="15.5703125" style="49" bestFit="1" customWidth="1"/>
    <col min="10766" max="10766" width="14.7109375" style="49" bestFit="1" customWidth="1"/>
    <col min="10767" max="10767" width="16" style="49" bestFit="1" customWidth="1"/>
    <col min="10768" max="10768" width="14.7109375" style="49" bestFit="1" customWidth="1"/>
    <col min="10769" max="10769" width="16" style="49" bestFit="1" customWidth="1"/>
    <col min="10770" max="10770" width="12.7109375" style="49" bestFit="1" customWidth="1"/>
    <col min="10771" max="10771" width="14.7109375" style="49" bestFit="1" customWidth="1"/>
    <col min="10772" max="11009" width="9.28515625" style="49"/>
    <col min="11010" max="11010" width="6.28515625" style="49" customWidth="1"/>
    <col min="11011" max="11011" width="4.42578125" style="49" customWidth="1"/>
    <col min="11012" max="11012" width="38.42578125" style="49" customWidth="1"/>
    <col min="11013" max="11014" width="0" style="49" hidden="1" customWidth="1"/>
    <col min="11015" max="11015" width="28.28515625" style="49" customWidth="1"/>
    <col min="11016" max="11016" width="19.28515625" style="49" bestFit="1" customWidth="1"/>
    <col min="11017" max="11017" width="18" style="49" bestFit="1" customWidth="1"/>
    <col min="11018" max="11018" width="16.28515625" style="49" bestFit="1" customWidth="1"/>
    <col min="11019" max="11019" width="16.5703125" style="49" bestFit="1" customWidth="1"/>
    <col min="11020" max="11020" width="16.42578125" style="49" bestFit="1" customWidth="1"/>
    <col min="11021" max="11021" width="15.5703125" style="49" bestFit="1" customWidth="1"/>
    <col min="11022" max="11022" width="14.7109375" style="49" bestFit="1" customWidth="1"/>
    <col min="11023" max="11023" width="16" style="49" bestFit="1" customWidth="1"/>
    <col min="11024" max="11024" width="14.7109375" style="49" bestFit="1" customWidth="1"/>
    <col min="11025" max="11025" width="16" style="49" bestFit="1" customWidth="1"/>
    <col min="11026" max="11026" width="12.7109375" style="49" bestFit="1" customWidth="1"/>
    <col min="11027" max="11027" width="14.7109375" style="49" bestFit="1" customWidth="1"/>
    <col min="11028" max="11265" width="9.28515625" style="49"/>
    <col min="11266" max="11266" width="6.28515625" style="49" customWidth="1"/>
    <col min="11267" max="11267" width="4.42578125" style="49" customWidth="1"/>
    <col min="11268" max="11268" width="38.42578125" style="49" customWidth="1"/>
    <col min="11269" max="11270" width="0" style="49" hidden="1" customWidth="1"/>
    <col min="11271" max="11271" width="28.28515625" style="49" customWidth="1"/>
    <col min="11272" max="11272" width="19.28515625" style="49" bestFit="1" customWidth="1"/>
    <col min="11273" max="11273" width="18" style="49" bestFit="1" customWidth="1"/>
    <col min="11274" max="11274" width="16.28515625" style="49" bestFit="1" customWidth="1"/>
    <col min="11275" max="11275" width="16.5703125" style="49" bestFit="1" customWidth="1"/>
    <col min="11276" max="11276" width="16.42578125" style="49" bestFit="1" customWidth="1"/>
    <col min="11277" max="11277" width="15.5703125" style="49" bestFit="1" customWidth="1"/>
    <col min="11278" max="11278" width="14.7109375" style="49" bestFit="1" customWidth="1"/>
    <col min="11279" max="11279" width="16" style="49" bestFit="1" customWidth="1"/>
    <col min="11280" max="11280" width="14.7109375" style="49" bestFit="1" customWidth="1"/>
    <col min="11281" max="11281" width="16" style="49" bestFit="1" customWidth="1"/>
    <col min="11282" max="11282" width="12.7109375" style="49" bestFit="1" customWidth="1"/>
    <col min="11283" max="11283" width="14.7109375" style="49" bestFit="1" customWidth="1"/>
    <col min="11284" max="11521" width="9.28515625" style="49"/>
    <col min="11522" max="11522" width="6.28515625" style="49" customWidth="1"/>
    <col min="11523" max="11523" width="4.42578125" style="49" customWidth="1"/>
    <col min="11524" max="11524" width="38.42578125" style="49" customWidth="1"/>
    <col min="11525" max="11526" width="0" style="49" hidden="1" customWidth="1"/>
    <col min="11527" max="11527" width="28.28515625" style="49" customWidth="1"/>
    <col min="11528" max="11528" width="19.28515625" style="49" bestFit="1" customWidth="1"/>
    <col min="11529" max="11529" width="18" style="49" bestFit="1" customWidth="1"/>
    <col min="11530" max="11530" width="16.28515625" style="49" bestFit="1" customWidth="1"/>
    <col min="11531" max="11531" width="16.5703125" style="49" bestFit="1" customWidth="1"/>
    <col min="11532" max="11532" width="16.42578125" style="49" bestFit="1" customWidth="1"/>
    <col min="11533" max="11533" width="15.5703125" style="49" bestFit="1" customWidth="1"/>
    <col min="11534" max="11534" width="14.7109375" style="49" bestFit="1" customWidth="1"/>
    <col min="11535" max="11535" width="16" style="49" bestFit="1" customWidth="1"/>
    <col min="11536" max="11536" width="14.7109375" style="49" bestFit="1" customWidth="1"/>
    <col min="11537" max="11537" width="16" style="49" bestFit="1" customWidth="1"/>
    <col min="11538" max="11538" width="12.7109375" style="49" bestFit="1" customWidth="1"/>
    <col min="11539" max="11539" width="14.7109375" style="49" bestFit="1" customWidth="1"/>
    <col min="11540" max="11777" width="9.28515625" style="49"/>
    <col min="11778" max="11778" width="6.28515625" style="49" customWidth="1"/>
    <col min="11779" max="11779" width="4.42578125" style="49" customWidth="1"/>
    <col min="11780" max="11780" width="38.42578125" style="49" customWidth="1"/>
    <col min="11781" max="11782" width="0" style="49" hidden="1" customWidth="1"/>
    <col min="11783" max="11783" width="28.28515625" style="49" customWidth="1"/>
    <col min="11784" max="11784" width="19.28515625" style="49" bestFit="1" customWidth="1"/>
    <col min="11785" max="11785" width="18" style="49" bestFit="1" customWidth="1"/>
    <col min="11786" max="11786" width="16.28515625" style="49" bestFit="1" customWidth="1"/>
    <col min="11787" max="11787" width="16.5703125" style="49" bestFit="1" customWidth="1"/>
    <col min="11788" max="11788" width="16.42578125" style="49" bestFit="1" customWidth="1"/>
    <col min="11789" max="11789" width="15.5703125" style="49" bestFit="1" customWidth="1"/>
    <col min="11790" max="11790" width="14.7109375" style="49" bestFit="1" customWidth="1"/>
    <col min="11791" max="11791" width="16" style="49" bestFit="1" customWidth="1"/>
    <col min="11792" max="11792" width="14.7109375" style="49" bestFit="1" customWidth="1"/>
    <col min="11793" max="11793" width="16" style="49" bestFit="1" customWidth="1"/>
    <col min="11794" max="11794" width="12.7109375" style="49" bestFit="1" customWidth="1"/>
    <col min="11795" max="11795" width="14.7109375" style="49" bestFit="1" customWidth="1"/>
    <col min="11796" max="12033" width="9.28515625" style="49"/>
    <col min="12034" max="12034" width="6.28515625" style="49" customWidth="1"/>
    <col min="12035" max="12035" width="4.42578125" style="49" customWidth="1"/>
    <col min="12036" max="12036" width="38.42578125" style="49" customWidth="1"/>
    <col min="12037" max="12038" width="0" style="49" hidden="1" customWidth="1"/>
    <col min="12039" max="12039" width="28.28515625" style="49" customWidth="1"/>
    <col min="12040" max="12040" width="19.28515625" style="49" bestFit="1" customWidth="1"/>
    <col min="12041" max="12041" width="18" style="49" bestFit="1" customWidth="1"/>
    <col min="12042" max="12042" width="16.28515625" style="49" bestFit="1" customWidth="1"/>
    <col min="12043" max="12043" width="16.5703125" style="49" bestFit="1" customWidth="1"/>
    <col min="12044" max="12044" width="16.42578125" style="49" bestFit="1" customWidth="1"/>
    <col min="12045" max="12045" width="15.5703125" style="49" bestFit="1" customWidth="1"/>
    <col min="12046" max="12046" width="14.7109375" style="49" bestFit="1" customWidth="1"/>
    <col min="12047" max="12047" width="16" style="49" bestFit="1" customWidth="1"/>
    <col min="12048" max="12048" width="14.7109375" style="49" bestFit="1" customWidth="1"/>
    <col min="12049" max="12049" width="16" style="49" bestFit="1" customWidth="1"/>
    <col min="12050" max="12050" width="12.7109375" style="49" bestFit="1" customWidth="1"/>
    <col min="12051" max="12051" width="14.7109375" style="49" bestFit="1" customWidth="1"/>
    <col min="12052" max="12289" width="9.28515625" style="49"/>
    <col min="12290" max="12290" width="6.28515625" style="49" customWidth="1"/>
    <col min="12291" max="12291" width="4.42578125" style="49" customWidth="1"/>
    <col min="12292" max="12292" width="38.42578125" style="49" customWidth="1"/>
    <col min="12293" max="12294" width="0" style="49" hidden="1" customWidth="1"/>
    <col min="12295" max="12295" width="28.28515625" style="49" customWidth="1"/>
    <col min="12296" max="12296" width="19.28515625" style="49" bestFit="1" customWidth="1"/>
    <col min="12297" max="12297" width="18" style="49" bestFit="1" customWidth="1"/>
    <col min="12298" max="12298" width="16.28515625" style="49" bestFit="1" customWidth="1"/>
    <col min="12299" max="12299" width="16.5703125" style="49" bestFit="1" customWidth="1"/>
    <col min="12300" max="12300" width="16.42578125" style="49" bestFit="1" customWidth="1"/>
    <col min="12301" max="12301" width="15.5703125" style="49" bestFit="1" customWidth="1"/>
    <col min="12302" max="12302" width="14.7109375" style="49" bestFit="1" customWidth="1"/>
    <col min="12303" max="12303" width="16" style="49" bestFit="1" customWidth="1"/>
    <col min="12304" max="12304" width="14.7109375" style="49" bestFit="1" customWidth="1"/>
    <col min="12305" max="12305" width="16" style="49" bestFit="1" customWidth="1"/>
    <col min="12306" max="12306" width="12.7109375" style="49" bestFit="1" customWidth="1"/>
    <col min="12307" max="12307" width="14.7109375" style="49" bestFit="1" customWidth="1"/>
    <col min="12308" max="12545" width="9.28515625" style="49"/>
    <col min="12546" max="12546" width="6.28515625" style="49" customWidth="1"/>
    <col min="12547" max="12547" width="4.42578125" style="49" customWidth="1"/>
    <col min="12548" max="12548" width="38.42578125" style="49" customWidth="1"/>
    <col min="12549" max="12550" width="0" style="49" hidden="1" customWidth="1"/>
    <col min="12551" max="12551" width="28.28515625" style="49" customWidth="1"/>
    <col min="12552" max="12552" width="19.28515625" style="49" bestFit="1" customWidth="1"/>
    <col min="12553" max="12553" width="18" style="49" bestFit="1" customWidth="1"/>
    <col min="12554" max="12554" width="16.28515625" style="49" bestFit="1" customWidth="1"/>
    <col min="12555" max="12555" width="16.5703125" style="49" bestFit="1" customWidth="1"/>
    <col min="12556" max="12556" width="16.42578125" style="49" bestFit="1" customWidth="1"/>
    <col min="12557" max="12557" width="15.5703125" style="49" bestFit="1" customWidth="1"/>
    <col min="12558" max="12558" width="14.7109375" style="49" bestFit="1" customWidth="1"/>
    <col min="12559" max="12559" width="16" style="49" bestFit="1" customWidth="1"/>
    <col min="12560" max="12560" width="14.7109375" style="49" bestFit="1" customWidth="1"/>
    <col min="12561" max="12561" width="16" style="49" bestFit="1" customWidth="1"/>
    <col min="12562" max="12562" width="12.7109375" style="49" bestFit="1" customWidth="1"/>
    <col min="12563" max="12563" width="14.7109375" style="49" bestFit="1" customWidth="1"/>
    <col min="12564" max="12801" width="9.28515625" style="49"/>
    <col min="12802" max="12802" width="6.28515625" style="49" customWidth="1"/>
    <col min="12803" max="12803" width="4.42578125" style="49" customWidth="1"/>
    <col min="12804" max="12804" width="38.42578125" style="49" customWidth="1"/>
    <col min="12805" max="12806" width="0" style="49" hidden="1" customWidth="1"/>
    <col min="12807" max="12807" width="28.28515625" style="49" customWidth="1"/>
    <col min="12808" max="12808" width="19.28515625" style="49" bestFit="1" customWidth="1"/>
    <col min="12809" max="12809" width="18" style="49" bestFit="1" customWidth="1"/>
    <col min="12810" max="12810" width="16.28515625" style="49" bestFit="1" customWidth="1"/>
    <col min="12811" max="12811" width="16.5703125" style="49" bestFit="1" customWidth="1"/>
    <col min="12812" max="12812" width="16.42578125" style="49" bestFit="1" customWidth="1"/>
    <col min="12813" max="12813" width="15.5703125" style="49" bestFit="1" customWidth="1"/>
    <col min="12814" max="12814" width="14.7109375" style="49" bestFit="1" customWidth="1"/>
    <col min="12815" max="12815" width="16" style="49" bestFit="1" customWidth="1"/>
    <col min="12816" max="12816" width="14.7109375" style="49" bestFit="1" customWidth="1"/>
    <col min="12817" max="12817" width="16" style="49" bestFit="1" customWidth="1"/>
    <col min="12818" max="12818" width="12.7109375" style="49" bestFit="1" customWidth="1"/>
    <col min="12819" max="12819" width="14.7109375" style="49" bestFit="1" customWidth="1"/>
    <col min="12820" max="13057" width="9.28515625" style="49"/>
    <col min="13058" max="13058" width="6.28515625" style="49" customWidth="1"/>
    <col min="13059" max="13059" width="4.42578125" style="49" customWidth="1"/>
    <col min="13060" max="13060" width="38.42578125" style="49" customWidth="1"/>
    <col min="13061" max="13062" width="0" style="49" hidden="1" customWidth="1"/>
    <col min="13063" max="13063" width="28.28515625" style="49" customWidth="1"/>
    <col min="13064" max="13064" width="19.28515625" style="49" bestFit="1" customWidth="1"/>
    <col min="13065" max="13065" width="18" style="49" bestFit="1" customWidth="1"/>
    <col min="13066" max="13066" width="16.28515625" style="49" bestFit="1" customWidth="1"/>
    <col min="13067" max="13067" width="16.5703125" style="49" bestFit="1" customWidth="1"/>
    <col min="13068" max="13068" width="16.42578125" style="49" bestFit="1" customWidth="1"/>
    <col min="13069" max="13069" width="15.5703125" style="49" bestFit="1" customWidth="1"/>
    <col min="13070" max="13070" width="14.7109375" style="49" bestFit="1" customWidth="1"/>
    <col min="13071" max="13071" width="16" style="49" bestFit="1" customWidth="1"/>
    <col min="13072" max="13072" width="14.7109375" style="49" bestFit="1" customWidth="1"/>
    <col min="13073" max="13073" width="16" style="49" bestFit="1" customWidth="1"/>
    <col min="13074" max="13074" width="12.7109375" style="49" bestFit="1" customWidth="1"/>
    <col min="13075" max="13075" width="14.7109375" style="49" bestFit="1" customWidth="1"/>
    <col min="13076" max="13313" width="9.28515625" style="49"/>
    <col min="13314" max="13314" width="6.28515625" style="49" customWidth="1"/>
    <col min="13315" max="13315" width="4.42578125" style="49" customWidth="1"/>
    <col min="13316" max="13316" width="38.42578125" style="49" customWidth="1"/>
    <col min="13317" max="13318" width="0" style="49" hidden="1" customWidth="1"/>
    <col min="13319" max="13319" width="28.28515625" style="49" customWidth="1"/>
    <col min="13320" max="13320" width="19.28515625" style="49" bestFit="1" customWidth="1"/>
    <col min="13321" max="13321" width="18" style="49" bestFit="1" customWidth="1"/>
    <col min="13322" max="13322" width="16.28515625" style="49" bestFit="1" customWidth="1"/>
    <col min="13323" max="13323" width="16.5703125" style="49" bestFit="1" customWidth="1"/>
    <col min="13324" max="13324" width="16.42578125" style="49" bestFit="1" customWidth="1"/>
    <col min="13325" max="13325" width="15.5703125" style="49" bestFit="1" customWidth="1"/>
    <col min="13326" max="13326" width="14.7109375" style="49" bestFit="1" customWidth="1"/>
    <col min="13327" max="13327" width="16" style="49" bestFit="1" customWidth="1"/>
    <col min="13328" max="13328" width="14.7109375" style="49" bestFit="1" customWidth="1"/>
    <col min="13329" max="13329" width="16" style="49" bestFit="1" customWidth="1"/>
    <col min="13330" max="13330" width="12.7109375" style="49" bestFit="1" customWidth="1"/>
    <col min="13331" max="13331" width="14.7109375" style="49" bestFit="1" customWidth="1"/>
    <col min="13332" max="13569" width="9.28515625" style="49"/>
    <col min="13570" max="13570" width="6.28515625" style="49" customWidth="1"/>
    <col min="13571" max="13571" width="4.42578125" style="49" customWidth="1"/>
    <col min="13572" max="13572" width="38.42578125" style="49" customWidth="1"/>
    <col min="13573" max="13574" width="0" style="49" hidden="1" customWidth="1"/>
    <col min="13575" max="13575" width="28.28515625" style="49" customWidth="1"/>
    <col min="13576" max="13576" width="19.28515625" style="49" bestFit="1" customWidth="1"/>
    <col min="13577" max="13577" width="18" style="49" bestFit="1" customWidth="1"/>
    <col min="13578" max="13578" width="16.28515625" style="49" bestFit="1" customWidth="1"/>
    <col min="13579" max="13579" width="16.5703125" style="49" bestFit="1" customWidth="1"/>
    <col min="13580" max="13580" width="16.42578125" style="49" bestFit="1" customWidth="1"/>
    <col min="13581" max="13581" width="15.5703125" style="49" bestFit="1" customWidth="1"/>
    <col min="13582" max="13582" width="14.7109375" style="49" bestFit="1" customWidth="1"/>
    <col min="13583" max="13583" width="16" style="49" bestFit="1" customWidth="1"/>
    <col min="13584" max="13584" width="14.7109375" style="49" bestFit="1" customWidth="1"/>
    <col min="13585" max="13585" width="16" style="49" bestFit="1" customWidth="1"/>
    <col min="13586" max="13586" width="12.7109375" style="49" bestFit="1" customWidth="1"/>
    <col min="13587" max="13587" width="14.7109375" style="49" bestFit="1" customWidth="1"/>
    <col min="13588" max="13825" width="9.28515625" style="49"/>
    <col min="13826" max="13826" width="6.28515625" style="49" customWidth="1"/>
    <col min="13827" max="13827" width="4.42578125" style="49" customWidth="1"/>
    <col min="13828" max="13828" width="38.42578125" style="49" customWidth="1"/>
    <col min="13829" max="13830" width="0" style="49" hidden="1" customWidth="1"/>
    <col min="13831" max="13831" width="28.28515625" style="49" customWidth="1"/>
    <col min="13832" max="13832" width="19.28515625" style="49" bestFit="1" customWidth="1"/>
    <col min="13833" max="13833" width="18" style="49" bestFit="1" customWidth="1"/>
    <col min="13834" max="13834" width="16.28515625" style="49" bestFit="1" customWidth="1"/>
    <col min="13835" max="13835" width="16.5703125" style="49" bestFit="1" customWidth="1"/>
    <col min="13836" max="13836" width="16.42578125" style="49" bestFit="1" customWidth="1"/>
    <col min="13837" max="13837" width="15.5703125" style="49" bestFit="1" customWidth="1"/>
    <col min="13838" max="13838" width="14.7109375" style="49" bestFit="1" customWidth="1"/>
    <col min="13839" max="13839" width="16" style="49" bestFit="1" customWidth="1"/>
    <col min="13840" max="13840" width="14.7109375" style="49" bestFit="1" customWidth="1"/>
    <col min="13841" max="13841" width="16" style="49" bestFit="1" customWidth="1"/>
    <col min="13842" max="13842" width="12.7109375" style="49" bestFit="1" customWidth="1"/>
    <col min="13843" max="13843" width="14.7109375" style="49" bestFit="1" customWidth="1"/>
    <col min="13844" max="14081" width="9.28515625" style="49"/>
    <col min="14082" max="14082" width="6.28515625" style="49" customWidth="1"/>
    <col min="14083" max="14083" width="4.42578125" style="49" customWidth="1"/>
    <col min="14084" max="14084" width="38.42578125" style="49" customWidth="1"/>
    <col min="14085" max="14086" width="0" style="49" hidden="1" customWidth="1"/>
    <col min="14087" max="14087" width="28.28515625" style="49" customWidth="1"/>
    <col min="14088" max="14088" width="19.28515625" style="49" bestFit="1" customWidth="1"/>
    <col min="14089" max="14089" width="18" style="49" bestFit="1" customWidth="1"/>
    <col min="14090" max="14090" width="16.28515625" style="49" bestFit="1" customWidth="1"/>
    <col min="14091" max="14091" width="16.5703125" style="49" bestFit="1" customWidth="1"/>
    <col min="14092" max="14092" width="16.42578125" style="49" bestFit="1" customWidth="1"/>
    <col min="14093" max="14093" width="15.5703125" style="49" bestFit="1" customWidth="1"/>
    <col min="14094" max="14094" width="14.7109375" style="49" bestFit="1" customWidth="1"/>
    <col min="14095" max="14095" width="16" style="49" bestFit="1" customWidth="1"/>
    <col min="14096" max="14096" width="14.7109375" style="49" bestFit="1" customWidth="1"/>
    <col min="14097" max="14097" width="16" style="49" bestFit="1" customWidth="1"/>
    <col min="14098" max="14098" width="12.7109375" style="49" bestFit="1" customWidth="1"/>
    <col min="14099" max="14099" width="14.7109375" style="49" bestFit="1" customWidth="1"/>
    <col min="14100" max="14337" width="9.28515625" style="49"/>
    <col min="14338" max="14338" width="6.28515625" style="49" customWidth="1"/>
    <col min="14339" max="14339" width="4.42578125" style="49" customWidth="1"/>
    <col min="14340" max="14340" width="38.42578125" style="49" customWidth="1"/>
    <col min="14341" max="14342" width="0" style="49" hidden="1" customWidth="1"/>
    <col min="14343" max="14343" width="28.28515625" style="49" customWidth="1"/>
    <col min="14344" max="14344" width="19.28515625" style="49" bestFit="1" customWidth="1"/>
    <col min="14345" max="14345" width="18" style="49" bestFit="1" customWidth="1"/>
    <col min="14346" max="14346" width="16.28515625" style="49" bestFit="1" customWidth="1"/>
    <col min="14347" max="14347" width="16.5703125" style="49" bestFit="1" customWidth="1"/>
    <col min="14348" max="14348" width="16.42578125" style="49" bestFit="1" customWidth="1"/>
    <col min="14349" max="14349" width="15.5703125" style="49" bestFit="1" customWidth="1"/>
    <col min="14350" max="14350" width="14.7109375" style="49" bestFit="1" customWidth="1"/>
    <col min="14351" max="14351" width="16" style="49" bestFit="1" customWidth="1"/>
    <col min="14352" max="14352" width="14.7109375" style="49" bestFit="1" customWidth="1"/>
    <col min="14353" max="14353" width="16" style="49" bestFit="1" customWidth="1"/>
    <col min="14354" max="14354" width="12.7109375" style="49" bestFit="1" customWidth="1"/>
    <col min="14355" max="14355" width="14.7109375" style="49" bestFit="1" customWidth="1"/>
    <col min="14356" max="14593" width="9.28515625" style="49"/>
    <col min="14594" max="14594" width="6.28515625" style="49" customWidth="1"/>
    <col min="14595" max="14595" width="4.42578125" style="49" customWidth="1"/>
    <col min="14596" max="14596" width="38.42578125" style="49" customWidth="1"/>
    <col min="14597" max="14598" width="0" style="49" hidden="1" customWidth="1"/>
    <col min="14599" max="14599" width="28.28515625" style="49" customWidth="1"/>
    <col min="14600" max="14600" width="19.28515625" style="49" bestFit="1" customWidth="1"/>
    <col min="14601" max="14601" width="18" style="49" bestFit="1" customWidth="1"/>
    <col min="14602" max="14602" width="16.28515625" style="49" bestFit="1" customWidth="1"/>
    <col min="14603" max="14603" width="16.5703125" style="49" bestFit="1" customWidth="1"/>
    <col min="14604" max="14604" width="16.42578125" style="49" bestFit="1" customWidth="1"/>
    <col min="14605" max="14605" width="15.5703125" style="49" bestFit="1" customWidth="1"/>
    <col min="14606" max="14606" width="14.7109375" style="49" bestFit="1" customWidth="1"/>
    <col min="14607" max="14607" width="16" style="49" bestFit="1" customWidth="1"/>
    <col min="14608" max="14608" width="14.7109375" style="49" bestFit="1" customWidth="1"/>
    <col min="14609" max="14609" width="16" style="49" bestFit="1" customWidth="1"/>
    <col min="14610" max="14610" width="12.7109375" style="49" bestFit="1" customWidth="1"/>
    <col min="14611" max="14611" width="14.7109375" style="49" bestFit="1" customWidth="1"/>
    <col min="14612" max="14849" width="9.28515625" style="49"/>
    <col min="14850" max="14850" width="6.28515625" style="49" customWidth="1"/>
    <col min="14851" max="14851" width="4.42578125" style="49" customWidth="1"/>
    <col min="14852" max="14852" width="38.42578125" style="49" customWidth="1"/>
    <col min="14853" max="14854" width="0" style="49" hidden="1" customWidth="1"/>
    <col min="14855" max="14855" width="28.28515625" style="49" customWidth="1"/>
    <col min="14856" max="14856" width="19.28515625" style="49" bestFit="1" customWidth="1"/>
    <col min="14857" max="14857" width="18" style="49" bestFit="1" customWidth="1"/>
    <col min="14858" max="14858" width="16.28515625" style="49" bestFit="1" customWidth="1"/>
    <col min="14859" max="14859" width="16.5703125" style="49" bestFit="1" customWidth="1"/>
    <col min="14860" max="14860" width="16.42578125" style="49" bestFit="1" customWidth="1"/>
    <col min="14861" max="14861" width="15.5703125" style="49" bestFit="1" customWidth="1"/>
    <col min="14862" max="14862" width="14.7109375" style="49" bestFit="1" customWidth="1"/>
    <col min="14863" max="14863" width="16" style="49" bestFit="1" customWidth="1"/>
    <col min="14864" max="14864" width="14.7109375" style="49" bestFit="1" customWidth="1"/>
    <col min="14865" max="14865" width="16" style="49" bestFit="1" customWidth="1"/>
    <col min="14866" max="14866" width="12.7109375" style="49" bestFit="1" customWidth="1"/>
    <col min="14867" max="14867" width="14.7109375" style="49" bestFit="1" customWidth="1"/>
    <col min="14868" max="15105" width="9.28515625" style="49"/>
    <col min="15106" max="15106" width="6.28515625" style="49" customWidth="1"/>
    <col min="15107" max="15107" width="4.42578125" style="49" customWidth="1"/>
    <col min="15108" max="15108" width="38.42578125" style="49" customWidth="1"/>
    <col min="15109" max="15110" width="0" style="49" hidden="1" customWidth="1"/>
    <col min="15111" max="15111" width="28.28515625" style="49" customWidth="1"/>
    <col min="15112" max="15112" width="19.28515625" style="49" bestFit="1" customWidth="1"/>
    <col min="15113" max="15113" width="18" style="49" bestFit="1" customWidth="1"/>
    <col min="15114" max="15114" width="16.28515625" style="49" bestFit="1" customWidth="1"/>
    <col min="15115" max="15115" width="16.5703125" style="49" bestFit="1" customWidth="1"/>
    <col min="15116" max="15116" width="16.42578125" style="49" bestFit="1" customWidth="1"/>
    <col min="15117" max="15117" width="15.5703125" style="49" bestFit="1" customWidth="1"/>
    <col min="15118" max="15118" width="14.7109375" style="49" bestFit="1" customWidth="1"/>
    <col min="15119" max="15119" width="16" style="49" bestFit="1" customWidth="1"/>
    <col min="15120" max="15120" width="14.7109375" style="49" bestFit="1" customWidth="1"/>
    <col min="15121" max="15121" width="16" style="49" bestFit="1" customWidth="1"/>
    <col min="15122" max="15122" width="12.7109375" style="49" bestFit="1" customWidth="1"/>
    <col min="15123" max="15123" width="14.7109375" style="49" bestFit="1" customWidth="1"/>
    <col min="15124" max="15361" width="9.28515625" style="49"/>
    <col min="15362" max="15362" width="6.28515625" style="49" customWidth="1"/>
    <col min="15363" max="15363" width="4.42578125" style="49" customWidth="1"/>
    <col min="15364" max="15364" width="38.42578125" style="49" customWidth="1"/>
    <col min="15365" max="15366" width="0" style="49" hidden="1" customWidth="1"/>
    <col min="15367" max="15367" width="28.28515625" style="49" customWidth="1"/>
    <col min="15368" max="15368" width="19.28515625" style="49" bestFit="1" customWidth="1"/>
    <col min="15369" max="15369" width="18" style="49" bestFit="1" customWidth="1"/>
    <col min="15370" max="15370" width="16.28515625" style="49" bestFit="1" customWidth="1"/>
    <col min="15371" max="15371" width="16.5703125" style="49" bestFit="1" customWidth="1"/>
    <col min="15372" max="15372" width="16.42578125" style="49" bestFit="1" customWidth="1"/>
    <col min="15373" max="15373" width="15.5703125" style="49" bestFit="1" customWidth="1"/>
    <col min="15374" max="15374" width="14.7109375" style="49" bestFit="1" customWidth="1"/>
    <col min="15375" max="15375" width="16" style="49" bestFit="1" customWidth="1"/>
    <col min="15376" max="15376" width="14.7109375" style="49" bestFit="1" customWidth="1"/>
    <col min="15377" max="15377" width="16" style="49" bestFit="1" customWidth="1"/>
    <col min="15378" max="15378" width="12.7109375" style="49" bestFit="1" customWidth="1"/>
    <col min="15379" max="15379" width="14.7109375" style="49" bestFit="1" customWidth="1"/>
    <col min="15380" max="15617" width="9.28515625" style="49"/>
    <col min="15618" max="15618" width="6.28515625" style="49" customWidth="1"/>
    <col min="15619" max="15619" width="4.42578125" style="49" customWidth="1"/>
    <col min="15620" max="15620" width="38.42578125" style="49" customWidth="1"/>
    <col min="15621" max="15622" width="0" style="49" hidden="1" customWidth="1"/>
    <col min="15623" max="15623" width="28.28515625" style="49" customWidth="1"/>
    <col min="15624" max="15624" width="19.28515625" style="49" bestFit="1" customWidth="1"/>
    <col min="15625" max="15625" width="18" style="49" bestFit="1" customWidth="1"/>
    <col min="15626" max="15626" width="16.28515625" style="49" bestFit="1" customWidth="1"/>
    <col min="15627" max="15627" width="16.5703125" style="49" bestFit="1" customWidth="1"/>
    <col min="15628" max="15628" width="16.42578125" style="49" bestFit="1" customWidth="1"/>
    <col min="15629" max="15629" width="15.5703125" style="49" bestFit="1" customWidth="1"/>
    <col min="15630" max="15630" width="14.7109375" style="49" bestFit="1" customWidth="1"/>
    <col min="15631" max="15631" width="16" style="49" bestFit="1" customWidth="1"/>
    <col min="15632" max="15632" width="14.7109375" style="49" bestFit="1" customWidth="1"/>
    <col min="15633" max="15633" width="16" style="49" bestFit="1" customWidth="1"/>
    <col min="15634" max="15634" width="12.7109375" style="49" bestFit="1" customWidth="1"/>
    <col min="15635" max="15635" width="14.7109375" style="49" bestFit="1" customWidth="1"/>
    <col min="15636" max="15873" width="9.28515625" style="49"/>
    <col min="15874" max="15874" width="6.28515625" style="49" customWidth="1"/>
    <col min="15875" max="15875" width="4.42578125" style="49" customWidth="1"/>
    <col min="15876" max="15876" width="38.42578125" style="49" customWidth="1"/>
    <col min="15877" max="15878" width="0" style="49" hidden="1" customWidth="1"/>
    <col min="15879" max="15879" width="28.28515625" style="49" customWidth="1"/>
    <col min="15880" max="15880" width="19.28515625" style="49" bestFit="1" customWidth="1"/>
    <col min="15881" max="15881" width="18" style="49" bestFit="1" customWidth="1"/>
    <col min="15882" max="15882" width="16.28515625" style="49" bestFit="1" customWidth="1"/>
    <col min="15883" max="15883" width="16.5703125" style="49" bestFit="1" customWidth="1"/>
    <col min="15884" max="15884" width="16.42578125" style="49" bestFit="1" customWidth="1"/>
    <col min="15885" max="15885" width="15.5703125" style="49" bestFit="1" customWidth="1"/>
    <col min="15886" max="15886" width="14.7109375" style="49" bestFit="1" customWidth="1"/>
    <col min="15887" max="15887" width="16" style="49" bestFit="1" customWidth="1"/>
    <col min="15888" max="15888" width="14.7109375" style="49" bestFit="1" customWidth="1"/>
    <col min="15889" max="15889" width="16" style="49" bestFit="1" customWidth="1"/>
    <col min="15890" max="15890" width="12.7109375" style="49" bestFit="1" customWidth="1"/>
    <col min="15891" max="15891" width="14.7109375" style="49" bestFit="1" customWidth="1"/>
    <col min="15892" max="16129" width="9.28515625" style="49"/>
    <col min="16130" max="16130" width="6.28515625" style="49" customWidth="1"/>
    <col min="16131" max="16131" width="4.42578125" style="49" customWidth="1"/>
    <col min="16132" max="16132" width="38.42578125" style="49" customWidth="1"/>
    <col min="16133" max="16134" width="0" style="49" hidden="1" customWidth="1"/>
    <col min="16135" max="16135" width="28.28515625" style="49" customWidth="1"/>
    <col min="16136" max="16136" width="19.28515625" style="49" bestFit="1" customWidth="1"/>
    <col min="16137" max="16137" width="18" style="49" bestFit="1" customWidth="1"/>
    <col min="16138" max="16138" width="16.28515625" style="49" bestFit="1" customWidth="1"/>
    <col min="16139" max="16139" width="16.5703125" style="49" bestFit="1" customWidth="1"/>
    <col min="16140" max="16140" width="16.42578125" style="49" bestFit="1" customWidth="1"/>
    <col min="16141" max="16141" width="15.5703125" style="49" bestFit="1" customWidth="1"/>
    <col min="16142" max="16142" width="14.7109375" style="49" bestFit="1" customWidth="1"/>
    <col min="16143" max="16143" width="16" style="49" bestFit="1" customWidth="1"/>
    <col min="16144" max="16144" width="14.7109375" style="49" bestFit="1" customWidth="1"/>
    <col min="16145" max="16145" width="16" style="49" bestFit="1" customWidth="1"/>
    <col min="16146" max="16146" width="12.7109375" style="49" bestFit="1" customWidth="1"/>
    <col min="16147" max="16147" width="14.7109375" style="49" bestFit="1" customWidth="1"/>
    <col min="16148" max="16384" width="9.28515625" style="49"/>
  </cols>
  <sheetData>
    <row r="1" spans="1:15" ht="20.25" x14ac:dyDescent="0.3">
      <c r="A1" s="3851" t="s">
        <v>835</v>
      </c>
      <c r="B1" s="3851"/>
      <c r="C1" s="3851"/>
      <c r="D1" s="3851"/>
      <c r="E1" s="3851"/>
      <c r="F1" s="3851"/>
      <c r="G1" s="3851"/>
      <c r="H1" s="3851"/>
      <c r="I1" s="3851"/>
      <c r="J1" s="3851"/>
      <c r="K1" s="3851"/>
      <c r="L1" s="3851"/>
      <c r="M1" s="3851"/>
    </row>
    <row r="3" spans="1:15" x14ac:dyDescent="0.2">
      <c r="J3" s="3834"/>
    </row>
    <row r="4" spans="1:15" ht="38.25" x14ac:dyDescent="0.2">
      <c r="A4" s="50"/>
      <c r="B4" s="51" t="s">
        <v>181</v>
      </c>
      <c r="C4" s="52"/>
      <c r="D4" s="53"/>
      <c r="E4" s="50"/>
      <c r="F4" s="50"/>
      <c r="G4" s="54" t="s">
        <v>9</v>
      </c>
      <c r="H4" s="54" t="s">
        <v>37</v>
      </c>
      <c r="I4" s="54" t="s">
        <v>29</v>
      </c>
      <c r="J4" s="54" t="s">
        <v>30</v>
      </c>
      <c r="K4" s="54" t="s">
        <v>233</v>
      </c>
      <c r="L4" s="55" t="s">
        <v>533</v>
      </c>
      <c r="M4" s="54" t="s">
        <v>534</v>
      </c>
    </row>
    <row r="5" spans="1:15" x14ac:dyDescent="0.2">
      <c r="A5" s="56" t="s">
        <v>184</v>
      </c>
      <c r="C5" s="57" t="s">
        <v>182</v>
      </c>
      <c r="L5" s="58"/>
    </row>
    <row r="6" spans="1:15" x14ac:dyDescent="0.2">
      <c r="A6" s="56" t="s">
        <v>185</v>
      </c>
      <c r="C6" s="49" t="s">
        <v>183</v>
      </c>
      <c r="G6" s="97">
        <f>SUM('#1-Meritus:#5034-Mt Washington Pediatric'!F18:F18)</f>
        <v>0</v>
      </c>
      <c r="H6" s="97">
        <f>SUM('#1-Meritus:#5034-Mt Washington Pediatric'!G18:G18)</f>
        <v>0</v>
      </c>
      <c r="I6" s="97">
        <f>SUM('#1-Meritus:#5034-Mt Washington Pediatric'!H18:H18)</f>
        <v>389825000.34282482</v>
      </c>
      <c r="J6" s="97">
        <f>SUM('#1-Meritus:#5034-Mt Washington Pediatric'!I18:I18)</f>
        <v>0</v>
      </c>
      <c r="K6" s="97">
        <f>SUM('#1-Meritus:#5034-Mt Washington Pediatric'!J18:J18)</f>
        <v>333349117.20959276</v>
      </c>
      <c r="L6" s="97">
        <f>SUM('#1-Meritus:#5034-Mt Washington Pediatric'!K18:K18)</f>
        <v>56475882.860535011</v>
      </c>
      <c r="M6" s="97">
        <f>L6-J6</f>
        <v>56475882.860535011</v>
      </c>
      <c r="N6" s="58"/>
      <c r="O6" s="58"/>
    </row>
    <row r="7" spans="1:15" ht="38.25" x14ac:dyDescent="0.2">
      <c r="A7" s="50" t="s">
        <v>8</v>
      </c>
      <c r="B7" s="50"/>
      <c r="C7" s="53"/>
      <c r="D7" s="53"/>
      <c r="E7" s="53"/>
      <c r="F7" s="53"/>
      <c r="G7" s="54" t="s">
        <v>9</v>
      </c>
      <c r="H7" s="54" t="s">
        <v>37</v>
      </c>
      <c r="I7" s="54" t="s">
        <v>535</v>
      </c>
      <c r="J7" s="54" t="s">
        <v>536</v>
      </c>
      <c r="K7" s="55" t="s">
        <v>233</v>
      </c>
      <c r="L7" s="60" t="s">
        <v>533</v>
      </c>
      <c r="M7" s="54" t="s">
        <v>534</v>
      </c>
      <c r="N7" s="58"/>
      <c r="O7" s="58"/>
    </row>
    <row r="8" spans="1:15" x14ac:dyDescent="0.2">
      <c r="A8" s="51" t="s">
        <v>74</v>
      </c>
      <c r="B8" s="57" t="s">
        <v>41</v>
      </c>
      <c r="K8" s="61"/>
      <c r="L8" s="62"/>
      <c r="N8" s="58"/>
      <c r="O8" s="58"/>
    </row>
    <row r="9" spans="1:15" x14ac:dyDescent="0.2">
      <c r="A9" s="63" t="s">
        <v>75</v>
      </c>
      <c r="B9" s="49" t="s">
        <v>42</v>
      </c>
      <c r="G9" s="59">
        <f>SUM('#1-Meritus:#5034-Mt Washington Pediatric'!F21)</f>
        <v>382160.58635379764</v>
      </c>
      <c r="H9" s="59">
        <f>SUM('#1-Meritus:#5034-Mt Washington Pediatric'!G21)</f>
        <v>3038413.305234727</v>
      </c>
      <c r="I9" s="59">
        <f>SUM('#1-Meritus:#5034-Mt Washington Pediatric'!H21)</f>
        <v>20338261.434003849</v>
      </c>
      <c r="J9" s="59">
        <f>SUM('#1-Meritus:#5034-Mt Washington Pediatric'!I21)</f>
        <v>10281296.423474461</v>
      </c>
      <c r="K9" s="59">
        <f>SUM('#1-Meritus:#5034-Mt Washington Pediatric'!J21)</f>
        <v>2256680.4121325002</v>
      </c>
      <c r="L9" s="59">
        <f>SUM('#1-Meritus:#5034-Mt Washington Pediatric'!K21)</f>
        <v>28362877.445345823</v>
      </c>
      <c r="M9" s="97">
        <f>L9-J9</f>
        <v>18081581.021871362</v>
      </c>
      <c r="N9" s="58"/>
      <c r="O9" s="58"/>
    </row>
    <row r="10" spans="1:15" x14ac:dyDescent="0.2">
      <c r="A10" s="63" t="s">
        <v>76</v>
      </c>
      <c r="B10" s="49" t="s">
        <v>6</v>
      </c>
      <c r="G10" s="59">
        <f>SUM('#1-Meritus:#5034-Mt Washington Pediatric'!F22)</f>
        <v>16359.179688799999</v>
      </c>
      <c r="H10" s="59">
        <f>SUM('#1-Meritus:#5034-Mt Washington Pediatric'!G22)</f>
        <v>36353</v>
      </c>
      <c r="I10" s="59">
        <f>SUM('#1-Meritus:#5034-Mt Washington Pediatric'!H22)</f>
        <v>1169207.7493948853</v>
      </c>
      <c r="J10" s="59">
        <f>SUM('#1-Meritus:#5034-Mt Washington Pediatric'!I22)</f>
        <v>701273.29281515861</v>
      </c>
      <c r="K10" s="59">
        <f>SUM('#1-Meritus:#5034-Mt Washington Pediatric'!J22)</f>
        <v>38618.183872000001</v>
      </c>
      <c r="L10" s="59">
        <f>SUM('#1-Meritus:#5034-Mt Washington Pediatric'!K22)</f>
        <v>1831862.8583380438</v>
      </c>
      <c r="M10" s="97">
        <f t="shared" ref="M10:M22" si="0">L10-J10</f>
        <v>1130589.5655228852</v>
      </c>
      <c r="N10" s="58"/>
      <c r="O10" s="58"/>
    </row>
    <row r="11" spans="1:15" x14ac:dyDescent="0.2">
      <c r="A11" s="63" t="s">
        <v>77</v>
      </c>
      <c r="B11" s="49" t="s">
        <v>43</v>
      </c>
      <c r="G11" s="59">
        <f>SUM('#1-Meritus:#5034-Mt Washington Pediatric'!F23)</f>
        <v>29562.918029899996</v>
      </c>
      <c r="H11" s="59">
        <f>SUM('#1-Meritus:#5034-Mt Washington Pediatric'!G23)</f>
        <v>145047</v>
      </c>
      <c r="I11" s="59">
        <f>SUM('#1-Meritus:#5034-Mt Washington Pediatric'!H23)</f>
        <v>1249291.3982899806</v>
      </c>
      <c r="J11" s="59">
        <f>SUM('#1-Meritus:#5034-Mt Washington Pediatric'!I23)</f>
        <v>663523.07775296422</v>
      </c>
      <c r="K11" s="59">
        <f>SUM('#1-Meritus:#5034-Mt Washington Pediatric'!J23)</f>
        <v>356920</v>
      </c>
      <c r="L11" s="59">
        <f>SUM('#1-Meritus:#5034-Mt Washington Pediatric'!K23)</f>
        <v>1555894.4760429449</v>
      </c>
      <c r="M11" s="97">
        <f t="shared" si="0"/>
        <v>892371.39828998072</v>
      </c>
      <c r="N11" s="58"/>
      <c r="O11" s="58"/>
    </row>
    <row r="12" spans="1:15" x14ac:dyDescent="0.2">
      <c r="A12" s="63" t="s">
        <v>78</v>
      </c>
      <c r="B12" s="49" t="s">
        <v>44</v>
      </c>
      <c r="G12" s="59">
        <f>SUM('#1-Meritus:#5034-Mt Washington Pediatric'!F24)</f>
        <v>377919.17966292967</v>
      </c>
      <c r="H12" s="59">
        <f>SUM('#1-Meritus:#5034-Mt Washington Pediatric'!G24)</f>
        <v>324994.22784065967</v>
      </c>
      <c r="I12" s="59">
        <f>SUM('#1-Meritus:#5034-Mt Washington Pediatric'!H24)</f>
        <v>12706208.769436775</v>
      </c>
      <c r="J12" s="59">
        <f>SUM('#1-Meritus:#5034-Mt Washington Pediatric'!I24)</f>
        <v>10135394.614377525</v>
      </c>
      <c r="K12" s="59">
        <f>SUM('#1-Meritus:#5034-Mt Washington Pediatric'!J24)</f>
        <v>9841015.9699999988</v>
      </c>
      <c r="L12" s="59">
        <f>SUM('#1-Meritus:#5034-Mt Washington Pediatric'!K24)</f>
        <v>13000587.413814297</v>
      </c>
      <c r="M12" s="97">
        <f t="shared" si="0"/>
        <v>2865192.7994367722</v>
      </c>
      <c r="N12" s="58"/>
      <c r="O12" s="58"/>
    </row>
    <row r="13" spans="1:15" x14ac:dyDescent="0.2">
      <c r="A13" s="63" t="s">
        <v>79</v>
      </c>
      <c r="B13" s="49" t="s">
        <v>5</v>
      </c>
      <c r="G13" s="59">
        <f>SUM('#1-Meritus:#5034-Mt Washington Pediatric'!F25)</f>
        <v>36882.455378000035</v>
      </c>
      <c r="H13" s="59">
        <f>SUM('#1-Meritus:#5034-Mt Washington Pediatric'!G25)</f>
        <v>81415</v>
      </c>
      <c r="I13" s="59">
        <f>SUM('#1-Meritus:#5034-Mt Washington Pediatric'!H25)</f>
        <v>1931321.3774084796</v>
      </c>
      <c r="J13" s="59">
        <f>SUM('#1-Meritus:#5034-Mt Washington Pediatric'!I25)</f>
        <v>1034007.5744959961</v>
      </c>
      <c r="K13" s="59">
        <f>SUM('#1-Meritus:#5034-Mt Washington Pediatric'!J25)</f>
        <v>219719.187481</v>
      </c>
      <c r="L13" s="59">
        <f>SUM('#1-Meritus:#5034-Mt Washington Pediatric'!K25)</f>
        <v>2745609.7644234751</v>
      </c>
      <c r="M13" s="97">
        <f t="shared" si="0"/>
        <v>1711602.189927479</v>
      </c>
      <c r="N13" s="58"/>
      <c r="O13" s="58"/>
    </row>
    <row r="14" spans="1:15" x14ac:dyDescent="0.2">
      <c r="A14" s="63" t="s">
        <v>80</v>
      </c>
      <c r="B14" s="49" t="s">
        <v>45</v>
      </c>
      <c r="G14" s="59">
        <f>SUM('#1-Meritus:#5034-Mt Washington Pediatric'!F26)</f>
        <v>3491.4352186868373</v>
      </c>
      <c r="H14" s="59">
        <f>SUM('#1-Meritus:#5034-Mt Washington Pediatric'!G26)</f>
        <v>13949</v>
      </c>
      <c r="I14" s="59">
        <f>SUM('#1-Meritus:#5034-Mt Washington Pediatric'!H26)</f>
        <v>271188.5</v>
      </c>
      <c r="J14" s="59">
        <f>SUM('#1-Meritus:#5034-Mt Washington Pediatric'!I26)</f>
        <v>115483.17303433982</v>
      </c>
      <c r="K14" s="59">
        <f>SUM('#1-Meritus:#5034-Mt Washington Pediatric'!J26)</f>
        <v>48051</v>
      </c>
      <c r="L14" s="59">
        <f>SUM('#1-Meritus:#5034-Mt Washington Pediatric'!K26)</f>
        <v>338620.67303433979</v>
      </c>
      <c r="M14" s="97">
        <f t="shared" si="0"/>
        <v>223137.49999999997</v>
      </c>
      <c r="N14" s="58"/>
      <c r="O14" s="58"/>
    </row>
    <row r="15" spans="1:15" x14ac:dyDescent="0.2">
      <c r="A15" s="63" t="s">
        <v>81</v>
      </c>
      <c r="B15" s="49" t="s">
        <v>46</v>
      </c>
      <c r="G15" s="59">
        <f>SUM('#1-Meritus:#5034-Mt Washington Pediatric'!F27)</f>
        <v>37373.5</v>
      </c>
      <c r="H15" s="59">
        <f>SUM('#1-Meritus:#5034-Mt Washington Pediatric'!G27)</f>
        <v>40476</v>
      </c>
      <c r="I15" s="59">
        <f>SUM('#1-Meritus:#5034-Mt Washington Pediatric'!H27)</f>
        <v>4694217.0805948377</v>
      </c>
      <c r="J15" s="59">
        <f>SUM('#1-Meritus:#5034-Mt Washington Pediatric'!I27)</f>
        <v>2290033.8254040359</v>
      </c>
      <c r="K15" s="59">
        <f>SUM('#1-Meritus:#5034-Mt Washington Pediatric'!J27)</f>
        <v>238652.87690999999</v>
      </c>
      <c r="L15" s="59">
        <f>SUM('#1-Meritus:#5034-Mt Washington Pediatric'!K27)</f>
        <v>6745598.0290888734</v>
      </c>
      <c r="M15" s="97">
        <f t="shared" si="0"/>
        <v>4455564.2036848376</v>
      </c>
      <c r="N15" s="58"/>
      <c r="O15" s="58"/>
    </row>
    <row r="16" spans="1:15" x14ac:dyDescent="0.2">
      <c r="A16" s="63" t="s">
        <v>82</v>
      </c>
      <c r="B16" s="49" t="s">
        <v>47</v>
      </c>
      <c r="G16" s="59">
        <f>SUM('#1-Meritus:#5034-Mt Washington Pediatric'!F28)</f>
        <v>30965</v>
      </c>
      <c r="H16" s="59">
        <f>SUM('#1-Meritus:#5034-Mt Washington Pediatric'!G28)</f>
        <v>10261</v>
      </c>
      <c r="I16" s="59">
        <f>SUM('#1-Meritus:#5034-Mt Washington Pediatric'!H28)</f>
        <v>1344251.4240963692</v>
      </c>
      <c r="J16" s="59">
        <f>SUM('#1-Meritus:#5034-Mt Washington Pediatric'!I28)</f>
        <v>588967.02608148125</v>
      </c>
      <c r="K16" s="59">
        <f>SUM('#1-Meritus:#5034-Mt Washington Pediatric'!J28)</f>
        <v>1173897</v>
      </c>
      <c r="L16" s="59">
        <f>SUM('#1-Meritus:#5034-Mt Washington Pediatric'!K28)</f>
        <v>759321.45017785067</v>
      </c>
      <c r="M16" s="97">
        <f t="shared" si="0"/>
        <v>170354.42409636942</v>
      </c>
      <c r="N16" s="58"/>
      <c r="O16" s="58"/>
    </row>
    <row r="17" spans="1:15" x14ac:dyDescent="0.2">
      <c r="A17" s="63" t="s">
        <v>83</v>
      </c>
      <c r="B17" s="49" t="s">
        <v>48</v>
      </c>
      <c r="G17" s="59">
        <f>SUM('#1-Meritus:#5034-Mt Washington Pediatric'!F29)</f>
        <v>269924.18153423781</v>
      </c>
      <c r="H17" s="59">
        <f>SUM('#1-Meritus:#5034-Mt Washington Pediatric'!G29)</f>
        <v>204932.80115314655</v>
      </c>
      <c r="I17" s="59">
        <f>SUM('#1-Meritus:#5034-Mt Washington Pediatric'!H29)</f>
        <v>31662282.006144598</v>
      </c>
      <c r="J17" s="59">
        <f>SUM('#1-Meritus:#5034-Mt Washington Pediatric'!I29)</f>
        <v>14511489.555885298</v>
      </c>
      <c r="K17" s="59">
        <f>SUM('#1-Meritus:#5034-Mt Washington Pediatric'!J29)</f>
        <v>3964409.3579833335</v>
      </c>
      <c r="L17" s="59">
        <f>SUM('#1-Meritus:#5034-Mt Washington Pediatric'!K29)</f>
        <v>42209362.204046562</v>
      </c>
      <c r="M17" s="97">
        <f t="shared" si="0"/>
        <v>27697872.648161262</v>
      </c>
      <c r="N17" s="58"/>
      <c r="O17" s="58"/>
    </row>
    <row r="18" spans="1:15" x14ac:dyDescent="0.2">
      <c r="A18" s="1" t="s">
        <v>84</v>
      </c>
      <c r="B18" s="3852" t="s">
        <v>291</v>
      </c>
      <c r="C18" s="3853"/>
      <c r="D18" s="3854"/>
      <c r="E18"/>
      <c r="F18" s="99"/>
      <c r="G18" s="59">
        <f>SUM('#1-Meritus:#5034-Mt Washington Pediatric'!F30)</f>
        <v>37040.976795899995</v>
      </c>
      <c r="H18" s="59">
        <f>SUM('#1-Meritus:#5034-Mt Washington Pediatric'!G30)</f>
        <v>100007</v>
      </c>
      <c r="I18" s="59">
        <f>SUM('#1-Meritus:#5034-Mt Washington Pediatric'!H30)</f>
        <v>4210909.8581928508</v>
      </c>
      <c r="J18" s="59">
        <f>SUM('#1-Meritus:#5034-Mt Washington Pediatric'!I30)</f>
        <v>2536686.4426124198</v>
      </c>
      <c r="K18" s="59">
        <f>SUM('#1-Meritus:#5034-Mt Washington Pediatric'!J30)</f>
        <v>1204900.0901074999</v>
      </c>
      <c r="L18" s="59">
        <f>SUM('#1-Meritus:#5034-Mt Washington Pediatric'!K30)</f>
        <v>5542696.2106977711</v>
      </c>
      <c r="M18" s="97">
        <f t="shared" si="0"/>
        <v>3006009.7680853512</v>
      </c>
      <c r="N18" s="58"/>
      <c r="O18" s="58"/>
    </row>
    <row r="19" spans="1:15" x14ac:dyDescent="0.2">
      <c r="A19" s="1" t="s">
        <v>133</v>
      </c>
      <c r="B19" s="3852" t="s">
        <v>291</v>
      </c>
      <c r="C19" s="3853"/>
      <c r="D19" s="3854"/>
      <c r="E19"/>
      <c r="F19" s="99"/>
      <c r="G19" s="59">
        <f>SUM('#1-Meritus:#5034-Mt Washington Pediatric'!F31)</f>
        <v>18569</v>
      </c>
      <c r="H19" s="59">
        <f>SUM('#1-Meritus:#5034-Mt Washington Pediatric'!G31)</f>
        <v>29038</v>
      </c>
      <c r="I19" s="59">
        <f>SUM('#1-Meritus:#5034-Mt Washington Pediatric'!H31)</f>
        <v>2296965.79</v>
      </c>
      <c r="J19" s="59">
        <f>SUM('#1-Meritus:#5034-Mt Washington Pediatric'!I31)</f>
        <v>1501723.0121770003</v>
      </c>
      <c r="K19" s="59">
        <f>SUM('#1-Meritus:#5034-Mt Washington Pediatric'!J31)</f>
        <v>0</v>
      </c>
      <c r="L19" s="59">
        <f>SUM('#1-Meritus:#5034-Mt Washington Pediatric'!K31)</f>
        <v>3798688.8021769999</v>
      </c>
      <c r="M19" s="97">
        <f t="shared" si="0"/>
        <v>2296965.7899999996</v>
      </c>
      <c r="N19" s="58"/>
      <c r="O19" s="58"/>
    </row>
    <row r="20" spans="1:15" x14ac:dyDescent="0.2">
      <c r="A20" s="1" t="s">
        <v>134</v>
      </c>
      <c r="B20" s="41" t="s">
        <v>291</v>
      </c>
      <c r="C20" s="42"/>
      <c r="D20" s="43"/>
      <c r="E20"/>
      <c r="F20" s="99"/>
      <c r="G20" s="59">
        <f>SUM('#1-Meritus:#5034-Mt Washington Pediatric'!F32)</f>
        <v>1807</v>
      </c>
      <c r="H20" s="59">
        <f>SUM('#1-Meritus:#5034-Mt Washington Pediatric'!G32)</f>
        <v>11470</v>
      </c>
      <c r="I20" s="59">
        <f>SUM('#1-Meritus:#5034-Mt Washington Pediatric'!H32)</f>
        <v>228348.18</v>
      </c>
      <c r="J20" s="59">
        <f>SUM('#1-Meritus:#5034-Mt Washington Pediatric'!I32)</f>
        <v>109369.19833399999</v>
      </c>
      <c r="K20" s="59">
        <f>SUM('#1-Meritus:#5034-Mt Washington Pediatric'!J32)</f>
        <v>2584</v>
      </c>
      <c r="L20" s="59">
        <f>SUM('#1-Meritus:#5034-Mt Washington Pediatric'!K32)</f>
        <v>335133.37833400001</v>
      </c>
      <c r="M20" s="97">
        <f t="shared" si="0"/>
        <v>225764.18000000002</v>
      </c>
      <c r="N20" s="58"/>
      <c r="O20" s="58"/>
    </row>
    <row r="21" spans="1:15" x14ac:dyDescent="0.2">
      <c r="A21" s="1" t="s">
        <v>135</v>
      </c>
      <c r="B21" s="41" t="s">
        <v>291</v>
      </c>
      <c r="C21" s="42"/>
      <c r="D21" s="43"/>
      <c r="E21"/>
      <c r="F21" s="99"/>
      <c r="G21" s="59">
        <f>SUM('#1-Meritus:#5034-Mt Washington Pediatric'!F33)</f>
        <v>0</v>
      </c>
      <c r="H21" s="59">
        <f>SUM('#1-Meritus:#5034-Mt Washington Pediatric'!G33)</f>
        <v>0</v>
      </c>
      <c r="I21" s="59">
        <f>SUM('#1-Meritus:#5034-Mt Washington Pediatric'!H33)</f>
        <v>0</v>
      </c>
      <c r="J21" s="59">
        <f>SUM('#1-Meritus:#5034-Mt Washington Pediatric'!I33)</f>
        <v>0</v>
      </c>
      <c r="K21" s="59">
        <f>SUM('#1-Meritus:#5034-Mt Washington Pediatric'!J33)</f>
        <v>0</v>
      </c>
      <c r="L21" s="59">
        <f>SUM('#1-Meritus:#5034-Mt Washington Pediatric'!K33)</f>
        <v>0</v>
      </c>
      <c r="M21" s="97">
        <f t="shared" si="0"/>
        <v>0</v>
      </c>
      <c r="N21" s="58"/>
      <c r="O21" s="58"/>
    </row>
    <row r="22" spans="1:15" x14ac:dyDescent="0.2">
      <c r="A22" s="1" t="s">
        <v>136</v>
      </c>
      <c r="B22" s="3852" t="s">
        <v>291</v>
      </c>
      <c r="C22" s="3853"/>
      <c r="D22" s="3854"/>
      <c r="E22"/>
      <c r="F22" s="99"/>
      <c r="G22" s="59">
        <f>SUM('#1-Meritus:#5034-Mt Washington Pediatric'!F34)</f>
        <v>0</v>
      </c>
      <c r="H22" s="59">
        <f>SUM('#1-Meritus:#5034-Mt Washington Pediatric'!G34)</f>
        <v>0</v>
      </c>
      <c r="I22" s="59">
        <f>SUM('#1-Meritus:#5034-Mt Washington Pediatric'!H34)</f>
        <v>0</v>
      </c>
      <c r="J22" s="59">
        <f>SUM('#1-Meritus:#5034-Mt Washington Pediatric'!I34)</f>
        <v>0</v>
      </c>
      <c r="K22" s="59">
        <f>SUM('#1-Meritus:#5034-Mt Washington Pediatric'!J34)</f>
        <v>0</v>
      </c>
      <c r="L22" s="59">
        <f>SUM('#1-Meritus:#5034-Mt Washington Pediatric'!K34)</f>
        <v>0</v>
      </c>
      <c r="M22" s="97">
        <f t="shared" si="0"/>
        <v>0</v>
      </c>
      <c r="N22" s="58"/>
      <c r="O22" s="58"/>
    </row>
    <row r="23" spans="1:15" x14ac:dyDescent="0.2">
      <c r="D23" s="57"/>
      <c r="E23" s="57"/>
      <c r="F23" s="57"/>
      <c r="G23" s="64"/>
      <c r="H23" s="64"/>
      <c r="I23" s="64"/>
      <c r="J23" s="64"/>
      <c r="K23" s="64"/>
      <c r="L23" s="64"/>
      <c r="M23" s="65"/>
      <c r="N23" s="58"/>
      <c r="O23" s="58"/>
    </row>
    <row r="24" spans="1:15" x14ac:dyDescent="0.2">
      <c r="A24" s="51" t="s">
        <v>137</v>
      </c>
      <c r="B24" s="57" t="s">
        <v>138</v>
      </c>
      <c r="G24" s="59">
        <f t="shared" ref="G24:L24" si="1">SUM(G9:G22)</f>
        <v>1242055.4126622521</v>
      </c>
      <c r="H24" s="59">
        <f t="shared" si="1"/>
        <v>4036356.3342285333</v>
      </c>
      <c r="I24" s="97">
        <f t="shared" si="1"/>
        <v>82102453.56756264</v>
      </c>
      <c r="J24" s="97">
        <f t="shared" si="1"/>
        <v>44469247.216444679</v>
      </c>
      <c r="K24" s="97">
        <f t="shared" si="1"/>
        <v>19345448.078486331</v>
      </c>
      <c r="L24" s="97">
        <f t="shared" si="1"/>
        <v>107226252.70552097</v>
      </c>
      <c r="M24" s="97">
        <f>L24-J24</f>
        <v>62757005.489076294</v>
      </c>
      <c r="N24" s="58"/>
      <c r="O24" s="58"/>
    </row>
    <row r="25" spans="1:15" x14ac:dyDescent="0.2">
      <c r="A25" s="51"/>
      <c r="B25" s="57"/>
      <c r="G25" s="67"/>
      <c r="H25" s="67"/>
      <c r="I25" s="67"/>
      <c r="J25" s="67"/>
      <c r="K25" s="67"/>
      <c r="L25" s="67"/>
      <c r="M25" s="67"/>
      <c r="N25" s="58"/>
      <c r="O25" s="58"/>
    </row>
    <row r="26" spans="1:15" x14ac:dyDescent="0.2">
      <c r="A26" s="51"/>
      <c r="B26" s="57"/>
      <c r="G26" s="58"/>
      <c r="H26" s="58"/>
      <c r="I26" s="58"/>
      <c r="J26" s="58"/>
      <c r="K26" s="69"/>
      <c r="L26" s="69"/>
      <c r="M26" s="70"/>
      <c r="N26" s="58"/>
      <c r="O26" s="58"/>
    </row>
    <row r="27" spans="1:15" ht="42.75" customHeight="1" x14ac:dyDescent="0.2">
      <c r="A27" s="52"/>
      <c r="B27" s="52"/>
      <c r="G27" s="54" t="s">
        <v>9</v>
      </c>
      <c r="H27" s="54" t="s">
        <v>37</v>
      </c>
      <c r="I27" s="54" t="s">
        <v>535</v>
      </c>
      <c r="J27" s="54" t="s">
        <v>536</v>
      </c>
      <c r="K27" s="55" t="s">
        <v>233</v>
      </c>
      <c r="L27" s="60" t="s">
        <v>533</v>
      </c>
      <c r="M27" s="54" t="s">
        <v>534</v>
      </c>
      <c r="N27" s="58"/>
      <c r="O27" s="58"/>
    </row>
    <row r="28" spans="1:15" x14ac:dyDescent="0.2">
      <c r="A28" s="51" t="s">
        <v>537</v>
      </c>
      <c r="B28" s="51"/>
      <c r="C28" s="57" t="s">
        <v>49</v>
      </c>
      <c r="K28" s="61"/>
      <c r="L28" s="62"/>
      <c r="N28" s="58"/>
      <c r="O28" s="58"/>
    </row>
    <row r="29" spans="1:15" x14ac:dyDescent="0.2">
      <c r="A29" s="63" t="s">
        <v>317</v>
      </c>
      <c r="B29" s="63"/>
      <c r="C29" s="57" t="s">
        <v>31</v>
      </c>
      <c r="D29" s="57"/>
      <c r="E29" s="57"/>
      <c r="F29" s="57"/>
      <c r="G29" s="59">
        <f>SUM('#1-Meritus:#5034-Mt Washington Pediatric'!F40)</f>
        <v>4020096.9370325329</v>
      </c>
      <c r="H29" s="59">
        <f>SUM('#1-Meritus:#5034-Mt Washington Pediatric'!G40)</f>
        <v>39858</v>
      </c>
      <c r="I29" s="59">
        <f>SUM('#1-Meritus:#5034-Mt Washington Pediatric'!H40)</f>
        <v>334666431.77709192</v>
      </c>
      <c r="J29" s="59">
        <f>SUM('#1-Meritus:#5034-Mt Washington Pediatric'!I40)</f>
        <v>79790838.180556133</v>
      </c>
      <c r="K29" s="59">
        <f>SUM('#1-Meritus:#5034-Mt Washington Pediatric'!J40)</f>
        <v>125011.04024775</v>
      </c>
      <c r="L29" s="59">
        <f>SUM('#1-Meritus:#5034-Mt Washington Pediatric'!K40)</f>
        <v>414332258.91740036</v>
      </c>
      <c r="M29" s="97">
        <f>L29-J29</f>
        <v>334541420.73684424</v>
      </c>
      <c r="N29" s="58"/>
      <c r="O29" s="58"/>
    </row>
    <row r="30" spans="1:15" x14ac:dyDescent="0.2">
      <c r="A30" s="63" t="s">
        <v>318</v>
      </c>
      <c r="B30" s="63"/>
      <c r="C30" s="71" t="s">
        <v>50</v>
      </c>
      <c r="G30" s="59">
        <f>SUM('#1-Meritus:#5034-Mt Washington Pediatric'!F41)</f>
        <v>569151.3130824999</v>
      </c>
      <c r="H30" s="59">
        <f>SUM('#1-Meritus:#5034-Mt Washington Pediatric'!G41)</f>
        <v>50235.958333333336</v>
      </c>
      <c r="I30" s="59">
        <f>SUM('#1-Meritus:#5034-Mt Washington Pediatric'!H41)</f>
        <v>24198696.140023373</v>
      </c>
      <c r="J30" s="59">
        <f>SUM('#1-Meritus:#5034-Mt Washington Pediatric'!I41)</f>
        <v>4293689.8877691021</v>
      </c>
      <c r="K30" s="59">
        <f>SUM('#1-Meritus:#5034-Mt Washington Pediatric'!J41)</f>
        <v>289080.04024775</v>
      </c>
      <c r="L30" s="59">
        <f>SUM('#1-Meritus:#5034-Mt Washington Pediatric'!K41)</f>
        <v>28203305.98754473</v>
      </c>
      <c r="M30" s="97">
        <f t="shared" ref="M30:M38" si="2">L30-J30</f>
        <v>23909616.099775627</v>
      </c>
      <c r="N30" s="58"/>
      <c r="O30" s="58"/>
    </row>
    <row r="31" spans="1:15" x14ac:dyDescent="0.2">
      <c r="A31" s="63" t="s">
        <v>319</v>
      </c>
      <c r="B31" s="63"/>
      <c r="C31" s="49" t="s">
        <v>11</v>
      </c>
      <c r="D31" s="72"/>
      <c r="E31" s="72"/>
      <c r="F31" s="72"/>
      <c r="G31" s="59">
        <f>SUM('#1-Meritus:#5034-Mt Washington Pediatric'!F42)</f>
        <v>340100.92144907656</v>
      </c>
      <c r="H31" s="59">
        <f>SUM('#1-Meritus:#5034-Mt Washington Pediatric'!G42)</f>
        <v>51709.75</v>
      </c>
      <c r="I31" s="59">
        <f>SUM('#1-Meritus:#5034-Mt Washington Pediatric'!H42)</f>
        <v>15596505.771051949</v>
      </c>
      <c r="J31" s="59">
        <f>SUM('#1-Meritus:#5034-Mt Washington Pediatric'!I42)</f>
        <v>3613820.5426234631</v>
      </c>
      <c r="K31" s="59">
        <f>SUM('#1-Meritus:#5034-Mt Washington Pediatric'!J42)</f>
        <v>212737.80782425002</v>
      </c>
      <c r="L31" s="59">
        <f>SUM('#1-Meritus:#5034-Mt Washington Pediatric'!K42)</f>
        <v>18997588.505851164</v>
      </c>
      <c r="M31" s="97">
        <f t="shared" si="2"/>
        <v>15383767.9632277</v>
      </c>
      <c r="N31" s="58"/>
      <c r="O31" s="58"/>
    </row>
    <row r="32" spans="1:15" x14ac:dyDescent="0.2">
      <c r="A32" s="63" t="s">
        <v>320</v>
      </c>
      <c r="B32" s="63"/>
      <c r="C32" s="49" t="s">
        <v>10</v>
      </c>
      <c r="G32" s="59">
        <f>SUM('#1-Meritus:#5034-Mt Washington Pediatric'!F43)</f>
        <v>6763</v>
      </c>
      <c r="H32" s="59">
        <f>SUM('#1-Meritus:#5034-Mt Washington Pediatric'!G43)</f>
        <v>1324</v>
      </c>
      <c r="I32" s="59">
        <f>SUM('#1-Meritus:#5034-Mt Washington Pediatric'!H43)</f>
        <v>3210803.4301</v>
      </c>
      <c r="J32" s="59">
        <f>SUM('#1-Meritus:#5034-Mt Washington Pediatric'!I43)</f>
        <v>97932.806250000009</v>
      </c>
      <c r="K32" s="59">
        <f>SUM('#1-Meritus:#5034-Mt Washington Pediatric'!J43)</f>
        <v>0</v>
      </c>
      <c r="L32" s="59">
        <f>SUM('#1-Meritus:#5034-Mt Washington Pediatric'!K43)</f>
        <v>3308736.2363500004</v>
      </c>
      <c r="M32" s="97">
        <f t="shared" si="2"/>
        <v>3210803.4301000005</v>
      </c>
      <c r="N32" s="58"/>
      <c r="O32" s="58"/>
    </row>
    <row r="33" spans="1:15" x14ac:dyDescent="0.2">
      <c r="A33" s="1" t="s">
        <v>91</v>
      </c>
      <c r="B33" s="63"/>
      <c r="C33" s="3852" t="s">
        <v>291</v>
      </c>
      <c r="D33" s="3853"/>
      <c r="E33" s="3854"/>
      <c r="F33"/>
      <c r="G33" s="59">
        <f>SUM('#1-Meritus:#5034-Mt Washington Pediatric'!F44)</f>
        <v>95552.2</v>
      </c>
      <c r="H33" s="59">
        <f>SUM('#1-Meritus:#5034-Mt Washington Pediatric'!G44)</f>
        <v>22842</v>
      </c>
      <c r="I33" s="59">
        <f>SUM('#1-Meritus:#5034-Mt Washington Pediatric'!H44)</f>
        <v>3961970.4728123234</v>
      </c>
      <c r="J33" s="59">
        <f>SUM('#1-Meritus:#5034-Mt Washington Pediatric'!I44)</f>
        <v>316536.55869063281</v>
      </c>
      <c r="K33" s="59">
        <f>SUM('#1-Meritus:#5034-Mt Washington Pediatric'!J44)</f>
        <v>37383</v>
      </c>
      <c r="L33" s="59">
        <f>SUM('#1-Meritus:#5034-Mt Washington Pediatric'!K44)</f>
        <v>4241124.0315029565</v>
      </c>
      <c r="M33" s="97">
        <f t="shared" si="2"/>
        <v>3924587.4728123238</v>
      </c>
      <c r="N33" s="58"/>
      <c r="O33" s="58"/>
    </row>
    <row r="34" spans="1:15" x14ac:dyDescent="0.2">
      <c r="A34" s="1" t="s">
        <v>139</v>
      </c>
      <c r="C34" s="3852" t="s">
        <v>291</v>
      </c>
      <c r="D34" s="3853"/>
      <c r="E34" s="3854"/>
      <c r="F34"/>
      <c r="G34" s="59">
        <f>SUM('#1-Meritus:#5034-Mt Washington Pediatric'!F45)</f>
        <v>22652</v>
      </c>
      <c r="H34" s="59">
        <f>SUM('#1-Meritus:#5034-Mt Washington Pediatric'!G45)</f>
        <v>9184</v>
      </c>
      <c r="I34" s="59">
        <f>SUM('#1-Meritus:#5034-Mt Washington Pediatric'!H45)</f>
        <v>1435826.57</v>
      </c>
      <c r="J34" s="59">
        <f>SUM('#1-Meritus:#5034-Mt Washington Pediatric'!I45)</f>
        <v>3684.692</v>
      </c>
      <c r="K34" s="59">
        <f>SUM('#1-Meritus:#5034-Mt Washington Pediatric'!J45)</f>
        <v>1425706.57</v>
      </c>
      <c r="L34" s="59">
        <f>SUM('#1-Meritus:#5034-Mt Washington Pediatric'!K45)</f>
        <v>13804.691999999999</v>
      </c>
      <c r="M34" s="97">
        <f t="shared" si="2"/>
        <v>10120</v>
      </c>
      <c r="N34" s="58"/>
      <c r="O34" s="58"/>
    </row>
    <row r="35" spans="1:15" x14ac:dyDescent="0.2">
      <c r="A35" s="1" t="s">
        <v>140</v>
      </c>
      <c r="C35" s="3852" t="s">
        <v>291</v>
      </c>
      <c r="D35" s="3853"/>
      <c r="E35" s="3854"/>
      <c r="F35"/>
      <c r="G35" s="59">
        <f>SUM('#1-Meritus:#5034-Mt Washington Pediatric'!F46)</f>
        <v>5440</v>
      </c>
      <c r="H35" s="59">
        <f>SUM('#1-Meritus:#5034-Mt Washington Pediatric'!G46)</f>
        <v>5017</v>
      </c>
      <c r="I35" s="59">
        <f>SUM('#1-Meritus:#5034-Mt Washington Pediatric'!H46)</f>
        <v>213093.4</v>
      </c>
      <c r="J35" s="59">
        <f>SUM('#1-Meritus:#5034-Mt Washington Pediatric'!I46)</f>
        <v>49826.7209</v>
      </c>
      <c r="K35" s="59">
        <f>SUM('#1-Meritus:#5034-Mt Washington Pediatric'!J46)</f>
        <v>76244.399999999994</v>
      </c>
      <c r="L35" s="59">
        <f>SUM('#1-Meritus:#5034-Mt Washington Pediatric'!K46)</f>
        <v>186675.72090000001</v>
      </c>
      <c r="M35" s="97">
        <f t="shared" si="2"/>
        <v>136849</v>
      </c>
      <c r="N35" s="58"/>
      <c r="O35" s="58"/>
    </row>
    <row r="36" spans="1:15" x14ac:dyDescent="0.2">
      <c r="A36" s="1" t="s">
        <v>141</v>
      </c>
      <c r="C36" s="3852" t="s">
        <v>291</v>
      </c>
      <c r="D36" s="3853"/>
      <c r="E36" s="3854"/>
      <c r="F36"/>
      <c r="G36" s="59">
        <f>SUM('#1-Meritus:#5034-Mt Washington Pediatric'!F47)</f>
        <v>0</v>
      </c>
      <c r="H36" s="59">
        <f>SUM('#1-Meritus:#5034-Mt Washington Pediatric'!G47)</f>
        <v>0</v>
      </c>
      <c r="I36" s="59">
        <f>SUM('#1-Meritus:#5034-Mt Washington Pediatric'!H47)</f>
        <v>0</v>
      </c>
      <c r="J36" s="59">
        <f>SUM('#1-Meritus:#5034-Mt Washington Pediatric'!I47)</f>
        <v>0</v>
      </c>
      <c r="K36" s="59">
        <f>SUM('#1-Meritus:#5034-Mt Washington Pediatric'!J47)</f>
        <v>0</v>
      </c>
      <c r="L36" s="59">
        <f>SUM('#1-Meritus:#5034-Mt Washington Pediatric'!K47)</f>
        <v>0</v>
      </c>
      <c r="M36" s="97">
        <f t="shared" si="2"/>
        <v>0</v>
      </c>
      <c r="N36" s="58"/>
      <c r="O36" s="58"/>
    </row>
    <row r="37" spans="1:15" x14ac:dyDescent="0.2">
      <c r="A37" s="103"/>
      <c r="C37" s="104"/>
      <c r="D37" s="104"/>
      <c r="E37" s="104"/>
      <c r="F37" s="3828"/>
      <c r="G37" s="102"/>
      <c r="H37" s="102"/>
      <c r="I37" s="105"/>
      <c r="J37" s="105"/>
      <c r="K37" s="105"/>
      <c r="L37" s="105"/>
      <c r="M37" s="105"/>
      <c r="N37" s="58"/>
      <c r="O37" s="58"/>
    </row>
    <row r="38" spans="1:15" x14ac:dyDescent="0.2">
      <c r="A38" s="52" t="s">
        <v>142</v>
      </c>
      <c r="B38" s="52"/>
      <c r="C38" s="57" t="s">
        <v>246</v>
      </c>
      <c r="G38" s="59">
        <f t="shared" ref="G38:L38" si="3">SUM(G29:G36)</f>
        <v>5059756.3715641098</v>
      </c>
      <c r="H38" s="59">
        <f t="shared" si="3"/>
        <v>180170.70833333334</v>
      </c>
      <c r="I38" s="97">
        <f t="shared" si="3"/>
        <v>383283327.5610795</v>
      </c>
      <c r="J38" s="97">
        <f t="shared" si="3"/>
        <v>88166329.388789341</v>
      </c>
      <c r="K38" s="97">
        <f t="shared" si="3"/>
        <v>2166162.8583197501</v>
      </c>
      <c r="L38" s="97">
        <f t="shared" si="3"/>
        <v>469283494.09154916</v>
      </c>
      <c r="M38" s="97">
        <f t="shared" si="2"/>
        <v>381117164.7027598</v>
      </c>
      <c r="N38" s="58"/>
      <c r="O38" s="58"/>
    </row>
    <row r="39" spans="1:15" x14ac:dyDescent="0.2">
      <c r="A39" s="52"/>
      <c r="B39" s="52"/>
      <c r="G39" s="58"/>
      <c r="H39" s="58"/>
      <c r="I39" s="58"/>
      <c r="J39" s="58"/>
      <c r="K39" s="58"/>
      <c r="L39" s="58"/>
      <c r="M39" s="58"/>
      <c r="N39" s="58"/>
      <c r="O39" s="58"/>
    </row>
    <row r="40" spans="1:15" x14ac:dyDescent="0.2">
      <c r="A40" s="52"/>
      <c r="B40" s="52"/>
      <c r="G40" s="58"/>
      <c r="H40" s="58"/>
      <c r="I40" s="58"/>
      <c r="J40" s="58"/>
      <c r="K40" s="58"/>
      <c r="L40" s="58"/>
      <c r="M40" s="58"/>
      <c r="N40" s="58"/>
      <c r="O40" s="58"/>
    </row>
    <row r="41" spans="1:15" ht="38.25" x14ac:dyDescent="0.2">
      <c r="A41" s="52"/>
      <c r="B41" s="52"/>
      <c r="G41" s="54" t="s">
        <v>9</v>
      </c>
      <c r="H41" s="54" t="s">
        <v>37</v>
      </c>
      <c r="I41" s="54" t="s">
        <v>535</v>
      </c>
      <c r="J41" s="54" t="s">
        <v>536</v>
      </c>
      <c r="K41" s="55" t="s">
        <v>233</v>
      </c>
      <c r="L41" s="60" t="s">
        <v>533</v>
      </c>
      <c r="M41" s="54" t="s">
        <v>534</v>
      </c>
      <c r="N41" s="58"/>
      <c r="O41" s="58"/>
    </row>
    <row r="42" spans="1:15" x14ac:dyDescent="0.2">
      <c r="A42" s="51" t="s">
        <v>538</v>
      </c>
      <c r="B42" s="52"/>
      <c r="C42" s="73" t="s">
        <v>539</v>
      </c>
      <c r="K42" s="61"/>
      <c r="L42" s="62"/>
      <c r="N42" s="58"/>
      <c r="O42" s="58"/>
    </row>
    <row r="43" spans="1:15" x14ac:dyDescent="0.2">
      <c r="B43" s="51"/>
      <c r="C43" s="57" t="s">
        <v>246</v>
      </c>
      <c r="D43" s="73"/>
      <c r="E43" s="73"/>
      <c r="F43" s="73"/>
      <c r="G43" s="59">
        <f>SUM('#1-Meritus:#5034-Mt Washington Pediatric'!F64)</f>
        <v>2283557.3789573852</v>
      </c>
      <c r="H43" s="59">
        <f>SUM('#1-Meritus:#5034-Mt Washington Pediatric'!G64)</f>
        <v>937071.81458410469</v>
      </c>
      <c r="I43" s="59">
        <f>SUM('#1-Meritus:#5034-Mt Washington Pediatric'!H64)</f>
        <v>566171841.7042948</v>
      </c>
      <c r="J43" s="59">
        <f>SUM('#1-Meritus:#5034-Mt Washington Pediatric'!I64)</f>
        <v>98813316.75697194</v>
      </c>
      <c r="K43" s="59">
        <f>SUM('#1-Meritus:#5034-Mt Washington Pediatric'!J64)</f>
        <v>172236829.43466669</v>
      </c>
      <c r="L43" s="59">
        <f>SUM('#1-Meritus:#5034-Mt Washington Pediatric'!K64)</f>
        <v>492748329.02660012</v>
      </c>
      <c r="M43" s="97">
        <f>L43-J43</f>
        <v>393935012.26962817</v>
      </c>
      <c r="N43" s="58"/>
      <c r="O43" s="58"/>
    </row>
    <row r="44" spans="1:15" x14ac:dyDescent="0.2">
      <c r="A44" s="63"/>
      <c r="B44" s="63"/>
      <c r="G44" s="74"/>
      <c r="H44" s="74"/>
      <c r="I44" s="74"/>
      <c r="J44" s="74"/>
      <c r="K44" s="74"/>
      <c r="L44" s="74"/>
      <c r="M44" s="75"/>
      <c r="N44" s="58"/>
      <c r="O44" s="58"/>
    </row>
    <row r="45" spans="1:15" x14ac:dyDescent="0.2">
      <c r="A45" s="63"/>
      <c r="B45" s="63"/>
      <c r="K45" s="61"/>
      <c r="L45" s="62"/>
      <c r="M45" s="58"/>
      <c r="N45" s="58"/>
      <c r="O45" s="58"/>
    </row>
    <row r="46" spans="1:15" ht="45.75" customHeight="1" x14ac:dyDescent="0.2">
      <c r="A46" s="51" t="s">
        <v>540</v>
      </c>
      <c r="B46" s="52"/>
      <c r="C46" s="57" t="s">
        <v>12</v>
      </c>
      <c r="G46" s="54" t="s">
        <v>9</v>
      </c>
      <c r="H46" s="54" t="s">
        <v>37</v>
      </c>
      <c r="I46" s="54" t="s">
        <v>535</v>
      </c>
      <c r="J46" s="54" t="s">
        <v>536</v>
      </c>
      <c r="K46" s="55" t="s">
        <v>233</v>
      </c>
      <c r="L46" s="60" t="s">
        <v>533</v>
      </c>
      <c r="M46" s="54" t="s">
        <v>534</v>
      </c>
      <c r="N46" s="58"/>
      <c r="O46" s="58"/>
    </row>
    <row r="47" spans="1:15" x14ac:dyDescent="0.2">
      <c r="A47" s="63" t="s">
        <v>322</v>
      </c>
      <c r="B47" s="52"/>
      <c r="C47" s="57" t="s">
        <v>52</v>
      </c>
      <c r="G47" s="59">
        <f>SUM('#1-Meritus:#5034-Mt Washington Pediatric'!F68)</f>
        <v>59261.4</v>
      </c>
      <c r="H47" s="59">
        <f>SUM('#1-Meritus:#5034-Mt Washington Pediatric'!G68)</f>
        <v>2629</v>
      </c>
      <c r="I47" s="59">
        <f>SUM('#1-Meritus:#5034-Mt Washington Pediatric'!H68)</f>
        <v>8944722.9472829141</v>
      </c>
      <c r="J47" s="59">
        <f>SUM('#1-Meritus:#5034-Mt Washington Pediatric'!I68)</f>
        <v>1630786.8061012016</v>
      </c>
      <c r="K47" s="59">
        <f>SUM('#1-Meritus:#5034-Mt Washington Pediatric'!J68)</f>
        <v>4689642.4946009135</v>
      </c>
      <c r="L47" s="59">
        <f>SUM('#1-Meritus:#5034-Mt Washington Pediatric'!K68)</f>
        <v>5885867.2587832008</v>
      </c>
      <c r="M47" s="97">
        <f>L47-J47</f>
        <v>4255080.4526819997</v>
      </c>
      <c r="N47" s="58"/>
      <c r="O47" s="58"/>
    </row>
    <row r="48" spans="1:15" x14ac:dyDescent="0.2">
      <c r="A48" s="63" t="s">
        <v>323</v>
      </c>
      <c r="B48" s="51"/>
      <c r="C48" s="57" t="s">
        <v>53</v>
      </c>
      <c r="G48" s="59">
        <f>SUM('#1-Meritus:#5034-Mt Washington Pediatric'!F69)</f>
        <v>24188</v>
      </c>
      <c r="H48" s="59">
        <f>SUM('#1-Meritus:#5034-Mt Washington Pediatric'!G69)</f>
        <v>3751</v>
      </c>
      <c r="I48" s="59">
        <f>SUM('#1-Meritus:#5034-Mt Washington Pediatric'!H69)</f>
        <v>1825497.18</v>
      </c>
      <c r="J48" s="59">
        <f>SUM('#1-Meritus:#5034-Mt Washington Pediatric'!I69)</f>
        <v>707111.25</v>
      </c>
      <c r="K48" s="59">
        <f>SUM('#1-Meritus:#5034-Mt Washington Pediatric'!J69)</f>
        <v>132299</v>
      </c>
      <c r="L48" s="59">
        <f>SUM('#1-Meritus:#5034-Mt Washington Pediatric'!K69)</f>
        <v>2400309.4300000002</v>
      </c>
      <c r="M48" s="97">
        <f>L48-J48</f>
        <v>1693198.1800000002</v>
      </c>
      <c r="N48" s="58"/>
      <c r="O48" s="58"/>
    </row>
    <row r="49" spans="1:15" x14ac:dyDescent="0.2">
      <c r="A49" s="63" t="s">
        <v>422</v>
      </c>
      <c r="B49" s="63"/>
      <c r="C49" s="57" t="s">
        <v>291</v>
      </c>
      <c r="D49" s="57"/>
      <c r="E49" s="57"/>
      <c r="F49" s="57"/>
      <c r="G49" s="59">
        <f>SUM('#1-Meritus:#5034-Mt Washington Pediatric'!F70)</f>
        <v>27642.014981975786</v>
      </c>
      <c r="H49" s="59">
        <f>SUM('#1-Meritus:#5034-Mt Washington Pediatric'!G70)</f>
        <v>18</v>
      </c>
      <c r="I49" s="59">
        <f>SUM('#1-Meritus:#5034-Mt Washington Pediatric'!H70)</f>
        <v>2757361.4655980831</v>
      </c>
      <c r="J49" s="59">
        <f>SUM('#1-Meritus:#5034-Mt Washington Pediatric'!I70)</f>
        <v>111669.12879417672</v>
      </c>
      <c r="K49" s="59">
        <f>SUM('#1-Meritus:#5034-Mt Washington Pediatric'!J70)</f>
        <v>1505235.569798083</v>
      </c>
      <c r="L49" s="59">
        <f>SUM('#1-Meritus:#5034-Mt Washington Pediatric'!K70)</f>
        <v>1363795.0245941766</v>
      </c>
      <c r="M49" s="97">
        <f>L49-J49</f>
        <v>1252125.8957999998</v>
      </c>
      <c r="N49" s="58"/>
      <c r="O49" s="58"/>
    </row>
    <row r="50" spans="1:15" x14ac:dyDescent="0.2">
      <c r="D50" s="57"/>
      <c r="E50" s="57"/>
      <c r="F50" s="57"/>
      <c r="G50" s="64"/>
      <c r="H50" s="64"/>
      <c r="I50" s="64"/>
      <c r="J50" s="64"/>
      <c r="K50" s="64"/>
      <c r="L50" s="64"/>
      <c r="M50" s="65"/>
      <c r="N50" s="58"/>
      <c r="O50" s="58"/>
    </row>
    <row r="51" spans="1:15" x14ac:dyDescent="0.2">
      <c r="A51" s="63" t="s">
        <v>146</v>
      </c>
      <c r="B51" s="63"/>
      <c r="C51" s="57" t="s">
        <v>246</v>
      </c>
      <c r="G51" s="76">
        <f>SUM(G47:G49)</f>
        <v>111091.41498197577</v>
      </c>
      <c r="H51" s="76">
        <f t="shared" ref="H51:M51" si="4">SUM(H47:H49)</f>
        <v>6398</v>
      </c>
      <c r="I51" s="101">
        <f t="shared" si="4"/>
        <v>13527581.592880998</v>
      </c>
      <c r="J51" s="101">
        <f t="shared" si="4"/>
        <v>2449567.1848953781</v>
      </c>
      <c r="K51" s="101">
        <f t="shared" si="4"/>
        <v>6327177.0643989965</v>
      </c>
      <c r="L51" s="101">
        <f t="shared" si="4"/>
        <v>9649971.713377377</v>
      </c>
      <c r="M51" s="101">
        <f t="shared" si="4"/>
        <v>7200404.5284819994</v>
      </c>
      <c r="N51" s="58"/>
      <c r="O51" s="58"/>
    </row>
    <row r="52" spans="1:15" x14ac:dyDescent="0.2">
      <c r="A52" s="63"/>
      <c r="B52" s="63"/>
      <c r="G52" s="77"/>
      <c r="H52" s="77"/>
      <c r="I52" s="77"/>
      <c r="J52" s="77"/>
      <c r="K52" s="77"/>
      <c r="L52" s="77"/>
      <c r="M52" s="70"/>
      <c r="N52" s="58"/>
      <c r="O52" s="58"/>
    </row>
    <row r="53" spans="1:15" ht="46.5" customHeight="1" x14ac:dyDescent="0.25">
      <c r="A53" s="52" t="s">
        <v>541</v>
      </c>
      <c r="B53" s="52"/>
      <c r="C53" s="78" t="s">
        <v>68</v>
      </c>
      <c r="G53" s="54" t="s">
        <v>9</v>
      </c>
      <c r="H53" s="54" t="s">
        <v>37</v>
      </c>
      <c r="I53" s="79" t="s">
        <v>535</v>
      </c>
      <c r="J53" s="79" t="s">
        <v>536</v>
      </c>
      <c r="K53" s="55" t="s">
        <v>233</v>
      </c>
      <c r="L53" s="60" t="s">
        <v>533</v>
      </c>
      <c r="M53" s="54" t="s">
        <v>534</v>
      </c>
      <c r="N53" s="58"/>
      <c r="O53" s="58"/>
    </row>
    <row r="54" spans="1:15" ht="15.75" x14ac:dyDescent="0.25">
      <c r="A54" s="52"/>
      <c r="B54" s="52"/>
      <c r="C54" s="78"/>
      <c r="K54" s="61"/>
      <c r="L54" s="62"/>
      <c r="N54" s="58"/>
      <c r="O54" s="58"/>
    </row>
    <row r="55" spans="1:15" x14ac:dyDescent="0.2">
      <c r="A55" s="63" t="s">
        <v>324</v>
      </c>
      <c r="B55" s="52"/>
      <c r="C55" s="51" t="s">
        <v>54</v>
      </c>
      <c r="G55" s="59">
        <f>SUM('#1-Meritus:#5034-Mt Washington Pediatric'!F77)</f>
        <v>1285.0417331790063</v>
      </c>
      <c r="H55" s="59">
        <f>SUM('#1-Meritus:#5034-Mt Washington Pediatric'!G77)</f>
        <v>25802.900411720108</v>
      </c>
      <c r="I55" s="59">
        <f>SUM('#1-Meritus:#5034-Mt Washington Pediatric'!H77)</f>
        <v>12235927.656807341</v>
      </c>
      <c r="J55" s="59">
        <f>SUM('#1-Meritus:#5034-Mt Washington Pediatric'!I77)</f>
        <v>317295.03886511707</v>
      </c>
      <c r="K55" s="59">
        <f>SUM('#1-Meritus:#5034-Mt Washington Pediatric'!J77)</f>
        <v>80454</v>
      </c>
      <c r="L55" s="59">
        <f>SUM('#1-Meritus:#5034-Mt Washington Pediatric'!K77)</f>
        <v>12472768.69567246</v>
      </c>
      <c r="M55" s="97">
        <f>L55-J55</f>
        <v>12155473.656807343</v>
      </c>
      <c r="N55" s="58"/>
      <c r="O55" s="58"/>
    </row>
    <row r="56" spans="1:15" x14ac:dyDescent="0.2">
      <c r="A56" s="63" t="s">
        <v>325</v>
      </c>
      <c r="B56" s="51"/>
      <c r="C56" s="51" t="s">
        <v>55</v>
      </c>
      <c r="G56" s="59">
        <f>SUM('#1-Meritus:#5034-Mt Washington Pediatric'!F78)</f>
        <v>0</v>
      </c>
      <c r="H56" s="59">
        <f>SUM('#1-Meritus:#5034-Mt Washington Pediatric'!G78)</f>
        <v>36</v>
      </c>
      <c r="I56" s="59">
        <f>SUM('#1-Meritus:#5034-Mt Washington Pediatric'!H78)</f>
        <v>456586</v>
      </c>
      <c r="J56" s="59">
        <f>SUM('#1-Meritus:#5034-Mt Washington Pediatric'!I78)</f>
        <v>101434.31794110163</v>
      </c>
      <c r="K56" s="59">
        <f>SUM('#1-Meritus:#5034-Mt Washington Pediatric'!J78)</f>
        <v>95359</v>
      </c>
      <c r="L56" s="59">
        <f>SUM('#1-Meritus:#5034-Mt Washington Pediatric'!K78)</f>
        <v>462661.31794110162</v>
      </c>
      <c r="M56" s="97">
        <f>L56-J56</f>
        <v>361227</v>
      </c>
      <c r="N56" s="58"/>
      <c r="O56" s="58"/>
    </row>
    <row r="57" spans="1:15" x14ac:dyDescent="0.2">
      <c r="A57" s="63" t="s">
        <v>326</v>
      </c>
      <c r="B57" s="63"/>
      <c r="C57" s="51" t="s">
        <v>13</v>
      </c>
      <c r="G57" s="59">
        <f>SUM('#1-Meritus:#5034-Mt Washington Pediatric'!F79)</f>
        <v>27091.764864192657</v>
      </c>
      <c r="H57" s="59">
        <f>SUM('#1-Meritus:#5034-Mt Washington Pediatric'!G79)</f>
        <v>158125.70260756067</v>
      </c>
      <c r="I57" s="59">
        <f>SUM('#1-Meritus:#5034-Mt Washington Pediatric'!H79)</f>
        <v>7887385.4260000009</v>
      </c>
      <c r="J57" s="59">
        <f>SUM('#1-Meritus:#5034-Mt Washington Pediatric'!I79)</f>
        <v>430012.83501440927</v>
      </c>
      <c r="K57" s="59">
        <f>SUM('#1-Meritus:#5034-Mt Washington Pediatric'!J79)</f>
        <v>975812</v>
      </c>
      <c r="L57" s="59">
        <f>SUM('#1-Meritus:#5034-Mt Washington Pediatric'!K79)</f>
        <v>7341586.2610144094</v>
      </c>
      <c r="M57" s="97">
        <f>L57-J57</f>
        <v>6911573.426</v>
      </c>
      <c r="N57" s="58"/>
      <c r="O57" s="58"/>
    </row>
    <row r="58" spans="1:15" x14ac:dyDescent="0.2">
      <c r="A58" s="63" t="s">
        <v>327</v>
      </c>
      <c r="B58" s="63"/>
      <c r="C58" s="51" t="s">
        <v>56</v>
      </c>
      <c r="G58" s="59">
        <f>SUM('#1-Meritus:#5034-Mt Washington Pediatric'!F80)</f>
        <v>4439</v>
      </c>
      <c r="H58" s="59">
        <f>SUM('#1-Meritus:#5034-Mt Washington Pediatric'!G80)</f>
        <v>7553</v>
      </c>
      <c r="I58" s="59">
        <f>SUM('#1-Meritus:#5034-Mt Washington Pediatric'!H80)</f>
        <v>432169.7</v>
      </c>
      <c r="J58" s="59">
        <f>SUM('#1-Meritus:#5034-Mt Washington Pediatric'!I80)</f>
        <v>118204.80107389842</v>
      </c>
      <c r="K58" s="59">
        <f>SUM('#1-Meritus:#5034-Mt Washington Pediatric'!J80)</f>
        <v>0</v>
      </c>
      <c r="L58" s="59">
        <f>SUM('#1-Meritus:#5034-Mt Washington Pediatric'!K80)</f>
        <v>550374.50107389851</v>
      </c>
      <c r="M58" s="97">
        <f>L58-J58</f>
        <v>432169.70000000007</v>
      </c>
      <c r="N58" s="58"/>
      <c r="O58" s="58"/>
    </row>
    <row r="59" spans="1:15" x14ac:dyDescent="0.2">
      <c r="A59" s="63"/>
      <c r="B59" s="63"/>
      <c r="C59" s="80"/>
      <c r="G59" s="81"/>
      <c r="H59" s="81"/>
      <c r="I59" s="81"/>
      <c r="J59" s="81"/>
      <c r="K59" s="81"/>
      <c r="L59" s="81"/>
      <c r="M59" s="65"/>
      <c r="N59" s="58"/>
      <c r="O59" s="58"/>
    </row>
    <row r="60" spans="1:15" x14ac:dyDescent="0.2">
      <c r="A60" s="63" t="s">
        <v>148</v>
      </c>
      <c r="B60" s="63"/>
      <c r="C60" s="51" t="s">
        <v>246</v>
      </c>
      <c r="D60" s="80"/>
      <c r="E60" s="80"/>
      <c r="F60" s="80"/>
      <c r="G60" s="76">
        <f>SUM(G55:G59)</f>
        <v>32815.806597371658</v>
      </c>
      <c r="H60" s="76">
        <f t="shared" ref="H60:M60" si="5">SUM(H55:H59)</f>
        <v>191517.60301928077</v>
      </c>
      <c r="I60" s="101">
        <f t="shared" si="5"/>
        <v>21012068.782807339</v>
      </c>
      <c r="J60" s="101">
        <f t="shared" si="5"/>
        <v>966946.99289452645</v>
      </c>
      <c r="K60" s="101">
        <f t="shared" si="5"/>
        <v>1151625</v>
      </c>
      <c r="L60" s="101">
        <f t="shared" si="5"/>
        <v>20827390.775701866</v>
      </c>
      <c r="M60" s="101">
        <f t="shared" si="5"/>
        <v>19860443.782807343</v>
      </c>
      <c r="N60" s="58"/>
      <c r="O60" s="58"/>
    </row>
    <row r="61" spans="1:15" x14ac:dyDescent="0.2">
      <c r="A61" s="63"/>
      <c r="B61" s="63"/>
      <c r="C61" s="51"/>
      <c r="D61" s="80"/>
      <c r="E61" s="80"/>
      <c r="F61" s="80"/>
      <c r="G61" s="82"/>
      <c r="H61" s="82"/>
      <c r="I61" s="82"/>
      <c r="J61" s="82"/>
      <c r="K61" s="82"/>
      <c r="L61" s="82"/>
      <c r="M61" s="82"/>
      <c r="N61" s="58"/>
      <c r="O61" s="58"/>
    </row>
    <row r="62" spans="1:15" x14ac:dyDescent="0.2">
      <c r="A62" s="63"/>
      <c r="G62" s="67"/>
      <c r="H62" s="67"/>
      <c r="I62" s="68"/>
      <c r="J62" s="68"/>
      <c r="K62" s="68"/>
      <c r="L62" s="68"/>
      <c r="M62" s="68"/>
      <c r="N62" s="58"/>
      <c r="O62" s="58"/>
    </row>
    <row r="63" spans="1:15" x14ac:dyDescent="0.2">
      <c r="A63" s="63"/>
      <c r="B63" s="63"/>
      <c r="C63" s="51"/>
      <c r="K63" s="61"/>
      <c r="L63" s="62"/>
      <c r="N63" s="58"/>
      <c r="O63" s="58"/>
    </row>
    <row r="64" spans="1:15" ht="41.25" customHeight="1" x14ac:dyDescent="0.2">
      <c r="A64" s="51" t="s">
        <v>542</v>
      </c>
      <c r="B64" s="63"/>
      <c r="C64" s="57" t="s">
        <v>57</v>
      </c>
      <c r="G64" s="54" t="s">
        <v>9</v>
      </c>
      <c r="H64" s="54" t="s">
        <v>37</v>
      </c>
      <c r="I64" s="54" t="s">
        <v>535</v>
      </c>
      <c r="J64" s="54" t="s">
        <v>536</v>
      </c>
      <c r="K64" s="55" t="s">
        <v>233</v>
      </c>
      <c r="L64" s="60" t="s">
        <v>533</v>
      </c>
      <c r="M64" s="54" t="s">
        <v>534</v>
      </c>
      <c r="N64" s="58"/>
      <c r="O64" s="58"/>
    </row>
    <row r="65" spans="1:15" x14ac:dyDescent="0.2">
      <c r="K65" s="61"/>
      <c r="L65" s="62"/>
      <c r="N65" s="58"/>
      <c r="O65" s="58"/>
    </row>
    <row r="66" spans="1:15" x14ac:dyDescent="0.2">
      <c r="A66" s="63" t="s">
        <v>328</v>
      </c>
      <c r="B66" s="52"/>
      <c r="C66" s="57" t="s">
        <v>543</v>
      </c>
      <c r="G66" s="83">
        <f>SUM('#1-Meritus:#5034-Mt Washington Pediatric'!F86)</f>
        <v>5972.1798132433696</v>
      </c>
      <c r="H66" s="83">
        <f>SUM('#1-Meritus:#5034-Mt Washington Pediatric'!G86)</f>
        <v>303758.50009802857</v>
      </c>
      <c r="I66" s="83">
        <f>SUM('#1-Meritus:#5034-Mt Washington Pediatric'!H86)</f>
        <v>3306158.1671839021</v>
      </c>
      <c r="J66" s="83">
        <f>SUM('#1-Meritus:#5034-Mt Washington Pediatric'!I86)</f>
        <v>2740896.5032723667</v>
      </c>
      <c r="K66" s="83">
        <f>SUM('#1-Meritus:#5034-Mt Washington Pediatric'!J86)</f>
        <v>2384571</v>
      </c>
      <c r="L66" s="83">
        <f>SUM('#1-Meritus:#5034-Mt Washington Pediatric'!K86)</f>
        <v>3662483.6704562688</v>
      </c>
      <c r="M66" s="97">
        <f>L66-J66</f>
        <v>921587.16718390211</v>
      </c>
      <c r="N66" s="58"/>
      <c r="O66" s="58"/>
    </row>
    <row r="67" spans="1:15" x14ac:dyDescent="0.2">
      <c r="A67" s="63" t="s">
        <v>329</v>
      </c>
      <c r="B67" s="51"/>
      <c r="C67" s="57" t="s">
        <v>14</v>
      </c>
      <c r="D67" s="57"/>
      <c r="E67" s="57"/>
      <c r="F67" s="57"/>
      <c r="G67" s="83">
        <f>SUM('#1-Meritus:#5034-Mt Washington Pediatric'!F87)</f>
        <v>12693.755211521251</v>
      </c>
      <c r="H67" s="83">
        <f>SUM('#1-Meritus:#5034-Mt Washington Pediatric'!G87)</f>
        <v>3356.0013724003525</v>
      </c>
      <c r="I67" s="83">
        <f>SUM('#1-Meritus:#5034-Mt Washington Pediatric'!H87)</f>
        <v>799087.99601302063</v>
      </c>
      <c r="J67" s="83">
        <f>SUM('#1-Meritus:#5034-Mt Washington Pediatric'!I87)</f>
        <v>423187.33799656999</v>
      </c>
      <c r="K67" s="83">
        <f>SUM('#1-Meritus:#5034-Mt Washington Pediatric'!J87)</f>
        <v>331264</v>
      </c>
      <c r="L67" s="83">
        <f>SUM('#1-Meritus:#5034-Mt Washington Pediatric'!K87)</f>
        <v>891011.33400959056</v>
      </c>
      <c r="M67" s="97">
        <f t="shared" ref="M67:M76" si="6">L67-J67</f>
        <v>467823.99601302057</v>
      </c>
      <c r="N67" s="58"/>
      <c r="O67" s="58"/>
    </row>
    <row r="68" spans="1:15" x14ac:dyDescent="0.2">
      <c r="A68" s="63" t="s">
        <v>330</v>
      </c>
      <c r="B68" s="63"/>
      <c r="C68" s="57" t="s">
        <v>544</v>
      </c>
      <c r="D68" s="57"/>
      <c r="E68" s="57"/>
      <c r="F68" s="57"/>
      <c r="G68" s="83">
        <f>SUM('#1-Meritus:#5034-Mt Washington Pediatric'!F88)</f>
        <v>74697.19743209632</v>
      </c>
      <c r="H68" s="83">
        <f>SUM('#1-Meritus:#5034-Mt Washington Pediatric'!G88)</f>
        <v>16059.200745017333</v>
      </c>
      <c r="I68" s="83">
        <f>SUM('#1-Meritus:#5034-Mt Washington Pediatric'!H88)</f>
        <v>3112777.9150908645</v>
      </c>
      <c r="J68" s="83">
        <f>SUM('#1-Meritus:#5034-Mt Washington Pediatric'!I88)</f>
        <v>1653680.8802960706</v>
      </c>
      <c r="K68" s="83">
        <f>SUM('#1-Meritus:#5034-Mt Washington Pediatric'!J88)</f>
        <v>960646</v>
      </c>
      <c r="L68" s="83">
        <f>SUM('#1-Meritus:#5034-Mt Washington Pediatric'!K88)</f>
        <v>3805812.7953869356</v>
      </c>
      <c r="M68" s="97">
        <f t="shared" si="6"/>
        <v>2152131.915090865</v>
      </c>
      <c r="N68" s="58"/>
      <c r="O68" s="58"/>
    </row>
    <row r="69" spans="1:15" x14ac:dyDescent="0.2">
      <c r="A69" s="63" t="s">
        <v>331</v>
      </c>
      <c r="B69" s="63"/>
      <c r="C69" s="57" t="s">
        <v>58</v>
      </c>
      <c r="D69" s="57"/>
      <c r="E69" s="57"/>
      <c r="F69" s="57"/>
      <c r="G69" s="83">
        <f>SUM('#1-Meritus:#5034-Mt Washington Pediatric'!F89)</f>
        <v>10308</v>
      </c>
      <c r="H69" s="83">
        <f>SUM('#1-Meritus:#5034-Mt Washington Pediatric'!G89)</f>
        <v>814</v>
      </c>
      <c r="I69" s="83">
        <f>SUM('#1-Meritus:#5034-Mt Washington Pediatric'!H89)</f>
        <v>592823.94500000007</v>
      </c>
      <c r="J69" s="83">
        <f>SUM('#1-Meritus:#5034-Mt Washington Pediatric'!I89)</f>
        <v>234923.02277435485</v>
      </c>
      <c r="K69" s="83">
        <f>SUM('#1-Meritus:#5034-Mt Washington Pediatric'!J89)</f>
        <v>105251</v>
      </c>
      <c r="L69" s="83">
        <f>SUM('#1-Meritus:#5034-Mt Washington Pediatric'!K89)</f>
        <v>722495.96777435485</v>
      </c>
      <c r="M69" s="97">
        <f t="shared" si="6"/>
        <v>487572.94500000001</v>
      </c>
      <c r="N69" s="58"/>
      <c r="O69" s="58"/>
    </row>
    <row r="70" spans="1:15" x14ac:dyDescent="0.2">
      <c r="A70" s="63" t="s">
        <v>332</v>
      </c>
      <c r="B70" s="63"/>
      <c r="C70" s="56" t="s">
        <v>59</v>
      </c>
      <c r="D70" s="57"/>
      <c r="E70" s="57"/>
      <c r="F70" s="57"/>
      <c r="G70" s="83">
        <f>SUM('#1-Meritus:#5034-Mt Washington Pediatric'!F90)</f>
        <v>10609.306262027299</v>
      </c>
      <c r="H70" s="83">
        <f>SUM('#1-Meritus:#5034-Mt Washington Pediatric'!G90)</f>
        <v>1046.0007842287728</v>
      </c>
      <c r="I70" s="83">
        <f>SUM('#1-Meritus:#5034-Mt Washington Pediatric'!H90)</f>
        <v>404895</v>
      </c>
      <c r="J70" s="83">
        <f>SUM('#1-Meritus:#5034-Mt Washington Pediatric'!I90)</f>
        <v>249143.79980000001</v>
      </c>
      <c r="K70" s="83">
        <f>SUM('#1-Meritus:#5034-Mt Washington Pediatric'!J90)</f>
        <v>0</v>
      </c>
      <c r="L70" s="83">
        <f>SUM('#1-Meritus:#5034-Mt Washington Pediatric'!K90)</f>
        <v>654038.79980000004</v>
      </c>
      <c r="M70" s="97">
        <f t="shared" si="6"/>
        <v>404895</v>
      </c>
      <c r="N70" s="58"/>
      <c r="O70" s="58"/>
    </row>
    <row r="71" spans="1:15" x14ac:dyDescent="0.2">
      <c r="A71" s="63" t="s">
        <v>333</v>
      </c>
      <c r="B71" s="63"/>
      <c r="C71" s="57" t="s">
        <v>60</v>
      </c>
      <c r="D71" s="84"/>
      <c r="E71" s="84"/>
      <c r="F71" s="84"/>
      <c r="G71" s="83">
        <f>SUM('#1-Meritus:#5034-Mt Washington Pediatric'!F91)</f>
        <v>23959.121170275725</v>
      </c>
      <c r="H71" s="83">
        <f>SUM('#1-Meritus:#5034-Mt Washington Pediatric'!G91)</f>
        <v>11743.020586005287</v>
      </c>
      <c r="I71" s="83">
        <f>SUM('#1-Meritus:#5034-Mt Washington Pediatric'!H91)</f>
        <v>2160832.7667823792</v>
      </c>
      <c r="J71" s="83">
        <f>SUM('#1-Meritus:#5034-Mt Washington Pediatric'!I91)</f>
        <v>1085032.3861111091</v>
      </c>
      <c r="K71" s="83">
        <f>SUM('#1-Meritus:#5034-Mt Washington Pediatric'!J91)</f>
        <v>77101.120743249994</v>
      </c>
      <c r="L71" s="83">
        <f>SUM('#1-Meritus:#5034-Mt Washington Pediatric'!K91)</f>
        <v>3168764.0321502378</v>
      </c>
      <c r="M71" s="97">
        <f t="shared" si="6"/>
        <v>2083731.6460391288</v>
      </c>
      <c r="N71" s="58"/>
      <c r="O71" s="58"/>
    </row>
    <row r="72" spans="1:15" x14ac:dyDescent="0.2">
      <c r="A72" s="63" t="s">
        <v>334</v>
      </c>
      <c r="B72" s="63"/>
      <c r="C72" s="57" t="s">
        <v>545</v>
      </c>
      <c r="D72" s="57"/>
      <c r="E72" s="57"/>
      <c r="F72" s="57"/>
      <c r="G72" s="83">
        <f>SUM('#1-Meritus:#5034-Mt Washington Pediatric'!F92)</f>
        <v>30727.854111977587</v>
      </c>
      <c r="H72" s="83">
        <f>SUM('#1-Meritus:#5034-Mt Washington Pediatric'!G92)</f>
        <v>9566.5042152296537</v>
      </c>
      <c r="I72" s="83">
        <f>SUM('#1-Meritus:#5034-Mt Washington Pediatric'!H92)</f>
        <v>2766062.0429440481</v>
      </c>
      <c r="J72" s="83">
        <f>SUM('#1-Meritus:#5034-Mt Washington Pediatric'!I92)</f>
        <v>1571135.5986630905</v>
      </c>
      <c r="K72" s="83">
        <f>SUM('#1-Meritus:#5034-Mt Washington Pediatric'!J92)</f>
        <v>549</v>
      </c>
      <c r="L72" s="83">
        <f>SUM('#1-Meritus:#5034-Mt Washington Pediatric'!K92)</f>
        <v>4336648.6416071374</v>
      </c>
      <c r="M72" s="97">
        <f t="shared" si="6"/>
        <v>2765513.0429440467</v>
      </c>
      <c r="N72" s="58"/>
      <c r="O72" s="58"/>
    </row>
    <row r="73" spans="1:15" x14ac:dyDescent="0.2">
      <c r="A73" s="63" t="s">
        <v>335</v>
      </c>
      <c r="B73" s="63"/>
      <c r="C73" s="57" t="s">
        <v>546</v>
      </c>
      <c r="D73" s="57"/>
      <c r="E73" s="57"/>
      <c r="F73" s="57"/>
      <c r="G73" s="83">
        <f>SUM('#1-Meritus:#5034-Mt Washington Pediatric'!F93)</f>
        <v>74361.065188176683</v>
      </c>
      <c r="H73" s="83">
        <f>SUM('#1-Meritus:#5034-Mt Washington Pediatric'!G93)</f>
        <v>80696</v>
      </c>
      <c r="I73" s="83">
        <f>SUM('#1-Meritus:#5034-Mt Washington Pediatric'!H93)</f>
        <v>4590710.6623533145</v>
      </c>
      <c r="J73" s="83">
        <f>SUM('#1-Meritus:#5034-Mt Washington Pediatric'!I93)</f>
        <v>2659975.1927279676</v>
      </c>
      <c r="K73" s="83">
        <f>SUM('#1-Meritus:#5034-Mt Washington Pediatric'!J93)</f>
        <v>387960</v>
      </c>
      <c r="L73" s="83">
        <f>SUM('#1-Meritus:#5034-Mt Washington Pediatric'!K93)</f>
        <v>6862725.8550812826</v>
      </c>
      <c r="M73" s="97">
        <f t="shared" si="6"/>
        <v>4202750.6623533145</v>
      </c>
      <c r="N73" s="58"/>
      <c r="O73" s="58"/>
    </row>
    <row r="74" spans="1:15" x14ac:dyDescent="0.2">
      <c r="A74" s="63" t="s">
        <v>423</v>
      </c>
      <c r="B74" s="63"/>
      <c r="C74" s="57" t="s">
        <v>291</v>
      </c>
      <c r="D74" s="57"/>
      <c r="E74" s="57"/>
      <c r="F74" s="57"/>
      <c r="G74" s="83">
        <f>SUM('#1-Meritus:#5034-Mt Washington Pediatric'!F94)</f>
        <v>2452</v>
      </c>
      <c r="H74" s="83">
        <f>SUM('#1-Meritus:#5034-Mt Washington Pediatric'!G94)</f>
        <v>26271</v>
      </c>
      <c r="I74" s="83">
        <f>SUM('#1-Meritus:#5034-Mt Washington Pediatric'!H94)</f>
        <v>292929.94999999995</v>
      </c>
      <c r="J74" s="83">
        <f>SUM('#1-Meritus:#5034-Mt Washington Pediatric'!I94)</f>
        <v>134478.41339</v>
      </c>
      <c r="K74" s="83">
        <f>SUM('#1-Meritus:#5034-Mt Washington Pediatric'!J94)</f>
        <v>22975</v>
      </c>
      <c r="L74" s="83">
        <f>SUM('#1-Meritus:#5034-Mt Washington Pediatric'!K94)</f>
        <v>404433.36338999995</v>
      </c>
      <c r="M74" s="97">
        <f t="shared" si="6"/>
        <v>269954.94999999995</v>
      </c>
      <c r="N74" s="58"/>
      <c r="O74" s="58"/>
    </row>
    <row r="75" spans="1:15" x14ac:dyDescent="0.2">
      <c r="A75" s="63" t="s">
        <v>112</v>
      </c>
      <c r="B75" s="63"/>
      <c r="C75" s="57" t="s">
        <v>291</v>
      </c>
      <c r="D75" s="57"/>
      <c r="E75" s="57"/>
      <c r="F75" s="57"/>
      <c r="G75" s="83">
        <f>SUM('#1-Meritus:#5034-Mt Washington Pediatric'!F95)</f>
        <v>7710</v>
      </c>
      <c r="H75" s="83">
        <f>SUM('#1-Meritus:#5034-Mt Washington Pediatric'!G95)</f>
        <v>84</v>
      </c>
      <c r="I75" s="83">
        <f>SUM('#1-Meritus:#5034-Mt Washington Pediatric'!H95)</f>
        <v>135786</v>
      </c>
      <c r="J75" s="83">
        <f>SUM('#1-Meritus:#5034-Mt Washington Pediatric'!I95)</f>
        <v>95339.337199999994</v>
      </c>
      <c r="K75" s="83">
        <f>SUM('#1-Meritus:#5034-Mt Washington Pediatric'!J95)</f>
        <v>0</v>
      </c>
      <c r="L75" s="83">
        <f>SUM('#1-Meritus:#5034-Mt Washington Pediatric'!K95)</f>
        <v>231125.33720000001</v>
      </c>
      <c r="M75" s="97">
        <f t="shared" si="6"/>
        <v>135786</v>
      </c>
      <c r="N75" s="58"/>
      <c r="O75" s="58"/>
    </row>
    <row r="76" spans="1:15" x14ac:dyDescent="0.2">
      <c r="A76" s="63" t="s">
        <v>547</v>
      </c>
      <c r="B76" s="63"/>
      <c r="C76" s="3855"/>
      <c r="D76" s="3855"/>
      <c r="E76" s="3856"/>
      <c r="F76" s="98"/>
      <c r="G76" s="83">
        <f>SUM('#1-Meritus:#5034-Mt Washington Pediatric'!F96)</f>
        <v>0</v>
      </c>
      <c r="H76" s="83">
        <f>SUM('#1-Meritus:#5034-Mt Washington Pediatric'!G96)</f>
        <v>0</v>
      </c>
      <c r="I76" s="83">
        <f>SUM('#1-Meritus:#5034-Mt Washington Pediatric'!H96)</f>
        <v>0</v>
      </c>
      <c r="J76" s="83">
        <f>SUM('#1-Meritus:#5034-Mt Washington Pediatric'!I96)</f>
        <v>0</v>
      </c>
      <c r="K76" s="83">
        <f>SUM('#1-Meritus:#5034-Mt Washington Pediatric'!J96)</f>
        <v>0</v>
      </c>
      <c r="L76" s="83">
        <f>SUM('#1-Meritus:#5034-Mt Washington Pediatric'!K96)</f>
        <v>0</v>
      </c>
      <c r="M76" s="97">
        <f t="shared" si="6"/>
        <v>0</v>
      </c>
      <c r="N76" s="58"/>
      <c r="O76" s="58"/>
    </row>
    <row r="77" spans="1:15" x14ac:dyDescent="0.2">
      <c r="B77" s="63"/>
      <c r="D77" s="57"/>
      <c r="E77" s="57"/>
      <c r="F77" s="57"/>
      <c r="I77" s="70"/>
      <c r="J77" s="70"/>
      <c r="K77" s="70"/>
      <c r="L77" s="70"/>
      <c r="M77" s="58"/>
      <c r="N77" s="58"/>
      <c r="O77" s="58"/>
    </row>
    <row r="78" spans="1:15" x14ac:dyDescent="0.2">
      <c r="A78" s="51" t="s">
        <v>150</v>
      </c>
      <c r="B78" s="63"/>
      <c r="C78" s="57" t="s">
        <v>246</v>
      </c>
      <c r="G78" s="83">
        <f>SUM(G66:G76)</f>
        <v>253490.47918931826</v>
      </c>
      <c r="H78" s="83">
        <f t="shared" ref="H78:M78" si="7">SUM(H66:H76)</f>
        <v>453394.22780091001</v>
      </c>
      <c r="I78" s="83">
        <f t="shared" si="7"/>
        <v>18162064.445367526</v>
      </c>
      <c r="J78" s="83">
        <f t="shared" si="7"/>
        <v>10847792.47223153</v>
      </c>
      <c r="K78" s="83">
        <f t="shared" si="7"/>
        <v>4270317.1207432505</v>
      </c>
      <c r="L78" s="83">
        <f t="shared" si="7"/>
        <v>24739539.796855807</v>
      </c>
      <c r="M78" s="83">
        <f t="shared" si="7"/>
        <v>13891747.324624278</v>
      </c>
      <c r="N78" s="58"/>
      <c r="O78" s="58"/>
    </row>
    <row r="79" spans="1:15" x14ac:dyDescent="0.2">
      <c r="A79" s="63"/>
      <c r="B79" s="63"/>
      <c r="C79" s="57"/>
      <c r="G79" s="74"/>
      <c r="H79" s="74"/>
      <c r="I79" s="74"/>
      <c r="J79" s="74"/>
      <c r="K79" s="74"/>
      <c r="L79" s="74"/>
      <c r="M79" s="74"/>
      <c r="N79" s="58"/>
      <c r="O79" s="58"/>
    </row>
    <row r="80" spans="1:15" x14ac:dyDescent="0.2">
      <c r="A80" s="52"/>
      <c r="B80" s="52"/>
      <c r="C80" s="57"/>
      <c r="K80" s="61"/>
      <c r="L80" s="62"/>
      <c r="N80" s="58"/>
      <c r="O80" s="58"/>
    </row>
    <row r="81" spans="1:15" ht="46.5" customHeight="1" x14ac:dyDescent="0.2">
      <c r="A81" s="57" t="s">
        <v>548</v>
      </c>
      <c r="B81" s="57"/>
      <c r="C81" s="57" t="s">
        <v>63</v>
      </c>
      <c r="G81" s="54" t="s">
        <v>9</v>
      </c>
      <c r="H81" s="54" t="s">
        <v>37</v>
      </c>
      <c r="I81" s="54" t="s">
        <v>535</v>
      </c>
      <c r="J81" s="54" t="s">
        <v>536</v>
      </c>
      <c r="K81" s="55" t="s">
        <v>233</v>
      </c>
      <c r="L81" s="60" t="s">
        <v>533</v>
      </c>
      <c r="M81" s="54" t="s">
        <v>534</v>
      </c>
      <c r="N81" s="58"/>
      <c r="O81" s="58"/>
    </row>
    <row r="82" spans="1:15" x14ac:dyDescent="0.2">
      <c r="A82" s="52"/>
      <c r="B82" s="52"/>
      <c r="C82" s="57"/>
      <c r="K82" s="61"/>
      <c r="L82" s="62"/>
      <c r="N82" s="58"/>
      <c r="O82" s="58"/>
    </row>
    <row r="83" spans="1:15" x14ac:dyDescent="0.2">
      <c r="A83" s="63" t="s">
        <v>336</v>
      </c>
      <c r="B83" s="52"/>
      <c r="C83" s="49" t="s">
        <v>549</v>
      </c>
      <c r="G83" s="83">
        <f>SUM('#1-Meritus:#5034-Mt Washington Pediatric'!F102)</f>
        <v>98924.861389130529</v>
      </c>
      <c r="H83" s="83">
        <f>SUM('#1-Meritus:#5034-Mt Washington Pediatric'!G102)</f>
        <v>1491.7041760182151</v>
      </c>
      <c r="I83" s="83">
        <f>SUM('#1-Meritus:#5034-Mt Washington Pediatric'!H102)</f>
        <v>6246228.5115376171</v>
      </c>
      <c r="J83" s="83">
        <f>SUM('#1-Meritus:#5034-Mt Washington Pediatric'!I102)</f>
        <v>3858165.6856119493</v>
      </c>
      <c r="K83" s="83">
        <f>SUM('#1-Meritus:#5034-Mt Washington Pediatric'!J102)</f>
        <v>63136.419117500001</v>
      </c>
      <c r="L83" s="83">
        <f>SUM('#1-Meritus:#5034-Mt Washington Pediatric'!K102)</f>
        <v>10041257.778032064</v>
      </c>
      <c r="M83" s="97">
        <f>L83-J83</f>
        <v>6183092.0924201151</v>
      </c>
      <c r="N83" s="58"/>
      <c r="O83" s="58"/>
    </row>
    <row r="84" spans="1:15" x14ac:dyDescent="0.2">
      <c r="A84" s="63" t="s">
        <v>337</v>
      </c>
      <c r="B84" s="51"/>
      <c r="C84" s="71" t="s">
        <v>62</v>
      </c>
      <c r="G84" s="83">
        <f>SUM('#1-Meritus:#5034-Mt Washington Pediatric'!F103)</f>
        <v>5585.3642543935202</v>
      </c>
      <c r="H84" s="83">
        <f>SUM('#1-Meritus:#5034-Mt Washington Pediatric'!G103)</f>
        <v>489.70241150347636</v>
      </c>
      <c r="I84" s="83">
        <f>SUM('#1-Meritus:#5034-Mt Washington Pediatric'!H103)</f>
        <v>854836.27432473493</v>
      </c>
      <c r="J84" s="83">
        <f>SUM('#1-Meritus:#5034-Mt Washington Pediatric'!I103)</f>
        <v>312750.85611759179</v>
      </c>
      <c r="K84" s="83">
        <f>SUM('#1-Meritus:#5034-Mt Washington Pediatric'!J103)</f>
        <v>23717</v>
      </c>
      <c r="L84" s="83">
        <f>SUM('#1-Meritus:#5034-Mt Washington Pediatric'!K103)</f>
        <v>1143870.1304423269</v>
      </c>
      <c r="M84" s="97">
        <f>L84-J84</f>
        <v>831119.27432473516</v>
      </c>
      <c r="N84" s="58"/>
      <c r="O84" s="58"/>
    </row>
    <row r="85" spans="1:15" x14ac:dyDescent="0.2">
      <c r="A85" s="63" t="s">
        <v>420</v>
      </c>
      <c r="B85" s="63"/>
      <c r="C85" s="49" t="s">
        <v>417</v>
      </c>
      <c r="D85" s="72"/>
      <c r="E85" s="72"/>
      <c r="F85" s="72"/>
      <c r="G85" s="83">
        <f>SUM('#1-Meritus:#5034-Mt Washington Pediatric'!F104)</f>
        <v>9292.7192950000008</v>
      </c>
      <c r="H85" s="83">
        <f>SUM('#1-Meritus:#5034-Mt Washington Pediatric'!G104)</f>
        <v>516</v>
      </c>
      <c r="I85" s="83">
        <f>SUM('#1-Meritus:#5034-Mt Washington Pediatric'!H104)</f>
        <v>1599814.3346812499</v>
      </c>
      <c r="J85" s="83">
        <f>SUM('#1-Meritus:#5034-Mt Washington Pediatric'!I104)</f>
        <v>674718.00501127425</v>
      </c>
      <c r="K85" s="83">
        <f>SUM('#1-Meritus:#5034-Mt Washington Pediatric'!J104)</f>
        <v>42369.982326000005</v>
      </c>
      <c r="L85" s="83">
        <f>SUM('#1-Meritus:#5034-Mt Washington Pediatric'!K104)</f>
        <v>2232162.3573665246</v>
      </c>
      <c r="M85" s="97">
        <f>L85-J85</f>
        <v>1557444.3523552504</v>
      </c>
      <c r="N85" s="58"/>
      <c r="O85" s="58"/>
    </row>
    <row r="86" spans="1:15" x14ac:dyDescent="0.2">
      <c r="A86" s="63" t="s">
        <v>425</v>
      </c>
      <c r="B86" s="63"/>
      <c r="C86" s="57"/>
      <c r="G86" s="83">
        <f>SUM('#1-Meritus:#5034-Mt Washington Pediatric'!F105)</f>
        <v>4.7</v>
      </c>
      <c r="H86" s="83">
        <f>SUM('#1-Meritus:#5034-Mt Washington Pediatric'!G105)</f>
        <v>34</v>
      </c>
      <c r="I86" s="83">
        <f>SUM('#1-Meritus:#5034-Mt Washington Pediatric'!H105)</f>
        <v>178</v>
      </c>
      <c r="J86" s="83">
        <f>SUM('#1-Meritus:#5034-Mt Washington Pediatric'!I105)</f>
        <v>128.51599999999999</v>
      </c>
      <c r="K86" s="83">
        <f>SUM('#1-Meritus:#5034-Mt Washington Pediatric'!J105)</f>
        <v>0</v>
      </c>
      <c r="L86" s="83">
        <f>SUM('#1-Meritus:#5034-Mt Washington Pediatric'!K105)</f>
        <v>306.51599999999996</v>
      </c>
      <c r="M86" s="97">
        <f>L86-J86</f>
        <v>177.99999999999997</v>
      </c>
      <c r="N86" s="58"/>
      <c r="O86" s="58"/>
    </row>
    <row r="87" spans="1:15" x14ac:dyDescent="0.2">
      <c r="A87" s="63" t="s">
        <v>426</v>
      </c>
      <c r="B87" s="63"/>
      <c r="C87" s="57"/>
      <c r="G87" s="83">
        <f>SUM('#1-Meritus:#5034-Mt Washington Pediatric'!F106)</f>
        <v>0</v>
      </c>
      <c r="H87" s="83">
        <f>SUM('#1-Meritus:#5034-Mt Washington Pediatric'!G106)</f>
        <v>0</v>
      </c>
      <c r="I87" s="83">
        <f>SUM('#1-Meritus:#5034-Mt Washington Pediatric'!H106)</f>
        <v>0</v>
      </c>
      <c r="J87" s="83">
        <f>SUM('#1-Meritus:#5034-Mt Washington Pediatric'!I106)</f>
        <v>0</v>
      </c>
      <c r="K87" s="83">
        <f>SUM('#1-Meritus:#5034-Mt Washington Pediatric'!J106)</f>
        <v>0</v>
      </c>
      <c r="L87" s="83">
        <f>SUM('#1-Meritus:#5034-Mt Washington Pediatric'!K106)</f>
        <v>0</v>
      </c>
      <c r="M87" s="97">
        <f>L87-J87</f>
        <v>0</v>
      </c>
      <c r="N87" s="58"/>
      <c r="O87" s="58"/>
    </row>
    <row r="88" spans="1:15" x14ac:dyDescent="0.2">
      <c r="A88" s="63"/>
      <c r="B88" s="63"/>
      <c r="C88" s="57"/>
      <c r="G88" s="85"/>
      <c r="H88" s="86"/>
      <c r="I88" s="86"/>
      <c r="J88" s="86"/>
      <c r="K88" s="86"/>
      <c r="L88" s="86"/>
      <c r="N88" s="58"/>
      <c r="O88" s="58"/>
    </row>
    <row r="89" spans="1:15" x14ac:dyDescent="0.2">
      <c r="A89" s="57" t="s">
        <v>153</v>
      </c>
      <c r="B89" s="52"/>
      <c r="C89" s="57" t="s">
        <v>246</v>
      </c>
      <c r="D89" s="58"/>
      <c r="E89" s="58"/>
      <c r="F89" s="58"/>
      <c r="G89" s="83">
        <f>SUM(G83:G87)</f>
        <v>113807.64493852406</v>
      </c>
      <c r="H89" s="83">
        <f t="shared" ref="H89:M89" si="8">SUM(H83:H87)</f>
        <v>2531.4065875216916</v>
      </c>
      <c r="I89" s="83">
        <f t="shared" si="8"/>
        <v>8701057.120543601</v>
      </c>
      <c r="J89" s="83">
        <f t="shared" si="8"/>
        <v>4845763.0627408149</v>
      </c>
      <c r="K89" s="83">
        <f t="shared" si="8"/>
        <v>129223.40144350001</v>
      </c>
      <c r="L89" s="83">
        <f t="shared" si="8"/>
        <v>13417596.781840917</v>
      </c>
      <c r="M89" s="83">
        <f t="shared" si="8"/>
        <v>8571833.7191001009</v>
      </c>
      <c r="N89" s="58"/>
      <c r="O89" s="58"/>
    </row>
    <row r="90" spans="1:15" x14ac:dyDescent="0.2">
      <c r="A90" s="52"/>
      <c r="B90" s="52"/>
      <c r="C90" s="57"/>
      <c r="D90" s="58"/>
      <c r="E90" s="58"/>
      <c r="F90" s="58"/>
      <c r="G90" s="87"/>
      <c r="H90" s="87"/>
      <c r="I90" s="87"/>
      <c r="J90" s="87"/>
      <c r="K90" s="87"/>
      <c r="L90" s="87"/>
      <c r="M90" s="58"/>
      <c r="N90" s="58"/>
      <c r="O90" s="58"/>
    </row>
    <row r="91" spans="1:15" x14ac:dyDescent="0.2">
      <c r="A91" s="52"/>
      <c r="B91" s="52"/>
      <c r="C91" s="57"/>
      <c r="D91" s="58"/>
      <c r="E91" s="58"/>
      <c r="F91" s="58"/>
      <c r="K91" s="61"/>
      <c r="L91" s="62"/>
      <c r="M91" s="58"/>
      <c r="N91" s="58"/>
      <c r="O91" s="58"/>
    </row>
    <row r="92" spans="1:15" x14ac:dyDescent="0.2">
      <c r="A92" s="51" t="s">
        <v>550</v>
      </c>
      <c r="B92" s="52"/>
      <c r="C92" s="57" t="s">
        <v>39</v>
      </c>
      <c r="K92" s="61"/>
      <c r="L92" s="62"/>
      <c r="N92" s="58"/>
      <c r="O92" s="58"/>
    </row>
    <row r="93" spans="1:15" x14ac:dyDescent="0.2">
      <c r="B93" s="52"/>
      <c r="G93" s="66">
        <f>SUM('#1-Meritus:#5034-Mt Washington Pediatric'!F111)</f>
        <v>320932030.09900004</v>
      </c>
      <c r="I93" s="79"/>
      <c r="J93" s="79"/>
      <c r="K93" s="61"/>
      <c r="L93" s="62"/>
      <c r="N93" s="58"/>
      <c r="O93" s="58"/>
    </row>
    <row r="94" spans="1:15" x14ac:dyDescent="0.2">
      <c r="B94" s="51"/>
      <c r="C94" s="57"/>
      <c r="K94" s="61"/>
      <c r="L94" s="62"/>
      <c r="N94" s="58"/>
      <c r="O94" s="58"/>
    </row>
    <row r="95" spans="1:15" x14ac:dyDescent="0.2">
      <c r="A95" s="52"/>
      <c r="B95" s="52"/>
      <c r="K95" s="61"/>
      <c r="L95" s="62"/>
      <c r="N95" s="58"/>
      <c r="O95" s="58"/>
    </row>
    <row r="96" spans="1:15" ht="44.25" customHeight="1" x14ac:dyDescent="0.2">
      <c r="A96" s="52"/>
      <c r="B96" s="52"/>
      <c r="G96" s="54" t="s">
        <v>9</v>
      </c>
      <c r="H96" s="54" t="s">
        <v>37</v>
      </c>
      <c r="I96" s="54" t="s">
        <v>535</v>
      </c>
      <c r="J96" s="54" t="s">
        <v>536</v>
      </c>
      <c r="K96" s="55" t="s">
        <v>233</v>
      </c>
      <c r="L96" s="60" t="s">
        <v>533</v>
      </c>
      <c r="M96" s="54" t="s">
        <v>534</v>
      </c>
      <c r="N96" s="58"/>
      <c r="O96" s="58"/>
    </row>
    <row r="97" spans="1:15" x14ac:dyDescent="0.2">
      <c r="A97" s="51" t="s">
        <v>551</v>
      </c>
      <c r="B97" s="63"/>
      <c r="C97" s="57" t="s">
        <v>23</v>
      </c>
      <c r="K97" s="61"/>
      <c r="L97" s="62"/>
      <c r="N97" s="58"/>
      <c r="O97" s="58"/>
    </row>
    <row r="98" spans="1:15" x14ac:dyDescent="0.2">
      <c r="B98" s="52"/>
      <c r="C98" s="57"/>
      <c r="G98" s="88"/>
      <c r="H98" s="88"/>
      <c r="I98" s="89"/>
      <c r="J98" s="89"/>
      <c r="K98" s="89"/>
      <c r="L98" s="89"/>
      <c r="M98" s="89"/>
      <c r="N98" s="58"/>
      <c r="O98" s="58"/>
    </row>
    <row r="99" spans="1:15" x14ac:dyDescent="0.2">
      <c r="A99" s="63" t="s">
        <v>338</v>
      </c>
      <c r="B99" s="51"/>
      <c r="C99" s="57" t="s">
        <v>24</v>
      </c>
      <c r="G99" s="83">
        <f>SUM('#1-Meritus:#5034-Mt Washington Pediatric'!F131)</f>
        <v>13262</v>
      </c>
      <c r="H99" s="83">
        <f>SUM('#1-Meritus:#5034-Mt Washington Pediatric'!G131)</f>
        <v>37364</v>
      </c>
      <c r="I99" s="83">
        <f>SUM('#1-Meritus:#5034-Mt Washington Pediatric'!H131)</f>
        <v>866266.12</v>
      </c>
      <c r="J99" s="83">
        <f>SUM('#1-Meritus:#5034-Mt Washington Pediatric'!I131)</f>
        <v>92612.412278409611</v>
      </c>
      <c r="K99" s="83">
        <f>SUM('#1-Meritus:#5034-Mt Washington Pediatric'!J131)</f>
        <v>456605.56</v>
      </c>
      <c r="L99" s="83">
        <f>SUM('#1-Meritus:#5034-Mt Washington Pediatric'!K131)</f>
        <v>502272.97227840964</v>
      </c>
      <c r="M99" s="97">
        <f>L99-J99</f>
        <v>409660.56000000006</v>
      </c>
      <c r="N99" s="58"/>
      <c r="O99" s="58"/>
    </row>
    <row r="100" spans="1:15" x14ac:dyDescent="0.2">
      <c r="A100" s="63" t="s">
        <v>339</v>
      </c>
      <c r="B100" s="63"/>
      <c r="C100" s="57" t="s">
        <v>25</v>
      </c>
      <c r="G100" s="83">
        <f>SUM('#1-Meritus:#5034-Mt Washington Pediatric'!F132)</f>
        <v>63599</v>
      </c>
      <c r="H100" s="83">
        <f>SUM('#1-Meritus:#5034-Mt Washington Pediatric'!G132)</f>
        <v>11707</v>
      </c>
      <c r="I100" s="83">
        <f>SUM('#1-Meritus:#5034-Mt Washington Pediatric'!H132)</f>
        <v>2836577</v>
      </c>
      <c r="J100" s="83">
        <f>SUM('#1-Meritus:#5034-Mt Washington Pediatric'!I132)</f>
        <v>63348.279837509865</v>
      </c>
      <c r="K100" s="83">
        <f>SUM('#1-Meritus:#5034-Mt Washington Pediatric'!J132)</f>
        <v>1809265</v>
      </c>
      <c r="L100" s="83">
        <f>SUM('#1-Meritus:#5034-Mt Washington Pediatric'!K132)</f>
        <v>1090660.2798375099</v>
      </c>
      <c r="M100" s="97">
        <f>L100-J100</f>
        <v>1027312</v>
      </c>
      <c r="N100" s="58"/>
      <c r="O100" s="58"/>
    </row>
    <row r="101" spans="1:15" x14ac:dyDescent="0.2">
      <c r="A101" s="63" t="s">
        <v>565</v>
      </c>
      <c r="B101" s="63"/>
      <c r="C101" s="57" t="s">
        <v>291</v>
      </c>
      <c r="G101" s="83">
        <f>SUM('#1-Meritus:#5034-Mt Washington Pediatric'!F133)</f>
        <v>1020</v>
      </c>
      <c r="H101" s="83">
        <f>SUM('#1-Meritus:#5034-Mt Washington Pediatric'!G133)</f>
        <v>618</v>
      </c>
      <c r="I101" s="83">
        <f>SUM('#1-Meritus:#5034-Mt Washington Pediatric'!H133)</f>
        <v>150000</v>
      </c>
      <c r="J101" s="83">
        <f>SUM('#1-Meritus:#5034-Mt Washington Pediatric'!I133)</f>
        <v>0</v>
      </c>
      <c r="K101" s="83">
        <f>SUM('#1-Meritus:#5034-Mt Washington Pediatric'!J133)</f>
        <v>0</v>
      </c>
      <c r="L101" s="83">
        <f>SUM('#1-Meritus:#5034-Mt Washington Pediatric'!K133)</f>
        <v>150000</v>
      </c>
      <c r="M101" s="97">
        <f>L101-J101</f>
        <v>150000</v>
      </c>
      <c r="N101" s="58"/>
      <c r="O101" s="58"/>
    </row>
    <row r="102" spans="1:15" x14ac:dyDescent="0.2">
      <c r="A102" s="63" t="s">
        <v>566</v>
      </c>
      <c r="B102" s="63"/>
      <c r="C102" s="57" t="s">
        <v>291</v>
      </c>
      <c r="G102" s="83">
        <f>SUM('#1-Meritus:#5034-Mt Washington Pediatric'!F134)</f>
        <v>0</v>
      </c>
      <c r="H102" s="83">
        <f>SUM('#1-Meritus:#5034-Mt Washington Pediatric'!G134)</f>
        <v>0</v>
      </c>
      <c r="I102" s="83">
        <f>SUM('#1-Meritus:#5034-Mt Washington Pediatric'!H134)</f>
        <v>0</v>
      </c>
      <c r="J102" s="83">
        <f>SUM('#1-Meritus:#5034-Mt Washington Pediatric'!I134)</f>
        <v>0</v>
      </c>
      <c r="K102" s="83">
        <f>SUM('#1-Meritus:#5034-Mt Washington Pediatric'!J134)</f>
        <v>0</v>
      </c>
      <c r="L102" s="83">
        <f>SUM('#1-Meritus:#5034-Mt Washington Pediatric'!K134)</f>
        <v>0</v>
      </c>
      <c r="M102" s="97">
        <f>L102-J102</f>
        <v>0</v>
      </c>
      <c r="N102" s="58"/>
      <c r="O102" s="58"/>
    </row>
    <row r="103" spans="1:15" x14ac:dyDescent="0.2">
      <c r="A103" s="63" t="s">
        <v>567</v>
      </c>
      <c r="B103" s="63"/>
      <c r="C103" s="57" t="s">
        <v>291</v>
      </c>
      <c r="G103" s="83">
        <f>SUM('#1-Meritus:#5034-Mt Washington Pediatric'!F135)</f>
        <v>0</v>
      </c>
      <c r="H103" s="83">
        <f>SUM('#1-Meritus:#5034-Mt Washington Pediatric'!G135)</f>
        <v>0</v>
      </c>
      <c r="I103" s="83">
        <f>SUM('#1-Meritus:#5034-Mt Washington Pediatric'!H135)</f>
        <v>0</v>
      </c>
      <c r="J103" s="83">
        <f>SUM('#1-Meritus:#5034-Mt Washington Pediatric'!I135)</f>
        <v>0</v>
      </c>
      <c r="K103" s="83">
        <f>SUM('#1-Meritus:#5034-Mt Washington Pediatric'!J135)</f>
        <v>0</v>
      </c>
      <c r="L103" s="83">
        <f>SUM('#1-Meritus:#5034-Mt Washington Pediatric'!K135)</f>
        <v>0</v>
      </c>
      <c r="M103" s="97">
        <f>L103-J103</f>
        <v>0</v>
      </c>
      <c r="N103" s="58"/>
      <c r="O103" s="58"/>
    </row>
    <row r="104" spans="1:15" x14ac:dyDescent="0.2">
      <c r="A104" s="63" t="s">
        <v>163</v>
      </c>
      <c r="B104" s="63"/>
      <c r="C104" s="57" t="s">
        <v>246</v>
      </c>
      <c r="G104" s="59">
        <f t="shared" ref="G104:M104" si="9">SUM(G98:G102)</f>
        <v>77881</v>
      </c>
      <c r="H104" s="59">
        <f t="shared" si="9"/>
        <v>49689</v>
      </c>
      <c r="I104" s="66">
        <f t="shared" si="9"/>
        <v>3852843.12</v>
      </c>
      <c r="J104" s="66">
        <f t="shared" si="9"/>
        <v>155960.69211591949</v>
      </c>
      <c r="K104" s="66">
        <f t="shared" si="9"/>
        <v>2265870.56</v>
      </c>
      <c r="L104" s="66">
        <f t="shared" si="9"/>
        <v>1742933.2521159195</v>
      </c>
      <c r="M104" s="66">
        <f t="shared" si="9"/>
        <v>1586972.56</v>
      </c>
      <c r="N104" s="58"/>
      <c r="O104" s="58"/>
    </row>
    <row r="105" spans="1:15" x14ac:dyDescent="0.2">
      <c r="A105" s="51"/>
      <c r="B105" s="51"/>
      <c r="G105" s="70"/>
      <c r="H105" s="70"/>
      <c r="I105" s="70"/>
      <c r="J105" s="70"/>
      <c r="K105" s="70"/>
      <c r="L105" s="70"/>
      <c r="M105" s="70"/>
    </row>
    <row r="106" spans="1:15" x14ac:dyDescent="0.2">
      <c r="A106" s="52"/>
      <c r="B106" s="52"/>
      <c r="K106" s="61"/>
      <c r="L106" s="62"/>
    </row>
    <row r="107" spans="1:15" ht="46.5" customHeight="1" x14ac:dyDescent="0.2">
      <c r="A107" s="57"/>
      <c r="G107" s="54" t="s">
        <v>9</v>
      </c>
      <c r="H107" s="54" t="s">
        <v>37</v>
      </c>
      <c r="I107" s="54" t="s">
        <v>535</v>
      </c>
      <c r="J107" s="54" t="s">
        <v>536</v>
      </c>
      <c r="K107" s="55" t="s">
        <v>233</v>
      </c>
      <c r="L107" s="60" t="s">
        <v>533</v>
      </c>
      <c r="M107" s="54" t="s">
        <v>534</v>
      </c>
    </row>
    <row r="108" spans="1:15" x14ac:dyDescent="0.2">
      <c r="A108" s="49" t="s">
        <v>552</v>
      </c>
      <c r="C108" s="57" t="s">
        <v>26</v>
      </c>
      <c r="K108" s="61"/>
      <c r="L108" s="62"/>
    </row>
    <row r="109" spans="1:15" x14ac:dyDescent="0.2">
      <c r="A109" s="63" t="s">
        <v>553</v>
      </c>
      <c r="B109" s="51"/>
      <c r="C109" s="57" t="s">
        <v>64</v>
      </c>
      <c r="G109" s="83">
        <f>+G24</f>
        <v>1242055.4126622521</v>
      </c>
      <c r="H109" s="83">
        <f>+H24</f>
        <v>4036356.3342285333</v>
      </c>
      <c r="I109" s="100">
        <f>+I24</f>
        <v>82102453.56756264</v>
      </c>
      <c r="J109" s="100">
        <f>+J24</f>
        <v>44469247.216444679</v>
      </c>
      <c r="K109" s="100">
        <f>+K24</f>
        <v>19345448.078486331</v>
      </c>
      <c r="L109" s="97">
        <f t="shared" ref="L109:L118" si="10">+I109+J109-K109</f>
        <v>107226252.70552099</v>
      </c>
      <c r="M109" s="97">
        <f t="shared" ref="M109:M118" si="11">+I109-K109</f>
        <v>62757005.489076309</v>
      </c>
      <c r="N109" s="58"/>
      <c r="O109" s="58"/>
    </row>
    <row r="110" spans="1:15" x14ac:dyDescent="0.2">
      <c r="A110" s="63" t="s">
        <v>554</v>
      </c>
      <c r="B110" s="63"/>
      <c r="C110" s="57" t="s">
        <v>65</v>
      </c>
      <c r="G110" s="83">
        <f>+G38</f>
        <v>5059756.3715641098</v>
      </c>
      <c r="H110" s="83">
        <f>+H38</f>
        <v>180170.70833333334</v>
      </c>
      <c r="I110" s="100">
        <f>+I38</f>
        <v>383283327.5610795</v>
      </c>
      <c r="J110" s="100">
        <f>+J38</f>
        <v>88166329.388789341</v>
      </c>
      <c r="K110" s="100">
        <f>+K38</f>
        <v>2166162.8583197501</v>
      </c>
      <c r="L110" s="97">
        <f t="shared" si="10"/>
        <v>469283494.0915491</v>
      </c>
      <c r="M110" s="97">
        <f t="shared" si="11"/>
        <v>381117164.70275974</v>
      </c>
      <c r="N110" s="58"/>
      <c r="O110" s="58"/>
    </row>
    <row r="111" spans="1:15" x14ac:dyDescent="0.2">
      <c r="A111" s="63" t="s">
        <v>555</v>
      </c>
      <c r="B111" s="63"/>
      <c r="C111" s="57" t="s">
        <v>66</v>
      </c>
      <c r="G111" s="83">
        <f>+G43</f>
        <v>2283557.3789573852</v>
      </c>
      <c r="H111" s="83">
        <f>+H43</f>
        <v>937071.81458410469</v>
      </c>
      <c r="I111" s="100">
        <f>+I43</f>
        <v>566171841.7042948</v>
      </c>
      <c r="J111" s="100">
        <f>+J43</f>
        <v>98813316.75697194</v>
      </c>
      <c r="K111" s="100">
        <f>+K43</f>
        <v>172236829.43466669</v>
      </c>
      <c r="L111" s="97">
        <f t="shared" si="10"/>
        <v>492748329.02660006</v>
      </c>
      <c r="M111" s="97">
        <f t="shared" si="11"/>
        <v>393935012.26962811</v>
      </c>
      <c r="N111" s="58"/>
      <c r="O111" s="58"/>
    </row>
    <row r="112" spans="1:15" x14ac:dyDescent="0.2">
      <c r="A112" s="63" t="s">
        <v>556</v>
      </c>
      <c r="B112" s="63"/>
      <c r="C112" s="57" t="s">
        <v>67</v>
      </c>
      <c r="G112" s="83">
        <f>+G51</f>
        <v>111091.41498197577</v>
      </c>
      <c r="H112" s="83">
        <f>+H51</f>
        <v>6398</v>
      </c>
      <c r="I112" s="100">
        <f>+I51</f>
        <v>13527581.592880998</v>
      </c>
      <c r="J112" s="100">
        <f>+J51</f>
        <v>2449567.1848953781</v>
      </c>
      <c r="K112" s="100">
        <f>+K51</f>
        <v>6327177.0643989965</v>
      </c>
      <c r="L112" s="97">
        <f t="shared" si="10"/>
        <v>9649971.7133773789</v>
      </c>
      <c r="M112" s="97">
        <f t="shared" si="11"/>
        <v>7200404.5284820013</v>
      </c>
      <c r="N112" s="58"/>
      <c r="O112" s="58"/>
    </row>
    <row r="113" spans="1:15" x14ac:dyDescent="0.2">
      <c r="A113" s="63" t="s">
        <v>557</v>
      </c>
      <c r="B113" s="63"/>
      <c r="C113" s="57" t="s">
        <v>68</v>
      </c>
      <c r="G113" s="83">
        <f>+G60</f>
        <v>32815.806597371658</v>
      </c>
      <c r="H113" s="83">
        <f>+H60</f>
        <v>191517.60301928077</v>
      </c>
      <c r="I113" s="100">
        <f>+I60</f>
        <v>21012068.782807339</v>
      </c>
      <c r="J113" s="100">
        <f>+J60</f>
        <v>966946.99289452645</v>
      </c>
      <c r="K113" s="100">
        <f>+K60</f>
        <v>1151625</v>
      </c>
      <c r="L113" s="97">
        <f t="shared" si="10"/>
        <v>20827390.775701866</v>
      </c>
      <c r="M113" s="97">
        <f t="shared" si="11"/>
        <v>19860443.782807339</v>
      </c>
      <c r="N113" s="58"/>
      <c r="O113" s="58"/>
    </row>
    <row r="114" spans="1:15" x14ac:dyDescent="0.2">
      <c r="A114" s="63" t="s">
        <v>558</v>
      </c>
      <c r="B114" s="63"/>
      <c r="C114" s="57" t="s">
        <v>69</v>
      </c>
      <c r="G114" s="83">
        <f>+G78</f>
        <v>253490.47918931826</v>
      </c>
      <c r="H114" s="83">
        <f>+H78</f>
        <v>453394.22780091001</v>
      </c>
      <c r="I114" s="100">
        <f>+I78</f>
        <v>18162064.445367526</v>
      </c>
      <c r="J114" s="100">
        <f>+J78</f>
        <v>10847792.47223153</v>
      </c>
      <c r="K114" s="100">
        <f>+K78</f>
        <v>4270317.1207432505</v>
      </c>
      <c r="L114" s="97">
        <f t="shared" si="10"/>
        <v>24739539.796855807</v>
      </c>
      <c r="M114" s="97">
        <f t="shared" si="11"/>
        <v>13891747.324624276</v>
      </c>
      <c r="N114" s="58"/>
      <c r="O114" s="58"/>
    </row>
    <row r="115" spans="1:15" x14ac:dyDescent="0.2">
      <c r="A115" s="63" t="s">
        <v>559</v>
      </c>
      <c r="B115" s="63"/>
      <c r="C115" s="57" t="s">
        <v>61</v>
      </c>
      <c r="G115" s="83">
        <f>+G89</f>
        <v>113807.64493852406</v>
      </c>
      <c r="H115" s="83">
        <f>+H89</f>
        <v>2531.4065875216916</v>
      </c>
      <c r="I115" s="100">
        <f>+I89</f>
        <v>8701057.120543601</v>
      </c>
      <c r="J115" s="100">
        <f>+J89</f>
        <v>4845763.0627408149</v>
      </c>
      <c r="K115" s="100">
        <f>+K89</f>
        <v>129223.40144350001</v>
      </c>
      <c r="L115" s="97">
        <f t="shared" si="10"/>
        <v>13417596.781840917</v>
      </c>
      <c r="M115" s="97">
        <f t="shared" si="11"/>
        <v>8571833.7191001009</v>
      </c>
      <c r="N115" s="58"/>
      <c r="O115" s="58"/>
    </row>
    <row r="116" spans="1:15" x14ac:dyDescent="0.2">
      <c r="A116" s="63" t="s">
        <v>560</v>
      </c>
      <c r="B116" s="63"/>
      <c r="C116" s="57" t="s">
        <v>70</v>
      </c>
      <c r="G116" s="162">
        <v>0</v>
      </c>
      <c r="H116" s="3679">
        <v>0</v>
      </c>
      <c r="I116" s="163">
        <f>+G93</f>
        <v>320932030.09900004</v>
      </c>
      <c r="J116" s="162">
        <v>0</v>
      </c>
      <c r="K116" s="163">
        <v>0</v>
      </c>
      <c r="L116" s="164">
        <f>+I116+J116-K116</f>
        <v>320932030.09900004</v>
      </c>
      <c r="M116" s="164">
        <f>+I116-K116</f>
        <v>320932030.09900004</v>
      </c>
      <c r="N116" s="58"/>
      <c r="O116" s="58"/>
    </row>
    <row r="117" spans="1:15" x14ac:dyDescent="0.2">
      <c r="A117" s="63" t="s">
        <v>561</v>
      </c>
      <c r="B117" s="63"/>
      <c r="C117" s="57" t="s">
        <v>71</v>
      </c>
      <c r="G117" s="83">
        <f>+G104</f>
        <v>77881</v>
      </c>
      <c r="H117" s="83">
        <f>+H104</f>
        <v>49689</v>
      </c>
      <c r="I117" s="100">
        <f>+I104</f>
        <v>3852843.12</v>
      </c>
      <c r="J117" s="100">
        <f>+J104</f>
        <v>155960.69211591949</v>
      </c>
      <c r="K117" s="100">
        <f>+K104</f>
        <v>2265870.56</v>
      </c>
      <c r="L117" s="97">
        <f t="shared" si="10"/>
        <v>1742933.2521159197</v>
      </c>
      <c r="M117" s="97">
        <f t="shared" si="11"/>
        <v>1586972.56</v>
      </c>
      <c r="N117" s="58"/>
      <c r="O117" s="58"/>
    </row>
    <row r="118" spans="1:15" x14ac:dyDescent="0.2">
      <c r="A118" s="63" t="s">
        <v>185</v>
      </c>
      <c r="B118" s="63"/>
      <c r="C118" s="57" t="s">
        <v>183</v>
      </c>
      <c r="G118" s="83">
        <f>+G6</f>
        <v>0</v>
      </c>
      <c r="H118" s="83">
        <f>+H6</f>
        <v>0</v>
      </c>
      <c r="I118" s="100">
        <f>+I6</f>
        <v>389825000.34282482</v>
      </c>
      <c r="J118" s="100">
        <f>+J6</f>
        <v>0</v>
      </c>
      <c r="K118" s="100">
        <f>+K6</f>
        <v>333349117.20959276</v>
      </c>
      <c r="L118" s="97">
        <f t="shared" si="10"/>
        <v>56475883.133232057</v>
      </c>
      <c r="M118" s="97">
        <f t="shared" si="11"/>
        <v>56475883.133232057</v>
      </c>
      <c r="N118" s="58"/>
      <c r="O118" s="58"/>
    </row>
    <row r="119" spans="1:15" x14ac:dyDescent="0.2">
      <c r="A119" s="63"/>
      <c r="B119" s="63"/>
      <c r="C119" s="57"/>
      <c r="G119" s="90"/>
      <c r="H119" s="90"/>
      <c r="I119" s="70"/>
      <c r="J119" s="70"/>
      <c r="K119" s="70"/>
      <c r="L119" s="70"/>
      <c r="M119" s="58"/>
    </row>
    <row r="120" spans="1:15" x14ac:dyDescent="0.2">
      <c r="A120" s="63" t="s">
        <v>165</v>
      </c>
      <c r="B120" s="52"/>
      <c r="C120" s="57" t="s">
        <v>26</v>
      </c>
      <c r="G120" s="83">
        <f>SUM(G109:G118)</f>
        <v>9174455.508890938</v>
      </c>
      <c r="H120" s="83">
        <f t="shared" ref="H120:M120" si="12">SUM(H109:H118)</f>
        <v>5857129.094553683</v>
      </c>
      <c r="I120" s="100">
        <f t="shared" si="12"/>
        <v>1807570268.3363614</v>
      </c>
      <c r="J120" s="100">
        <f t="shared" si="12"/>
        <v>250714923.76708415</v>
      </c>
      <c r="K120" s="100">
        <f t="shared" si="12"/>
        <v>541241770.72765136</v>
      </c>
      <c r="L120" s="100">
        <f>SUM(L109:L118)</f>
        <v>1517043421.3757942</v>
      </c>
      <c r="M120" s="100">
        <f t="shared" si="12"/>
        <v>1266328497.6087101</v>
      </c>
    </row>
    <row r="121" spans="1:15" x14ac:dyDescent="0.2">
      <c r="A121" s="52"/>
      <c r="B121" s="51"/>
      <c r="C121" s="57"/>
      <c r="G121" s="74"/>
      <c r="H121" s="74"/>
      <c r="I121" s="74"/>
      <c r="J121" s="74"/>
      <c r="K121" s="90"/>
      <c r="L121" s="90"/>
      <c r="M121" s="90"/>
    </row>
    <row r="122" spans="1:15" x14ac:dyDescent="0.2">
      <c r="A122" s="51"/>
      <c r="B122" s="51"/>
      <c r="C122" s="57" t="s">
        <v>562</v>
      </c>
      <c r="D122" s="91"/>
      <c r="E122" s="91"/>
      <c r="F122" s="91"/>
      <c r="G122" s="66">
        <f>SUM('#1-Meritus:#5034-Mt Washington Pediatric'!F121)</f>
        <v>16329405720.936335</v>
      </c>
      <c r="K122" s="58"/>
      <c r="L122" s="58"/>
    </row>
    <row r="123" spans="1:15" x14ac:dyDescent="0.2">
      <c r="A123" s="51"/>
      <c r="B123" s="51"/>
      <c r="D123" s="57"/>
      <c r="E123" s="57"/>
      <c r="F123" s="57"/>
      <c r="I123" s="58"/>
      <c r="K123" s="58"/>
      <c r="N123" s="62"/>
    </row>
    <row r="124" spans="1:15" x14ac:dyDescent="0.2">
      <c r="A124" s="51"/>
      <c r="B124" s="52"/>
      <c r="C124" s="57" t="s">
        <v>563</v>
      </c>
      <c r="D124" s="92"/>
      <c r="E124" s="92"/>
      <c r="F124" s="92"/>
      <c r="G124" s="3838">
        <f>L120/G122</f>
        <v>9.2902549382477245E-2</v>
      </c>
      <c r="K124" s="58"/>
      <c r="L124" s="94"/>
      <c r="M124" s="61"/>
      <c r="N124" s="62"/>
    </row>
    <row r="125" spans="1:15" x14ac:dyDescent="0.2">
      <c r="A125" s="52"/>
      <c r="B125" s="52"/>
      <c r="D125" s="57"/>
      <c r="E125" s="57"/>
      <c r="F125" s="57"/>
      <c r="L125" s="57"/>
      <c r="M125" s="61"/>
      <c r="N125" s="62"/>
    </row>
    <row r="126" spans="1:15" x14ac:dyDescent="0.2">
      <c r="A126" s="52"/>
      <c r="B126" s="52"/>
      <c r="C126" s="57" t="s">
        <v>564</v>
      </c>
      <c r="D126" s="95"/>
      <c r="E126" s="95"/>
      <c r="F126" s="95"/>
      <c r="G126" s="93">
        <f>M120/G122</f>
        <v>7.7548964074370383E-2</v>
      </c>
      <c r="L126" s="96"/>
      <c r="M126" s="61"/>
      <c r="N126" s="62"/>
    </row>
    <row r="127" spans="1:15" x14ac:dyDescent="0.2">
      <c r="A127" s="52"/>
      <c r="M127" s="61"/>
      <c r="N127" s="61"/>
      <c r="O127" s="62"/>
    </row>
  </sheetData>
  <mergeCells count="9">
    <mergeCell ref="A1:M1"/>
    <mergeCell ref="C35:E35"/>
    <mergeCell ref="C36:E36"/>
    <mergeCell ref="C76:E76"/>
    <mergeCell ref="B18:D18"/>
    <mergeCell ref="B19:D19"/>
    <mergeCell ref="B22:D22"/>
    <mergeCell ref="C33:E33"/>
    <mergeCell ref="C34:E34"/>
  </mergeCells>
  <pageMargins left="0.7" right="0.7" top="0.75" bottom="0.75" header="0.3" footer="0.3"/>
  <pageSetup scale="58" fitToHeight="0" orientation="landscape" r:id="rId1"/>
  <headerFooter>
    <oddFooter>&amp;CAttachment III Page &amp;P</oddFooter>
  </headerFooter>
  <rowBreaks count="2" manualBreakCount="2">
    <brk id="44" max="16383" man="1"/>
    <brk id="8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56"/>
  <sheetViews>
    <sheetView showGridLines="0" topLeftCell="A94" zoomScale="85" zoomScaleNormal="85" zoomScaleSheetLayoutView="80" workbookViewId="0">
      <selection activeCell="O97" sqref="O97"/>
    </sheetView>
  </sheetViews>
  <sheetFormatPr defaultColWidth="9.28515625" defaultRowHeight="18" customHeight="1" x14ac:dyDescent="0.2"/>
  <cols>
    <col min="1" max="1" width="8.285156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181"/>
      <c r="B1" s="181"/>
      <c r="C1" s="185"/>
      <c r="D1" s="184"/>
      <c r="E1" s="185"/>
      <c r="F1" s="185"/>
      <c r="G1" s="185"/>
      <c r="H1" s="185"/>
      <c r="I1" s="185"/>
      <c r="J1" s="185"/>
      <c r="K1" s="185"/>
    </row>
    <row r="2" spans="1:11" ht="18" customHeight="1" x14ac:dyDescent="0.25">
      <c r="A2" s="181"/>
      <c r="B2" s="181"/>
      <c r="C2" s="181"/>
      <c r="D2" s="3857" t="s">
        <v>686</v>
      </c>
      <c r="E2" s="3858"/>
      <c r="F2" s="3858"/>
      <c r="G2" s="3858"/>
      <c r="H2" s="3858"/>
      <c r="I2" s="181"/>
      <c r="J2" s="181"/>
      <c r="K2" s="181"/>
    </row>
    <row r="3" spans="1:11" ht="18" customHeight="1" x14ac:dyDescent="0.2">
      <c r="A3" s="181"/>
      <c r="B3" s="183" t="s">
        <v>0</v>
      </c>
      <c r="C3" s="181"/>
      <c r="D3" s="181"/>
      <c r="E3" s="181"/>
      <c r="F3" s="181"/>
      <c r="G3" s="181"/>
      <c r="H3" s="181"/>
      <c r="I3" s="181"/>
      <c r="J3" s="181"/>
      <c r="K3" s="181"/>
    </row>
    <row r="5" spans="1:11" ht="18" customHeight="1" x14ac:dyDescent="0.2">
      <c r="A5" s="181"/>
      <c r="B5" s="186" t="s">
        <v>40</v>
      </c>
      <c r="C5" s="3859" t="s">
        <v>197</v>
      </c>
      <c r="D5" s="3866"/>
      <c r="E5" s="3866"/>
      <c r="F5" s="3866"/>
      <c r="G5" s="3867"/>
      <c r="H5" s="181"/>
      <c r="I5" s="181"/>
      <c r="J5" s="181"/>
      <c r="K5" s="181"/>
    </row>
    <row r="6" spans="1:11" ht="18" customHeight="1" x14ac:dyDescent="0.2">
      <c r="A6" s="181"/>
      <c r="B6" s="186" t="s">
        <v>3</v>
      </c>
      <c r="C6" s="3868">
        <v>210001</v>
      </c>
      <c r="D6" s="3869"/>
      <c r="E6" s="3869"/>
      <c r="F6" s="3869"/>
      <c r="G6" s="3870"/>
      <c r="H6" s="181"/>
      <c r="I6" s="181"/>
      <c r="J6" s="181"/>
      <c r="K6" s="181"/>
    </row>
    <row r="7" spans="1:11" ht="18" customHeight="1" x14ac:dyDescent="0.2">
      <c r="A7" s="181"/>
      <c r="B7" s="186" t="s">
        <v>4</v>
      </c>
      <c r="C7" s="3871">
        <v>2294</v>
      </c>
      <c r="D7" s="3872"/>
      <c r="E7" s="3872"/>
      <c r="F7" s="3872"/>
      <c r="G7" s="3873"/>
      <c r="H7" s="181"/>
      <c r="I7" s="181"/>
      <c r="J7" s="181"/>
      <c r="K7" s="181"/>
    </row>
    <row r="9" spans="1:11" ht="18" customHeight="1" x14ac:dyDescent="0.2">
      <c r="A9" s="181"/>
      <c r="B9" s="186" t="s">
        <v>1</v>
      </c>
      <c r="C9" s="3859" t="s">
        <v>687</v>
      </c>
      <c r="D9" s="3866"/>
      <c r="E9" s="3866"/>
      <c r="F9" s="3866"/>
      <c r="G9" s="3867"/>
      <c r="H9" s="181"/>
      <c r="I9" s="181"/>
      <c r="J9" s="181"/>
      <c r="K9" s="181"/>
    </row>
    <row r="10" spans="1:11" ht="18" customHeight="1" x14ac:dyDescent="0.2">
      <c r="A10" s="181"/>
      <c r="B10" s="186" t="s">
        <v>2</v>
      </c>
      <c r="C10" s="3874" t="s">
        <v>584</v>
      </c>
      <c r="D10" s="3875"/>
      <c r="E10" s="3875"/>
      <c r="F10" s="3875"/>
      <c r="G10" s="3876"/>
      <c r="H10" s="181"/>
      <c r="I10" s="181"/>
      <c r="J10" s="181"/>
      <c r="K10" s="181"/>
    </row>
    <row r="11" spans="1:11" ht="18" customHeight="1" x14ac:dyDescent="0.2">
      <c r="A11" s="181"/>
      <c r="B11" s="186" t="s">
        <v>32</v>
      </c>
      <c r="C11" s="3859" t="s">
        <v>583</v>
      </c>
      <c r="D11" s="3860"/>
      <c r="E11" s="3860"/>
      <c r="F11" s="3860"/>
      <c r="G11" s="3860"/>
      <c r="H11" s="181"/>
      <c r="I11" s="181"/>
      <c r="J11" s="181"/>
      <c r="K11" s="181"/>
    </row>
    <row r="12" spans="1:11" ht="18" customHeight="1" x14ac:dyDescent="0.2">
      <c r="A12" s="181"/>
      <c r="B12" s="186"/>
      <c r="C12" s="186"/>
      <c r="D12" s="186"/>
      <c r="E12" s="186"/>
      <c r="F12" s="186"/>
      <c r="G12" s="186"/>
      <c r="H12" s="181"/>
      <c r="I12" s="181"/>
      <c r="J12" s="181"/>
      <c r="K12" s="181"/>
    </row>
    <row r="13" spans="1:11" ht="24.6" customHeight="1" x14ac:dyDescent="0.2">
      <c r="A13" s="181"/>
      <c r="B13" s="3863"/>
      <c r="C13" s="3864"/>
      <c r="D13" s="3864"/>
      <c r="E13" s="3864"/>
      <c r="F13" s="3864"/>
      <c r="G13" s="3864"/>
      <c r="H13" s="3865"/>
      <c r="I13" s="185"/>
      <c r="J13" s="181"/>
      <c r="K13" s="181"/>
    </row>
    <row r="14" spans="1:11" ht="18" customHeight="1" x14ac:dyDescent="0.2">
      <c r="A14" s="181"/>
      <c r="B14" s="188"/>
      <c r="C14" s="181"/>
      <c r="D14" s="181"/>
      <c r="E14" s="181"/>
      <c r="F14" s="181"/>
      <c r="G14" s="181"/>
      <c r="H14" s="181"/>
      <c r="I14" s="181"/>
      <c r="J14" s="181"/>
      <c r="K14" s="181"/>
    </row>
    <row r="15" spans="1:11" ht="18" customHeight="1" x14ac:dyDescent="0.2">
      <c r="A15" s="181"/>
      <c r="B15" s="188"/>
      <c r="C15" s="181"/>
      <c r="D15" s="181"/>
      <c r="E15" s="181"/>
      <c r="F15" s="181"/>
      <c r="G15" s="181"/>
      <c r="H15" s="181"/>
      <c r="I15" s="181"/>
      <c r="J15" s="181"/>
      <c r="K15" s="181"/>
    </row>
    <row r="16" spans="1:11" ht="45" customHeight="1" x14ac:dyDescent="0.2">
      <c r="A16" s="184" t="s">
        <v>181</v>
      </c>
      <c r="B16" s="185"/>
      <c r="C16" s="185"/>
      <c r="D16" s="185"/>
      <c r="E16" s="185"/>
      <c r="F16" s="189" t="s">
        <v>9</v>
      </c>
      <c r="G16" s="189" t="s">
        <v>37</v>
      </c>
      <c r="H16" s="189" t="s">
        <v>29</v>
      </c>
      <c r="I16" s="189" t="s">
        <v>30</v>
      </c>
      <c r="J16" s="189" t="s">
        <v>33</v>
      </c>
      <c r="K16" s="189" t="s">
        <v>34</v>
      </c>
    </row>
    <row r="17" spans="1:11" ht="18" customHeight="1" x14ac:dyDescent="0.2">
      <c r="A17" s="187" t="s">
        <v>184</v>
      </c>
      <c r="B17" s="183" t="s">
        <v>182</v>
      </c>
      <c r="C17" s="181"/>
      <c r="D17" s="181"/>
      <c r="E17" s="181"/>
      <c r="F17" s="181"/>
      <c r="G17" s="181"/>
      <c r="H17" s="181"/>
      <c r="I17" s="181"/>
      <c r="J17" s="181"/>
      <c r="K17" s="181"/>
    </row>
    <row r="18" spans="1:11" ht="18" customHeight="1" x14ac:dyDescent="0.2">
      <c r="A18" s="186" t="s">
        <v>185</v>
      </c>
      <c r="B18" s="182" t="s">
        <v>183</v>
      </c>
      <c r="C18" s="181"/>
      <c r="D18" s="181"/>
      <c r="E18" s="181"/>
      <c r="F18" s="194" t="s">
        <v>73</v>
      </c>
      <c r="G18" s="194" t="s">
        <v>73</v>
      </c>
      <c r="H18" s="195">
        <v>7539290</v>
      </c>
      <c r="I18" s="230">
        <v>0</v>
      </c>
      <c r="J18" s="195">
        <v>6447035</v>
      </c>
      <c r="K18" s="196">
        <v>1092255</v>
      </c>
    </row>
    <row r="19" spans="1:11" ht="45" customHeight="1" x14ac:dyDescent="0.2">
      <c r="A19" s="184" t="s">
        <v>8</v>
      </c>
      <c r="B19" s="185"/>
      <c r="C19" s="185"/>
      <c r="D19" s="185"/>
      <c r="E19" s="185"/>
      <c r="F19" s="189" t="s">
        <v>9</v>
      </c>
      <c r="G19" s="189" t="s">
        <v>37</v>
      </c>
      <c r="H19" s="189" t="s">
        <v>29</v>
      </c>
      <c r="I19" s="189" t="s">
        <v>30</v>
      </c>
      <c r="J19" s="189" t="s">
        <v>33</v>
      </c>
      <c r="K19" s="189" t="s">
        <v>34</v>
      </c>
    </row>
    <row r="20" spans="1:11" ht="18" customHeight="1" x14ac:dyDescent="0.2">
      <c r="A20" s="187" t="s">
        <v>74</v>
      </c>
      <c r="B20" s="183" t="s">
        <v>41</v>
      </c>
      <c r="C20" s="181"/>
      <c r="D20" s="181"/>
      <c r="E20" s="181"/>
      <c r="F20" s="181"/>
      <c r="G20" s="181"/>
      <c r="H20" s="181"/>
      <c r="I20" s="181"/>
      <c r="J20" s="181"/>
      <c r="K20" s="181"/>
    </row>
    <row r="21" spans="1:11" ht="18" customHeight="1" x14ac:dyDescent="0.2">
      <c r="A21" s="186" t="s">
        <v>75</v>
      </c>
      <c r="B21" s="182" t="s">
        <v>42</v>
      </c>
      <c r="C21" s="181"/>
      <c r="D21" s="181"/>
      <c r="E21" s="181"/>
      <c r="F21" s="194">
        <v>9899.5</v>
      </c>
      <c r="G21" s="194">
        <v>14405</v>
      </c>
      <c r="H21" s="195">
        <v>431927</v>
      </c>
      <c r="I21" s="230">
        <v>0</v>
      </c>
      <c r="J21" s="195">
        <v>23270</v>
      </c>
      <c r="K21" s="196">
        <v>408657</v>
      </c>
    </row>
    <row r="22" spans="1:11" ht="18" customHeight="1" x14ac:dyDescent="0.2">
      <c r="A22" s="186" t="s">
        <v>76</v>
      </c>
      <c r="B22" s="181" t="s">
        <v>6</v>
      </c>
      <c r="C22" s="181"/>
      <c r="D22" s="181"/>
      <c r="E22" s="181"/>
      <c r="F22" s="194">
        <v>363</v>
      </c>
      <c r="G22" s="194">
        <v>136</v>
      </c>
      <c r="H22" s="195">
        <v>15569</v>
      </c>
      <c r="I22" s="230">
        <v>11801.302</v>
      </c>
      <c r="J22" s="195">
        <v>0</v>
      </c>
      <c r="K22" s="196">
        <v>27370.302</v>
      </c>
    </row>
    <row r="23" spans="1:11" ht="18" customHeight="1" x14ac:dyDescent="0.2">
      <c r="A23" s="186" t="s">
        <v>77</v>
      </c>
      <c r="B23" s="181" t="s">
        <v>43</v>
      </c>
      <c r="C23" s="181"/>
      <c r="D23" s="181"/>
      <c r="E23" s="181"/>
      <c r="F23" s="194">
        <v>0</v>
      </c>
      <c r="G23" s="194">
        <v>0</v>
      </c>
      <c r="H23" s="195">
        <v>0</v>
      </c>
      <c r="I23" s="230">
        <v>0</v>
      </c>
      <c r="J23" s="195">
        <v>0</v>
      </c>
      <c r="K23" s="196">
        <v>0</v>
      </c>
    </row>
    <row r="24" spans="1:11" ht="18" customHeight="1" x14ac:dyDescent="0.2">
      <c r="A24" s="186" t="s">
        <v>78</v>
      </c>
      <c r="B24" s="181" t="s">
        <v>44</v>
      </c>
      <c r="C24" s="181"/>
      <c r="D24" s="181"/>
      <c r="E24" s="181"/>
      <c r="F24" s="194">
        <v>431.75</v>
      </c>
      <c r="G24" s="194">
        <v>1078</v>
      </c>
      <c r="H24" s="195">
        <v>16828</v>
      </c>
      <c r="I24" s="230">
        <v>12755.624</v>
      </c>
      <c r="J24" s="195"/>
      <c r="K24" s="196">
        <v>29583.624</v>
      </c>
    </row>
    <row r="25" spans="1:11" ht="18" customHeight="1" x14ac:dyDescent="0.2">
      <c r="A25" s="186" t="s">
        <v>79</v>
      </c>
      <c r="B25" s="181" t="s">
        <v>5</v>
      </c>
      <c r="C25" s="181"/>
      <c r="D25" s="181"/>
      <c r="E25" s="181"/>
      <c r="F25" s="194">
        <v>395.5</v>
      </c>
      <c r="G25" s="194">
        <v>664</v>
      </c>
      <c r="H25" s="195">
        <v>15148</v>
      </c>
      <c r="I25" s="230">
        <v>11482.183999999999</v>
      </c>
      <c r="J25" s="195">
        <v>0</v>
      </c>
      <c r="K25" s="196">
        <v>26630.184000000001</v>
      </c>
    </row>
    <row r="26" spans="1:11" ht="18" customHeight="1" x14ac:dyDescent="0.2">
      <c r="A26" s="186" t="s">
        <v>80</v>
      </c>
      <c r="B26" s="181" t="s">
        <v>45</v>
      </c>
      <c r="C26" s="181"/>
      <c r="D26" s="181"/>
      <c r="E26" s="181"/>
      <c r="F26" s="194">
        <v>0</v>
      </c>
      <c r="G26" s="194">
        <v>0</v>
      </c>
      <c r="H26" s="195">
        <v>0</v>
      </c>
      <c r="I26" s="230">
        <v>0</v>
      </c>
      <c r="J26" s="195">
        <v>0</v>
      </c>
      <c r="K26" s="196">
        <v>0</v>
      </c>
    </row>
    <row r="27" spans="1:11" ht="18" customHeight="1" x14ac:dyDescent="0.2">
      <c r="A27" s="186" t="s">
        <v>81</v>
      </c>
      <c r="B27" s="181" t="s">
        <v>46</v>
      </c>
      <c r="C27" s="181"/>
      <c r="D27" s="181"/>
      <c r="E27" s="181"/>
      <c r="F27" s="194">
        <v>0</v>
      </c>
      <c r="G27" s="194">
        <v>0</v>
      </c>
      <c r="H27" s="195">
        <v>0</v>
      </c>
      <c r="I27" s="230">
        <v>0</v>
      </c>
      <c r="J27" s="195">
        <v>0</v>
      </c>
      <c r="K27" s="196">
        <v>0</v>
      </c>
    </row>
    <row r="28" spans="1:11" ht="18" customHeight="1" x14ac:dyDescent="0.2">
      <c r="A28" s="186" t="s">
        <v>82</v>
      </c>
      <c r="B28" s="181" t="s">
        <v>47</v>
      </c>
      <c r="C28" s="181"/>
      <c r="D28" s="181"/>
      <c r="E28" s="181"/>
      <c r="F28" s="194">
        <v>0</v>
      </c>
      <c r="G28" s="194">
        <v>0</v>
      </c>
      <c r="H28" s="195">
        <v>0</v>
      </c>
      <c r="I28" s="230">
        <v>0</v>
      </c>
      <c r="J28" s="195">
        <v>0</v>
      </c>
      <c r="K28" s="196">
        <v>0</v>
      </c>
    </row>
    <row r="29" spans="1:11" ht="18" customHeight="1" x14ac:dyDescent="0.2">
      <c r="A29" s="186" t="s">
        <v>83</v>
      </c>
      <c r="B29" s="181" t="s">
        <v>48</v>
      </c>
      <c r="C29" s="181"/>
      <c r="D29" s="181"/>
      <c r="E29" s="181"/>
      <c r="F29" s="194">
        <v>6392</v>
      </c>
      <c r="G29" s="194">
        <v>4085</v>
      </c>
      <c r="H29" s="195">
        <v>335824</v>
      </c>
      <c r="I29" s="230">
        <v>254554.592</v>
      </c>
      <c r="J29" s="195">
        <v>0</v>
      </c>
      <c r="K29" s="196">
        <v>590378.59199999995</v>
      </c>
    </row>
    <row r="30" spans="1:11" ht="18" customHeight="1" x14ac:dyDescent="0.2">
      <c r="A30" s="186" t="s">
        <v>84</v>
      </c>
      <c r="B30" s="3852"/>
      <c r="C30" s="3853"/>
      <c r="D30" s="3854"/>
      <c r="E30" s="181"/>
      <c r="F30" s="194"/>
      <c r="G30" s="194"/>
      <c r="H30" s="195"/>
      <c r="I30" s="230">
        <v>0</v>
      </c>
      <c r="J30" s="195"/>
      <c r="K30" s="196">
        <v>0</v>
      </c>
    </row>
    <row r="31" spans="1:11" ht="18" customHeight="1" x14ac:dyDescent="0.2">
      <c r="A31" s="186" t="s">
        <v>133</v>
      </c>
      <c r="B31" s="3852"/>
      <c r="C31" s="3853"/>
      <c r="D31" s="3854"/>
      <c r="E31" s="181"/>
      <c r="F31" s="194"/>
      <c r="G31" s="194"/>
      <c r="H31" s="195"/>
      <c r="I31" s="230">
        <v>0</v>
      </c>
      <c r="J31" s="195"/>
      <c r="K31" s="196">
        <v>0</v>
      </c>
    </row>
    <row r="32" spans="1:11" ht="18" customHeight="1" x14ac:dyDescent="0.2">
      <c r="A32" s="186" t="s">
        <v>134</v>
      </c>
      <c r="B32" s="209"/>
      <c r="C32" s="210"/>
      <c r="D32" s="211"/>
      <c r="E32" s="181"/>
      <c r="F32" s="194"/>
      <c r="G32" s="232" t="s">
        <v>85</v>
      </c>
      <c r="H32" s="195"/>
      <c r="I32" s="230">
        <v>0</v>
      </c>
      <c r="J32" s="195"/>
      <c r="K32" s="196">
        <v>0</v>
      </c>
    </row>
    <row r="33" spans="1:11" ht="18" customHeight="1" x14ac:dyDescent="0.2">
      <c r="A33" s="186" t="s">
        <v>135</v>
      </c>
      <c r="B33" s="209"/>
      <c r="C33" s="210"/>
      <c r="D33" s="211"/>
      <c r="E33" s="181"/>
      <c r="F33" s="194"/>
      <c r="G33" s="232" t="s">
        <v>85</v>
      </c>
      <c r="H33" s="195"/>
      <c r="I33" s="230">
        <v>0</v>
      </c>
      <c r="J33" s="195"/>
      <c r="K33" s="196">
        <v>0</v>
      </c>
    </row>
    <row r="34" spans="1:11" ht="18" customHeight="1" x14ac:dyDescent="0.2">
      <c r="A34" s="186" t="s">
        <v>136</v>
      </c>
      <c r="B34" s="3852"/>
      <c r="C34" s="3853"/>
      <c r="D34" s="3854"/>
      <c r="E34" s="181"/>
      <c r="F34" s="194"/>
      <c r="G34" s="232" t="s">
        <v>85</v>
      </c>
      <c r="H34" s="195"/>
      <c r="I34" s="230">
        <v>0</v>
      </c>
      <c r="J34" s="195"/>
      <c r="K34" s="196">
        <v>0</v>
      </c>
    </row>
    <row r="35" spans="1:11" ht="18" customHeight="1" x14ac:dyDescent="0.2">
      <c r="A35" s="181"/>
      <c r="B35" s="181"/>
      <c r="C35" s="181"/>
      <c r="D35" s="181"/>
      <c r="E35" s="181"/>
      <c r="F35" s="181"/>
      <c r="G35" s="181"/>
      <c r="H35" s="181"/>
      <c r="I35" s="181"/>
      <c r="J35" s="181"/>
      <c r="K35" s="224"/>
    </row>
    <row r="36" spans="1:11" ht="18" customHeight="1" x14ac:dyDescent="0.2">
      <c r="A36" s="187" t="s">
        <v>137</v>
      </c>
      <c r="B36" s="183" t="s">
        <v>138</v>
      </c>
      <c r="C36" s="181"/>
      <c r="D36" s="181"/>
      <c r="E36" s="183" t="s">
        <v>7</v>
      </c>
      <c r="F36" s="198">
        <v>17481.75</v>
      </c>
      <c r="G36" s="198">
        <v>20368</v>
      </c>
      <c r="H36" s="198">
        <v>815296</v>
      </c>
      <c r="I36" s="196">
        <v>290593.70199999999</v>
      </c>
      <c r="J36" s="196">
        <v>23270</v>
      </c>
      <c r="K36" s="196">
        <v>1082619.702</v>
      </c>
    </row>
    <row r="37" spans="1:11" ht="18" customHeight="1" thickBot="1" x14ac:dyDescent="0.25">
      <c r="A37" s="181"/>
      <c r="B37" s="183"/>
      <c r="C37" s="181"/>
      <c r="D37" s="181"/>
      <c r="E37" s="181"/>
      <c r="F37" s="199"/>
      <c r="G37" s="199"/>
      <c r="H37" s="200"/>
      <c r="I37" s="200"/>
      <c r="J37" s="200"/>
      <c r="K37" s="225"/>
    </row>
    <row r="38" spans="1:11" ht="42.75" customHeight="1" x14ac:dyDescent="0.2">
      <c r="A38" s="181"/>
      <c r="B38" s="181"/>
      <c r="C38" s="181"/>
      <c r="D38" s="181"/>
      <c r="E38" s="181"/>
      <c r="F38" s="189" t="s">
        <v>9</v>
      </c>
      <c r="G38" s="189" t="s">
        <v>37</v>
      </c>
      <c r="H38" s="189" t="s">
        <v>29</v>
      </c>
      <c r="I38" s="189" t="s">
        <v>30</v>
      </c>
      <c r="J38" s="189" t="s">
        <v>33</v>
      </c>
      <c r="K38" s="189" t="s">
        <v>34</v>
      </c>
    </row>
    <row r="39" spans="1:11" ht="18.75" customHeight="1" x14ac:dyDescent="0.2">
      <c r="A39" s="187" t="s">
        <v>86</v>
      </c>
      <c r="B39" s="183" t="s">
        <v>49</v>
      </c>
      <c r="C39" s="181"/>
      <c r="D39" s="181"/>
      <c r="E39" s="181"/>
      <c r="F39" s="181"/>
      <c r="G39" s="181"/>
      <c r="H39" s="181"/>
      <c r="I39" s="181"/>
      <c r="J39" s="181"/>
      <c r="K39" s="181"/>
    </row>
    <row r="40" spans="1:11" ht="18" customHeight="1" x14ac:dyDescent="0.2">
      <c r="A40" s="186" t="s">
        <v>87</v>
      </c>
      <c r="B40" s="181" t="s">
        <v>31</v>
      </c>
      <c r="C40" s="181"/>
      <c r="D40" s="181"/>
      <c r="E40" s="181"/>
      <c r="F40" s="194">
        <v>0</v>
      </c>
      <c r="G40" s="194">
        <v>0</v>
      </c>
      <c r="H40" s="195">
        <v>0</v>
      </c>
      <c r="I40" s="230">
        <v>0</v>
      </c>
      <c r="J40" s="195">
        <v>0</v>
      </c>
      <c r="K40" s="196">
        <v>0</v>
      </c>
    </row>
    <row r="41" spans="1:11" ht="18" customHeight="1" x14ac:dyDescent="0.2">
      <c r="A41" s="186" t="s">
        <v>88</v>
      </c>
      <c r="B41" s="3861" t="s">
        <v>50</v>
      </c>
      <c r="C41" s="3862"/>
      <c r="D41" s="181"/>
      <c r="E41" s="181"/>
      <c r="F41" s="194">
        <v>0</v>
      </c>
      <c r="G41" s="194">
        <v>0</v>
      </c>
      <c r="H41" s="195">
        <v>0</v>
      </c>
      <c r="I41" s="230">
        <v>0</v>
      </c>
      <c r="J41" s="195">
        <v>0</v>
      </c>
      <c r="K41" s="196">
        <v>0</v>
      </c>
    </row>
    <row r="42" spans="1:11" ht="18" customHeight="1" x14ac:dyDescent="0.2">
      <c r="A42" s="186" t="s">
        <v>89</v>
      </c>
      <c r="B42" s="182" t="s">
        <v>11</v>
      </c>
      <c r="C42" s="181"/>
      <c r="D42" s="181"/>
      <c r="E42" s="181"/>
      <c r="F42" s="194">
        <v>1191</v>
      </c>
      <c r="G42" s="194">
        <v>1140</v>
      </c>
      <c r="H42" s="195">
        <v>46027</v>
      </c>
      <c r="I42" s="230">
        <v>0</v>
      </c>
      <c r="J42" s="195">
        <v>3380</v>
      </c>
      <c r="K42" s="196">
        <v>42647</v>
      </c>
    </row>
    <row r="43" spans="1:11" ht="18" customHeight="1" x14ac:dyDescent="0.2">
      <c r="A43" s="186" t="s">
        <v>90</v>
      </c>
      <c r="B43" s="227" t="s">
        <v>10</v>
      </c>
      <c r="C43" s="190"/>
      <c r="D43" s="190"/>
      <c r="E43" s="181"/>
      <c r="F43" s="194">
        <v>0</v>
      </c>
      <c r="G43" s="194">
        <v>0</v>
      </c>
      <c r="H43" s="195">
        <v>0</v>
      </c>
      <c r="I43" s="230">
        <v>0</v>
      </c>
      <c r="J43" s="195">
        <v>0</v>
      </c>
      <c r="K43" s="196">
        <v>0</v>
      </c>
    </row>
    <row r="44" spans="1:11" ht="18" customHeight="1" x14ac:dyDescent="0.2">
      <c r="A44" s="186" t="s">
        <v>91</v>
      </c>
      <c r="B44" s="3852" t="s">
        <v>688</v>
      </c>
      <c r="C44" s="3853"/>
      <c r="D44" s="3854"/>
      <c r="E44" s="181"/>
      <c r="F44" s="234">
        <v>6400</v>
      </c>
      <c r="G44" s="234">
        <v>892</v>
      </c>
      <c r="H44" s="234">
        <v>248929</v>
      </c>
      <c r="I44" s="235">
        <v>0</v>
      </c>
      <c r="J44" s="234">
        <v>0</v>
      </c>
      <c r="K44" s="236">
        <v>248929</v>
      </c>
    </row>
    <row r="45" spans="1:11" ht="18" customHeight="1" x14ac:dyDescent="0.2">
      <c r="A45" s="186" t="s">
        <v>139</v>
      </c>
      <c r="B45" s="3852"/>
      <c r="C45" s="3853"/>
      <c r="D45" s="3854"/>
      <c r="E45" s="181"/>
      <c r="F45" s="194"/>
      <c r="G45" s="194"/>
      <c r="H45" s="195"/>
      <c r="I45" s="230">
        <v>0</v>
      </c>
      <c r="J45" s="195"/>
      <c r="K45" s="196">
        <v>0</v>
      </c>
    </row>
    <row r="46" spans="1:11" ht="18" customHeight="1" x14ac:dyDescent="0.2">
      <c r="A46" s="186" t="s">
        <v>140</v>
      </c>
      <c r="B46" s="3852"/>
      <c r="C46" s="3853"/>
      <c r="D46" s="3854"/>
      <c r="E46" s="181"/>
      <c r="F46" s="194"/>
      <c r="G46" s="194"/>
      <c r="H46" s="195"/>
      <c r="I46" s="230">
        <v>0</v>
      </c>
      <c r="J46" s="195"/>
      <c r="K46" s="196">
        <v>0</v>
      </c>
    </row>
    <row r="47" spans="1:11" ht="18" customHeight="1" x14ac:dyDescent="0.2">
      <c r="A47" s="186" t="s">
        <v>141</v>
      </c>
      <c r="B47" s="3852"/>
      <c r="C47" s="3853"/>
      <c r="D47" s="3854"/>
      <c r="E47" s="181"/>
      <c r="F47" s="194"/>
      <c r="G47" s="194"/>
      <c r="H47" s="195"/>
      <c r="I47" s="230">
        <v>0</v>
      </c>
      <c r="J47" s="195"/>
      <c r="K47" s="196">
        <v>0</v>
      </c>
    </row>
    <row r="49" spans="1:11" ht="18" customHeight="1" x14ac:dyDescent="0.2">
      <c r="A49" s="187" t="s">
        <v>142</v>
      </c>
      <c r="B49" s="183" t="s">
        <v>143</v>
      </c>
      <c r="C49" s="181"/>
      <c r="D49" s="181"/>
      <c r="E49" s="183" t="s">
        <v>7</v>
      </c>
      <c r="F49" s="203">
        <v>7591</v>
      </c>
      <c r="G49" s="203">
        <v>2032</v>
      </c>
      <c r="H49" s="196">
        <v>294956</v>
      </c>
      <c r="I49" s="196">
        <v>0</v>
      </c>
      <c r="J49" s="196">
        <v>3380</v>
      </c>
      <c r="K49" s="196">
        <v>291576</v>
      </c>
    </row>
    <row r="50" spans="1:11" ht="18" customHeight="1" thickBot="1" x14ac:dyDescent="0.25">
      <c r="A50" s="181"/>
      <c r="B50" s="181"/>
      <c r="C50" s="181"/>
      <c r="D50" s="181"/>
      <c r="E50" s="181"/>
      <c r="F50" s="181"/>
      <c r="G50" s="204"/>
      <c r="H50" s="204"/>
      <c r="I50" s="204"/>
      <c r="J50" s="204"/>
      <c r="K50" s="204"/>
    </row>
    <row r="51" spans="1:11" ht="42.75" customHeight="1" x14ac:dyDescent="0.2">
      <c r="A51" s="181"/>
      <c r="B51" s="181"/>
      <c r="C51" s="181"/>
      <c r="D51" s="181"/>
      <c r="E51" s="181"/>
      <c r="F51" s="189" t="s">
        <v>9</v>
      </c>
      <c r="G51" s="189" t="s">
        <v>37</v>
      </c>
      <c r="H51" s="189" t="s">
        <v>29</v>
      </c>
      <c r="I51" s="189" t="s">
        <v>30</v>
      </c>
      <c r="J51" s="189" t="s">
        <v>33</v>
      </c>
      <c r="K51" s="189" t="s">
        <v>34</v>
      </c>
    </row>
    <row r="52" spans="1:11" ht="18" customHeight="1" x14ac:dyDescent="0.2">
      <c r="A52" s="187" t="s">
        <v>92</v>
      </c>
      <c r="B52" s="3880" t="s">
        <v>38</v>
      </c>
      <c r="C52" s="3881"/>
      <c r="D52" s="181"/>
      <c r="E52" s="181"/>
      <c r="F52" s="181"/>
      <c r="G52" s="181"/>
      <c r="H52" s="181"/>
      <c r="I52" s="181"/>
      <c r="J52" s="181"/>
      <c r="K52" s="181"/>
    </row>
    <row r="53" spans="1:11" ht="18" customHeight="1" x14ac:dyDescent="0.2">
      <c r="A53" s="186" t="s">
        <v>51</v>
      </c>
      <c r="B53" s="3882" t="s">
        <v>582</v>
      </c>
      <c r="C53" s="3883"/>
      <c r="D53" s="3879"/>
      <c r="E53" s="181"/>
      <c r="F53" s="194">
        <v>5931.5</v>
      </c>
      <c r="G53" s="194">
        <v>2506</v>
      </c>
      <c r="H53" s="195">
        <v>361711</v>
      </c>
      <c r="I53" s="230">
        <v>0</v>
      </c>
      <c r="J53" s="195">
        <v>186011</v>
      </c>
      <c r="K53" s="196">
        <v>175700</v>
      </c>
    </row>
    <row r="54" spans="1:11" ht="18" customHeight="1" x14ac:dyDescent="0.2">
      <c r="A54" s="186" t="s">
        <v>93</v>
      </c>
      <c r="B54" s="206" t="s">
        <v>438</v>
      </c>
      <c r="C54" s="207"/>
      <c r="D54" s="208"/>
      <c r="E54" s="181"/>
      <c r="F54" s="194">
        <v>2080</v>
      </c>
      <c r="G54" s="194">
        <v>429</v>
      </c>
      <c r="H54" s="195">
        <v>55358</v>
      </c>
      <c r="I54" s="230">
        <v>0</v>
      </c>
      <c r="J54" s="195">
        <v>0</v>
      </c>
      <c r="K54" s="196">
        <v>55358</v>
      </c>
    </row>
    <row r="55" spans="1:11" ht="18" customHeight="1" x14ac:dyDescent="0.2">
      <c r="A55" s="186" t="s">
        <v>94</v>
      </c>
      <c r="B55" s="3877" t="s">
        <v>581</v>
      </c>
      <c r="C55" s="3878"/>
      <c r="D55" s="3879"/>
      <c r="E55" s="181"/>
      <c r="F55" s="194">
        <v>0</v>
      </c>
      <c r="G55" s="194">
        <v>0</v>
      </c>
      <c r="H55" s="195">
        <v>0</v>
      </c>
      <c r="I55" s="230">
        <v>0</v>
      </c>
      <c r="J55" s="195">
        <v>0</v>
      </c>
      <c r="K55" s="196">
        <v>0</v>
      </c>
    </row>
    <row r="56" spans="1:11" ht="18" customHeight="1" x14ac:dyDescent="0.2">
      <c r="A56" s="186" t="s">
        <v>95</v>
      </c>
      <c r="B56" s="3877" t="s">
        <v>580</v>
      </c>
      <c r="C56" s="3878"/>
      <c r="D56" s="3879"/>
      <c r="E56" s="181"/>
      <c r="F56" s="194">
        <v>3571</v>
      </c>
      <c r="G56" s="194">
        <v>1273</v>
      </c>
      <c r="H56" s="195">
        <v>6937867</v>
      </c>
      <c r="I56" s="230">
        <v>0</v>
      </c>
      <c r="J56" s="195">
        <v>0</v>
      </c>
      <c r="K56" s="196">
        <v>6937867</v>
      </c>
    </row>
    <row r="57" spans="1:11" ht="18" customHeight="1" x14ac:dyDescent="0.2">
      <c r="A57" s="186" t="s">
        <v>96</v>
      </c>
      <c r="B57" s="3877" t="s">
        <v>439</v>
      </c>
      <c r="C57" s="3878"/>
      <c r="D57" s="3879"/>
      <c r="E57" s="181"/>
      <c r="F57" s="194">
        <v>11384.6</v>
      </c>
      <c r="G57" s="194">
        <v>0</v>
      </c>
      <c r="H57" s="195">
        <v>1342055</v>
      </c>
      <c r="I57" s="230">
        <v>0</v>
      </c>
      <c r="J57" s="195">
        <v>1019263</v>
      </c>
      <c r="K57" s="196">
        <v>322792</v>
      </c>
    </row>
    <row r="58" spans="1:11" ht="18" customHeight="1" x14ac:dyDescent="0.2">
      <c r="A58" s="186" t="s">
        <v>97</v>
      </c>
      <c r="B58" s="206" t="s">
        <v>689</v>
      </c>
      <c r="C58" s="207"/>
      <c r="D58" s="208"/>
      <c r="E58" s="181"/>
      <c r="F58" s="194">
        <v>0</v>
      </c>
      <c r="G58" s="194">
        <v>334</v>
      </c>
      <c r="H58" s="195">
        <v>535714</v>
      </c>
      <c r="I58" s="230">
        <v>0</v>
      </c>
      <c r="J58" s="195">
        <v>0</v>
      </c>
      <c r="K58" s="196">
        <v>535714</v>
      </c>
    </row>
    <row r="59" spans="1:11" ht="18" customHeight="1" x14ac:dyDescent="0.2">
      <c r="A59" s="186" t="s">
        <v>98</v>
      </c>
      <c r="B59" s="3877" t="s">
        <v>690</v>
      </c>
      <c r="C59" s="3878"/>
      <c r="D59" s="3879"/>
      <c r="E59" s="181"/>
      <c r="F59" s="194"/>
      <c r="G59" s="194"/>
      <c r="H59" s="195">
        <v>2274178</v>
      </c>
      <c r="I59" s="230">
        <v>0</v>
      </c>
      <c r="J59" s="195"/>
      <c r="K59" s="196">
        <v>2274178</v>
      </c>
    </row>
    <row r="60" spans="1:11" ht="18" customHeight="1" x14ac:dyDescent="0.2">
      <c r="A60" s="186" t="s">
        <v>99</v>
      </c>
      <c r="B60" s="206" t="s">
        <v>421</v>
      </c>
      <c r="C60" s="207"/>
      <c r="D60" s="208"/>
      <c r="E60" s="181"/>
      <c r="F60" s="194"/>
      <c r="G60" s="194"/>
      <c r="H60" s="195"/>
      <c r="I60" s="230">
        <v>0</v>
      </c>
      <c r="J60" s="195"/>
      <c r="K60" s="196">
        <v>0</v>
      </c>
    </row>
    <row r="61" spans="1:11" ht="18" customHeight="1" x14ac:dyDescent="0.2">
      <c r="A61" s="186" t="s">
        <v>100</v>
      </c>
      <c r="B61" s="206" t="s">
        <v>691</v>
      </c>
      <c r="C61" s="207"/>
      <c r="D61" s="208"/>
      <c r="E61" s="181"/>
      <c r="F61" s="194"/>
      <c r="G61" s="194"/>
      <c r="H61" s="195">
        <v>2442159</v>
      </c>
      <c r="I61" s="230">
        <v>0</v>
      </c>
      <c r="J61" s="195"/>
      <c r="K61" s="196">
        <v>2442159</v>
      </c>
    </row>
    <row r="62" spans="1:11" ht="18" customHeight="1" x14ac:dyDescent="0.2">
      <c r="A62" s="186" t="s">
        <v>101</v>
      </c>
      <c r="B62" s="3877" t="s">
        <v>692</v>
      </c>
      <c r="C62" s="3878"/>
      <c r="D62" s="3879"/>
      <c r="E62" s="181"/>
      <c r="F62" s="194">
        <v>10186</v>
      </c>
      <c r="G62" s="194">
        <v>5685</v>
      </c>
      <c r="H62" s="195">
        <v>870457</v>
      </c>
      <c r="I62" s="230">
        <v>0</v>
      </c>
      <c r="J62" s="195">
        <v>513971</v>
      </c>
      <c r="K62" s="196">
        <v>356486</v>
      </c>
    </row>
    <row r="63" spans="1:11" ht="18" customHeight="1" x14ac:dyDescent="0.2">
      <c r="A63" s="186"/>
      <c r="B63" s="181"/>
      <c r="C63" s="181"/>
      <c r="D63" s="181"/>
      <c r="E63" s="181"/>
      <c r="F63" s="181"/>
      <c r="G63" s="181"/>
      <c r="H63" s="181"/>
      <c r="I63" s="226"/>
      <c r="J63" s="181"/>
      <c r="K63" s="181"/>
    </row>
    <row r="64" spans="1:11" ht="18" customHeight="1" x14ac:dyDescent="0.2">
      <c r="A64" s="186" t="s">
        <v>144</v>
      </c>
      <c r="B64" s="183" t="s">
        <v>145</v>
      </c>
      <c r="C64" s="181"/>
      <c r="D64" s="181"/>
      <c r="E64" s="183" t="s">
        <v>7</v>
      </c>
      <c r="F64" s="198">
        <v>33153.1</v>
      </c>
      <c r="G64" s="198">
        <v>10227</v>
      </c>
      <c r="H64" s="196">
        <v>14819499</v>
      </c>
      <c r="I64" s="196">
        <v>0</v>
      </c>
      <c r="J64" s="196">
        <v>1719245</v>
      </c>
      <c r="K64" s="196">
        <v>13100254</v>
      </c>
    </row>
    <row r="65" spans="1:11" ht="18" customHeight="1" x14ac:dyDescent="0.2">
      <c r="A65" s="181"/>
      <c r="B65" s="181"/>
      <c r="C65" s="181"/>
      <c r="D65" s="181"/>
      <c r="E65" s="181"/>
      <c r="F65" s="228"/>
      <c r="G65" s="228"/>
      <c r="H65" s="228"/>
      <c r="I65" s="228"/>
      <c r="J65" s="228"/>
      <c r="K65" s="228"/>
    </row>
    <row r="66" spans="1:11" ht="42.75" customHeight="1" x14ac:dyDescent="0.2">
      <c r="A66" s="181"/>
      <c r="B66" s="181"/>
      <c r="C66" s="181"/>
      <c r="D66" s="181"/>
      <c r="E66" s="181"/>
      <c r="F66" s="237" t="s">
        <v>9</v>
      </c>
      <c r="G66" s="237" t="s">
        <v>37</v>
      </c>
      <c r="H66" s="237" t="s">
        <v>29</v>
      </c>
      <c r="I66" s="237" t="s">
        <v>30</v>
      </c>
      <c r="J66" s="237" t="s">
        <v>33</v>
      </c>
      <c r="K66" s="237" t="s">
        <v>34</v>
      </c>
    </row>
    <row r="67" spans="1:11" ht="18" customHeight="1" x14ac:dyDescent="0.2">
      <c r="A67" s="187" t="s">
        <v>102</v>
      </c>
      <c r="B67" s="183" t="s">
        <v>12</v>
      </c>
      <c r="C67" s="181"/>
      <c r="D67" s="181"/>
      <c r="E67" s="181"/>
      <c r="F67" s="238"/>
      <c r="G67" s="238"/>
      <c r="H67" s="238"/>
      <c r="I67" s="239"/>
      <c r="J67" s="238"/>
      <c r="K67" s="240"/>
    </row>
    <row r="68" spans="1:11" ht="18" customHeight="1" x14ac:dyDescent="0.2">
      <c r="A68" s="186" t="s">
        <v>103</v>
      </c>
      <c r="B68" s="181" t="s">
        <v>52</v>
      </c>
      <c r="C68" s="181"/>
      <c r="D68" s="181"/>
      <c r="E68" s="181"/>
      <c r="F68" s="231">
        <v>3754.3</v>
      </c>
      <c r="G68" s="231">
        <v>260</v>
      </c>
      <c r="H68" s="231">
        <v>303410</v>
      </c>
      <c r="I68" s="230">
        <v>0</v>
      </c>
      <c r="J68" s="231">
        <v>258977</v>
      </c>
      <c r="K68" s="196">
        <v>44433</v>
      </c>
    </row>
    <row r="69" spans="1:11" ht="18" customHeight="1" x14ac:dyDescent="0.2">
      <c r="A69" s="186" t="s">
        <v>104</v>
      </c>
      <c r="B69" s="182" t="s">
        <v>53</v>
      </c>
      <c r="C69" s="181"/>
      <c r="D69" s="181"/>
      <c r="E69" s="181"/>
      <c r="F69" s="231">
        <v>0</v>
      </c>
      <c r="G69" s="231">
        <v>0</v>
      </c>
      <c r="H69" s="231">
        <v>0</v>
      </c>
      <c r="I69" s="230">
        <v>0</v>
      </c>
      <c r="J69" s="231">
        <v>0</v>
      </c>
      <c r="K69" s="196">
        <v>0</v>
      </c>
    </row>
    <row r="70" spans="1:11" ht="18" customHeight="1" x14ac:dyDescent="0.2">
      <c r="A70" s="186" t="s">
        <v>178</v>
      </c>
      <c r="B70" s="206"/>
      <c r="C70" s="207"/>
      <c r="D70" s="208"/>
      <c r="E70" s="183"/>
      <c r="F70" s="215"/>
      <c r="G70" s="215"/>
      <c r="H70" s="216"/>
      <c r="I70" s="230">
        <v>0</v>
      </c>
      <c r="J70" s="216"/>
      <c r="K70" s="196">
        <v>0</v>
      </c>
    </row>
    <row r="71" spans="1:11" ht="18" customHeight="1" x14ac:dyDescent="0.2">
      <c r="A71" s="186" t="s">
        <v>179</v>
      </c>
      <c r="B71" s="206"/>
      <c r="C71" s="207"/>
      <c r="D71" s="208"/>
      <c r="E71" s="183"/>
      <c r="F71" s="215"/>
      <c r="G71" s="215"/>
      <c r="H71" s="216"/>
      <c r="I71" s="230">
        <v>0</v>
      </c>
      <c r="J71" s="216"/>
      <c r="K71" s="196">
        <v>0</v>
      </c>
    </row>
    <row r="72" spans="1:11" ht="18" customHeight="1" x14ac:dyDescent="0.2">
      <c r="A72" s="186" t="s">
        <v>180</v>
      </c>
      <c r="B72" s="212"/>
      <c r="C72" s="213"/>
      <c r="D72" s="214"/>
      <c r="E72" s="183"/>
      <c r="F72" s="194"/>
      <c r="G72" s="194"/>
      <c r="H72" s="195"/>
      <c r="I72" s="230">
        <v>0</v>
      </c>
      <c r="J72" s="195"/>
      <c r="K72" s="196">
        <v>0</v>
      </c>
    </row>
    <row r="73" spans="1:11" ht="18" customHeight="1" x14ac:dyDescent="0.2">
      <c r="A73" s="186"/>
      <c r="B73" s="182"/>
      <c r="C73" s="181"/>
      <c r="D73" s="181"/>
      <c r="E73" s="183"/>
      <c r="F73" s="241"/>
      <c r="G73" s="241"/>
      <c r="H73" s="242"/>
      <c r="I73" s="239"/>
      <c r="J73" s="242"/>
      <c r="K73" s="240"/>
    </row>
    <row r="74" spans="1:11" ht="18" customHeight="1" x14ac:dyDescent="0.2">
      <c r="A74" s="187" t="s">
        <v>146</v>
      </c>
      <c r="B74" s="183" t="s">
        <v>147</v>
      </c>
      <c r="C74" s="181"/>
      <c r="D74" s="181"/>
      <c r="E74" s="183" t="s">
        <v>7</v>
      </c>
      <c r="F74" s="201">
        <v>3754.3</v>
      </c>
      <c r="G74" s="201">
        <v>260</v>
      </c>
      <c r="H74" s="201">
        <v>303410</v>
      </c>
      <c r="I74" s="233">
        <v>0</v>
      </c>
      <c r="J74" s="201">
        <v>258977</v>
      </c>
      <c r="K74" s="197">
        <v>44433</v>
      </c>
    </row>
    <row r="75" spans="1:11" ht="42.75" customHeight="1" x14ac:dyDescent="0.2">
      <c r="A75" s="181"/>
      <c r="B75" s="181"/>
      <c r="C75" s="181"/>
      <c r="D75" s="181"/>
      <c r="E75" s="181"/>
      <c r="F75" s="189" t="s">
        <v>9</v>
      </c>
      <c r="G75" s="189" t="s">
        <v>37</v>
      </c>
      <c r="H75" s="189" t="s">
        <v>29</v>
      </c>
      <c r="I75" s="189" t="s">
        <v>30</v>
      </c>
      <c r="J75" s="189" t="s">
        <v>33</v>
      </c>
      <c r="K75" s="189" t="s">
        <v>34</v>
      </c>
    </row>
    <row r="76" spans="1:11" ht="18" customHeight="1" x14ac:dyDescent="0.2">
      <c r="A76" s="187" t="s">
        <v>105</v>
      </c>
      <c r="B76" s="183" t="s">
        <v>106</v>
      </c>
      <c r="C76" s="181"/>
      <c r="D76" s="181"/>
      <c r="E76" s="181"/>
      <c r="F76" s="181"/>
      <c r="G76" s="181"/>
      <c r="H76" s="181"/>
      <c r="I76" s="181"/>
      <c r="J76" s="181"/>
      <c r="K76" s="181"/>
    </row>
    <row r="77" spans="1:11" ht="18" customHeight="1" x14ac:dyDescent="0.2">
      <c r="A77" s="186" t="s">
        <v>107</v>
      </c>
      <c r="B77" s="182" t="s">
        <v>54</v>
      </c>
      <c r="C77" s="181"/>
      <c r="D77" s="181"/>
      <c r="E77" s="181"/>
      <c r="F77" s="194"/>
      <c r="G77" s="194"/>
      <c r="H77" s="195"/>
      <c r="I77" s="230">
        <v>0</v>
      </c>
      <c r="J77" s="195"/>
      <c r="K77" s="196">
        <v>0</v>
      </c>
    </row>
    <row r="78" spans="1:11" ht="18" customHeight="1" x14ac:dyDescent="0.2">
      <c r="A78" s="186" t="s">
        <v>108</v>
      </c>
      <c r="B78" s="182" t="s">
        <v>55</v>
      </c>
      <c r="C78" s="181"/>
      <c r="D78" s="181"/>
      <c r="E78" s="181"/>
      <c r="F78" s="194"/>
      <c r="G78" s="194"/>
      <c r="H78" s="195">
        <v>264992</v>
      </c>
      <c r="I78" s="230"/>
      <c r="J78" s="195">
        <v>95359</v>
      </c>
      <c r="K78" s="196">
        <v>169633</v>
      </c>
    </row>
    <row r="79" spans="1:11" ht="18" customHeight="1" x14ac:dyDescent="0.2">
      <c r="A79" s="186" t="s">
        <v>109</v>
      </c>
      <c r="B79" s="182" t="s">
        <v>13</v>
      </c>
      <c r="C79" s="181"/>
      <c r="D79" s="181"/>
      <c r="E79" s="181"/>
      <c r="F79" s="194">
        <v>403.25</v>
      </c>
      <c r="G79" s="194">
        <v>158</v>
      </c>
      <c r="H79" s="195">
        <v>1004449</v>
      </c>
      <c r="I79" s="230">
        <v>0</v>
      </c>
      <c r="J79" s="195"/>
      <c r="K79" s="196">
        <v>1004449</v>
      </c>
    </row>
    <row r="80" spans="1:11" ht="18" customHeight="1" x14ac:dyDescent="0.2">
      <c r="A80" s="186" t="s">
        <v>110</v>
      </c>
      <c r="B80" s="182" t="s">
        <v>56</v>
      </c>
      <c r="C80" s="181"/>
      <c r="D80" s="181"/>
      <c r="E80" s="181"/>
      <c r="F80" s="194">
        <v>80</v>
      </c>
      <c r="G80" s="194"/>
      <c r="H80" s="195">
        <v>4446</v>
      </c>
      <c r="I80" s="230">
        <v>0</v>
      </c>
      <c r="J80" s="195"/>
      <c r="K80" s="196">
        <v>4446</v>
      </c>
    </row>
    <row r="81" spans="1:11" ht="18" customHeight="1" x14ac:dyDescent="0.2">
      <c r="A81" s="186"/>
      <c r="B81" s="181"/>
      <c r="C81" s="181"/>
      <c r="D81" s="181"/>
      <c r="E81" s="181"/>
      <c r="F81" s="181"/>
      <c r="G81" s="181"/>
      <c r="H81" s="181"/>
      <c r="I81" s="181"/>
      <c r="J81" s="181"/>
      <c r="K81" s="220"/>
    </row>
    <row r="82" spans="1:11" ht="18" customHeight="1" x14ac:dyDescent="0.2">
      <c r="A82" s="186" t="s">
        <v>148</v>
      </c>
      <c r="B82" s="183" t="s">
        <v>149</v>
      </c>
      <c r="C82" s="181"/>
      <c r="D82" s="181"/>
      <c r="E82" s="183" t="s">
        <v>7</v>
      </c>
      <c r="F82" s="201">
        <v>483.25</v>
      </c>
      <c r="G82" s="201">
        <v>158</v>
      </c>
      <c r="H82" s="197">
        <v>1273887</v>
      </c>
      <c r="I82" s="197">
        <v>0</v>
      </c>
      <c r="J82" s="197">
        <v>95359</v>
      </c>
      <c r="K82" s="197">
        <v>1178528</v>
      </c>
    </row>
    <row r="83" spans="1:11" ht="18" customHeight="1" thickBot="1" x14ac:dyDescent="0.25">
      <c r="A83" s="186"/>
      <c r="B83" s="181"/>
      <c r="C83" s="181"/>
      <c r="D83" s="181"/>
      <c r="E83" s="181"/>
      <c r="F83" s="204"/>
      <c r="G83" s="204"/>
      <c r="H83" s="204"/>
      <c r="I83" s="204"/>
      <c r="J83" s="204"/>
      <c r="K83" s="204"/>
    </row>
    <row r="84" spans="1:11" ht="42.75" customHeight="1" x14ac:dyDescent="0.2">
      <c r="A84" s="181"/>
      <c r="B84" s="181"/>
      <c r="C84" s="181"/>
      <c r="D84" s="181"/>
      <c r="E84" s="181"/>
      <c r="F84" s="189" t="s">
        <v>9</v>
      </c>
      <c r="G84" s="189" t="s">
        <v>37</v>
      </c>
      <c r="H84" s="189" t="s">
        <v>29</v>
      </c>
      <c r="I84" s="189" t="s">
        <v>30</v>
      </c>
      <c r="J84" s="189" t="s">
        <v>33</v>
      </c>
      <c r="K84" s="189" t="s">
        <v>34</v>
      </c>
    </row>
    <row r="85" spans="1:11" ht="18" customHeight="1" x14ac:dyDescent="0.2">
      <c r="A85" s="187" t="s">
        <v>111</v>
      </c>
      <c r="B85" s="183" t="s">
        <v>57</v>
      </c>
      <c r="C85" s="181"/>
      <c r="D85" s="181"/>
      <c r="E85" s="181"/>
      <c r="F85" s="181"/>
      <c r="G85" s="181"/>
      <c r="H85" s="181"/>
      <c r="I85" s="181"/>
      <c r="J85" s="181"/>
      <c r="K85" s="181"/>
    </row>
    <row r="86" spans="1:11" ht="18" customHeight="1" x14ac:dyDescent="0.2">
      <c r="A86" s="186" t="s">
        <v>112</v>
      </c>
      <c r="B86" s="182" t="s">
        <v>113</v>
      </c>
      <c r="C86" s="181"/>
      <c r="D86" s="181"/>
      <c r="E86" s="181"/>
      <c r="F86" s="194">
        <v>0</v>
      </c>
      <c r="G86" s="194">
        <v>0</v>
      </c>
      <c r="H86" s="195">
        <v>0</v>
      </c>
      <c r="I86" s="230">
        <v>0</v>
      </c>
      <c r="J86" s="195">
        <v>0</v>
      </c>
      <c r="K86" s="196">
        <v>0</v>
      </c>
    </row>
    <row r="87" spans="1:11" ht="18" customHeight="1" x14ac:dyDescent="0.2">
      <c r="A87" s="186" t="s">
        <v>114</v>
      </c>
      <c r="B87" s="182" t="s">
        <v>14</v>
      </c>
      <c r="C87" s="181"/>
      <c r="D87" s="181"/>
      <c r="E87" s="181"/>
      <c r="F87" s="194">
        <v>0</v>
      </c>
      <c r="G87" s="194">
        <v>0</v>
      </c>
      <c r="H87" s="195">
        <v>0</v>
      </c>
      <c r="I87" s="230">
        <v>0</v>
      </c>
      <c r="J87" s="195">
        <v>0</v>
      </c>
      <c r="K87" s="196">
        <v>0</v>
      </c>
    </row>
    <row r="88" spans="1:11" ht="18" customHeight="1" x14ac:dyDescent="0.2">
      <c r="A88" s="186" t="s">
        <v>115</v>
      </c>
      <c r="B88" s="182" t="s">
        <v>116</v>
      </c>
      <c r="C88" s="181"/>
      <c r="D88" s="181"/>
      <c r="E88" s="181"/>
      <c r="F88" s="194">
        <v>0</v>
      </c>
      <c r="G88" s="194">
        <v>0</v>
      </c>
      <c r="H88" s="195">
        <v>0</v>
      </c>
      <c r="I88" s="230">
        <v>0</v>
      </c>
      <c r="J88" s="195">
        <v>0</v>
      </c>
      <c r="K88" s="196">
        <v>0</v>
      </c>
    </row>
    <row r="89" spans="1:11" ht="18" customHeight="1" x14ac:dyDescent="0.2">
      <c r="A89" s="186" t="s">
        <v>117</v>
      </c>
      <c r="B89" s="182" t="s">
        <v>58</v>
      </c>
      <c r="C89" s="181"/>
      <c r="D89" s="181"/>
      <c r="E89" s="181"/>
      <c r="F89" s="194">
        <v>0</v>
      </c>
      <c r="G89" s="194">
        <v>0</v>
      </c>
      <c r="H89" s="195">
        <v>0</v>
      </c>
      <c r="I89" s="230">
        <v>0</v>
      </c>
      <c r="J89" s="195">
        <v>0</v>
      </c>
      <c r="K89" s="196">
        <v>0</v>
      </c>
    </row>
    <row r="90" spans="1:11" ht="18" customHeight="1" x14ac:dyDescent="0.2">
      <c r="A90" s="186" t="s">
        <v>118</v>
      </c>
      <c r="B90" s="3861" t="s">
        <v>59</v>
      </c>
      <c r="C90" s="3862"/>
      <c r="D90" s="181"/>
      <c r="E90" s="181"/>
      <c r="F90" s="194"/>
      <c r="G90" s="194"/>
      <c r="H90" s="195"/>
      <c r="I90" s="230">
        <v>0</v>
      </c>
      <c r="J90" s="195"/>
      <c r="K90" s="196">
        <v>0</v>
      </c>
    </row>
    <row r="91" spans="1:11" ht="18" customHeight="1" x14ac:dyDescent="0.2">
      <c r="A91" s="186" t="s">
        <v>119</v>
      </c>
      <c r="B91" s="182" t="s">
        <v>60</v>
      </c>
      <c r="C91" s="181"/>
      <c r="D91" s="181"/>
      <c r="E91" s="181"/>
      <c r="F91" s="194"/>
      <c r="G91" s="194"/>
      <c r="H91" s="195"/>
      <c r="I91" s="230">
        <v>0</v>
      </c>
      <c r="J91" s="195"/>
      <c r="K91" s="196">
        <v>0</v>
      </c>
    </row>
    <row r="92" spans="1:11" ht="18" customHeight="1" x14ac:dyDescent="0.2">
      <c r="A92" s="186" t="s">
        <v>120</v>
      </c>
      <c r="B92" s="182" t="s">
        <v>121</v>
      </c>
      <c r="C92" s="181"/>
      <c r="D92" s="181"/>
      <c r="E92" s="181"/>
      <c r="F92" s="218">
        <v>0</v>
      </c>
      <c r="G92" s="218">
        <v>31</v>
      </c>
      <c r="H92" s="219">
        <v>0</v>
      </c>
      <c r="I92" s="230">
        <v>0</v>
      </c>
      <c r="J92" s="219">
        <v>0</v>
      </c>
      <c r="K92" s="196">
        <v>0</v>
      </c>
    </row>
    <row r="93" spans="1:11" ht="18" customHeight="1" x14ac:dyDescent="0.2">
      <c r="A93" s="186" t="s">
        <v>122</v>
      </c>
      <c r="B93" s="182" t="s">
        <v>123</v>
      </c>
      <c r="C93" s="181"/>
      <c r="D93" s="181"/>
      <c r="E93" s="181"/>
      <c r="F93" s="194">
        <v>116.1</v>
      </c>
      <c r="G93" s="194">
        <v>14</v>
      </c>
      <c r="H93" s="195">
        <v>10367</v>
      </c>
      <c r="I93" s="230">
        <v>7858.1859999999997</v>
      </c>
      <c r="J93" s="195">
        <v>1658</v>
      </c>
      <c r="K93" s="196">
        <v>16567.186000000002</v>
      </c>
    </row>
    <row r="94" spans="1:11" ht="18" customHeight="1" x14ac:dyDescent="0.2">
      <c r="A94" s="186" t="s">
        <v>124</v>
      </c>
      <c r="B94" s="3877"/>
      <c r="C94" s="3878"/>
      <c r="D94" s="3879"/>
      <c r="E94" s="181"/>
      <c r="F94" s="194"/>
      <c r="G94" s="194"/>
      <c r="H94" s="195"/>
      <c r="I94" s="230">
        <v>0</v>
      </c>
      <c r="J94" s="195"/>
      <c r="K94" s="196">
        <v>0</v>
      </c>
    </row>
    <row r="95" spans="1:11" ht="18" customHeight="1" x14ac:dyDescent="0.2">
      <c r="A95" s="186" t="s">
        <v>125</v>
      </c>
      <c r="B95" s="3877"/>
      <c r="C95" s="3878"/>
      <c r="D95" s="3879"/>
      <c r="E95" s="181"/>
      <c r="F95" s="194"/>
      <c r="G95" s="194"/>
      <c r="H95" s="195"/>
      <c r="I95" s="230">
        <v>0</v>
      </c>
      <c r="J95" s="195"/>
      <c r="K95" s="196">
        <v>0</v>
      </c>
    </row>
    <row r="96" spans="1:11" ht="18" customHeight="1" x14ac:dyDescent="0.2">
      <c r="A96" s="186" t="s">
        <v>126</v>
      </c>
      <c r="B96" s="3877"/>
      <c r="C96" s="3878"/>
      <c r="D96" s="3879"/>
      <c r="E96" s="181"/>
      <c r="F96" s="194"/>
      <c r="G96" s="194"/>
      <c r="H96" s="195"/>
      <c r="I96" s="230">
        <v>0</v>
      </c>
      <c r="J96" s="195"/>
      <c r="K96" s="196">
        <v>0</v>
      </c>
    </row>
    <row r="97" spans="1:11" ht="18" customHeight="1" x14ac:dyDescent="0.2">
      <c r="A97" s="186"/>
      <c r="B97" s="182"/>
      <c r="C97" s="181"/>
      <c r="D97" s="181"/>
      <c r="E97" s="181"/>
      <c r="F97" s="181"/>
      <c r="G97" s="181"/>
      <c r="H97" s="181"/>
      <c r="I97" s="181"/>
      <c r="J97" s="181"/>
      <c r="K97" s="181"/>
    </row>
    <row r="98" spans="1:11" ht="18" customHeight="1" x14ac:dyDescent="0.2">
      <c r="A98" s="187" t="s">
        <v>150</v>
      </c>
      <c r="B98" s="183" t="s">
        <v>151</v>
      </c>
      <c r="C98" s="181"/>
      <c r="D98" s="181"/>
      <c r="E98" s="183" t="s">
        <v>7</v>
      </c>
      <c r="F98" s="198">
        <v>116.1</v>
      </c>
      <c r="G98" s="198">
        <v>45</v>
      </c>
      <c r="H98" s="198">
        <v>10367</v>
      </c>
      <c r="I98" s="198">
        <v>7858.1859999999997</v>
      </c>
      <c r="J98" s="198">
        <v>1658</v>
      </c>
      <c r="K98" s="198">
        <v>16567.186000000002</v>
      </c>
    </row>
    <row r="99" spans="1:11" ht="18" customHeight="1" thickBot="1" x14ac:dyDescent="0.25">
      <c r="A99" s="181"/>
      <c r="B99" s="183"/>
      <c r="C99" s="181"/>
      <c r="D99" s="181"/>
      <c r="E99" s="181"/>
      <c r="F99" s="204"/>
      <c r="G99" s="204"/>
      <c r="H99" s="204"/>
      <c r="I99" s="204"/>
      <c r="J99" s="204"/>
      <c r="K99" s="204"/>
    </row>
    <row r="100" spans="1:11" ht="42.75" customHeight="1" x14ac:dyDescent="0.2">
      <c r="A100" s="181"/>
      <c r="B100" s="181"/>
      <c r="C100" s="181"/>
      <c r="D100" s="181"/>
      <c r="E100" s="181"/>
      <c r="F100" s="189" t="s">
        <v>9</v>
      </c>
      <c r="G100" s="189" t="s">
        <v>37</v>
      </c>
      <c r="H100" s="189" t="s">
        <v>29</v>
      </c>
      <c r="I100" s="189" t="s">
        <v>30</v>
      </c>
      <c r="J100" s="189" t="s">
        <v>33</v>
      </c>
      <c r="K100" s="189" t="s">
        <v>34</v>
      </c>
    </row>
    <row r="101" spans="1:11" ht="18" customHeight="1" x14ac:dyDescent="0.2">
      <c r="A101" s="187" t="s">
        <v>130</v>
      </c>
      <c r="B101" s="183" t="s">
        <v>63</v>
      </c>
      <c r="C101" s="181"/>
      <c r="D101" s="181"/>
      <c r="E101" s="181"/>
      <c r="F101" s="181"/>
      <c r="G101" s="181"/>
      <c r="H101" s="181"/>
      <c r="I101" s="181"/>
      <c r="J101" s="181"/>
      <c r="K101" s="181"/>
    </row>
    <row r="102" spans="1:11" ht="18" customHeight="1" x14ac:dyDescent="0.2">
      <c r="A102" s="186" t="s">
        <v>131</v>
      </c>
      <c r="B102" s="182" t="s">
        <v>152</v>
      </c>
      <c r="C102" s="181"/>
      <c r="D102" s="181"/>
      <c r="E102" s="181"/>
      <c r="F102" s="194">
        <v>816</v>
      </c>
      <c r="G102" s="194">
        <v>4</v>
      </c>
      <c r="H102" s="195">
        <v>31657</v>
      </c>
      <c r="I102" s="230">
        <v>23996.006000000001</v>
      </c>
      <c r="J102" s="195">
        <v>0</v>
      </c>
      <c r="K102" s="196">
        <v>55653.006000000001</v>
      </c>
    </row>
    <row r="103" spans="1:11" ht="18" customHeight="1" x14ac:dyDescent="0.2">
      <c r="A103" s="186" t="s">
        <v>132</v>
      </c>
      <c r="B103" s="3861" t="s">
        <v>62</v>
      </c>
      <c r="C103" s="3861"/>
      <c r="D103" s="181"/>
      <c r="E103" s="181"/>
      <c r="F103" s="194">
        <v>0</v>
      </c>
      <c r="G103" s="194">
        <v>0</v>
      </c>
      <c r="H103" s="195">
        <v>0</v>
      </c>
      <c r="I103" s="230">
        <v>0</v>
      </c>
      <c r="J103" s="195">
        <v>0</v>
      </c>
      <c r="K103" s="196">
        <v>0</v>
      </c>
    </row>
    <row r="104" spans="1:11" ht="18" customHeight="1" x14ac:dyDescent="0.2">
      <c r="A104" s="186" t="s">
        <v>128</v>
      </c>
      <c r="B104" s="3877"/>
      <c r="C104" s="3878"/>
      <c r="D104" s="3879"/>
      <c r="E104" s="181"/>
      <c r="F104" s="194"/>
      <c r="G104" s="194"/>
      <c r="H104" s="195"/>
      <c r="I104" s="230">
        <v>0</v>
      </c>
      <c r="J104" s="195"/>
      <c r="K104" s="196">
        <v>0</v>
      </c>
    </row>
    <row r="105" spans="1:11" ht="18" customHeight="1" x14ac:dyDescent="0.2">
      <c r="A105" s="186" t="s">
        <v>127</v>
      </c>
      <c r="B105" s="3877"/>
      <c r="C105" s="3878"/>
      <c r="D105" s="3879"/>
      <c r="E105" s="181"/>
      <c r="F105" s="194"/>
      <c r="G105" s="194"/>
      <c r="H105" s="195"/>
      <c r="I105" s="230">
        <v>0</v>
      </c>
      <c r="J105" s="195"/>
      <c r="K105" s="196">
        <v>0</v>
      </c>
    </row>
    <row r="106" spans="1:11" ht="18" customHeight="1" x14ac:dyDescent="0.2">
      <c r="A106" s="186" t="s">
        <v>129</v>
      </c>
      <c r="B106" s="3877"/>
      <c r="C106" s="3878"/>
      <c r="D106" s="3879"/>
      <c r="E106" s="181"/>
      <c r="F106" s="194"/>
      <c r="G106" s="194"/>
      <c r="H106" s="195"/>
      <c r="I106" s="230">
        <v>0</v>
      </c>
      <c r="J106" s="195"/>
      <c r="K106" s="196">
        <v>0</v>
      </c>
    </row>
    <row r="107" spans="1:11" ht="18" customHeight="1" x14ac:dyDescent="0.2">
      <c r="A107" s="181"/>
      <c r="B107" s="183"/>
      <c r="C107" s="181"/>
      <c r="D107" s="181"/>
      <c r="E107" s="181"/>
      <c r="F107" s="181"/>
      <c r="G107" s="181"/>
      <c r="H107" s="181"/>
      <c r="I107" s="181"/>
      <c r="J107" s="181"/>
      <c r="K107" s="181"/>
    </row>
    <row r="108" spans="1:11" s="38" customFormat="1" ht="18" customHeight="1" x14ac:dyDescent="0.2">
      <c r="A108" s="187" t="s">
        <v>153</v>
      </c>
      <c r="B108" s="243" t="s">
        <v>154</v>
      </c>
      <c r="C108" s="181"/>
      <c r="D108" s="181"/>
      <c r="E108" s="183" t="s">
        <v>7</v>
      </c>
      <c r="F108" s="198">
        <v>816</v>
      </c>
      <c r="G108" s="198">
        <v>4</v>
      </c>
      <c r="H108" s="196">
        <v>31657</v>
      </c>
      <c r="I108" s="196">
        <v>23996.006000000001</v>
      </c>
      <c r="J108" s="196">
        <v>0</v>
      </c>
      <c r="K108" s="196">
        <v>55653.006000000001</v>
      </c>
    </row>
    <row r="109" spans="1:11" s="38" customFormat="1" ht="18" customHeight="1" thickBot="1" x14ac:dyDescent="0.25">
      <c r="A109" s="191"/>
      <c r="B109" s="192"/>
      <c r="C109" s="193"/>
      <c r="D109" s="193"/>
      <c r="E109" s="193"/>
      <c r="F109" s="204"/>
      <c r="G109" s="204"/>
      <c r="H109" s="204"/>
      <c r="I109" s="204"/>
      <c r="J109" s="204"/>
      <c r="K109" s="204"/>
    </row>
    <row r="110" spans="1:11" s="38" customFormat="1" ht="18" customHeight="1" x14ac:dyDescent="0.2">
      <c r="A110" s="187" t="s">
        <v>156</v>
      </c>
      <c r="B110" s="183" t="s">
        <v>39</v>
      </c>
      <c r="C110" s="181"/>
      <c r="D110" s="181"/>
      <c r="E110" s="181"/>
      <c r="F110" s="181"/>
      <c r="G110" s="181"/>
      <c r="H110" s="181"/>
      <c r="I110" s="181"/>
      <c r="J110" s="181"/>
      <c r="K110" s="181"/>
    </row>
    <row r="111" spans="1:11" ht="18" customHeight="1" x14ac:dyDescent="0.2">
      <c r="A111" s="187" t="s">
        <v>155</v>
      </c>
      <c r="B111" s="183" t="s">
        <v>164</v>
      </c>
      <c r="C111" s="181"/>
      <c r="D111" s="181"/>
      <c r="E111" s="183" t="s">
        <v>7</v>
      </c>
      <c r="F111" s="195">
        <v>4903600</v>
      </c>
      <c r="G111" s="181"/>
      <c r="H111" s="181"/>
      <c r="I111" s="181"/>
      <c r="J111" s="181"/>
      <c r="K111" s="181"/>
    </row>
    <row r="112" spans="1:11" ht="18" customHeight="1" x14ac:dyDescent="0.2">
      <c r="A112" s="181"/>
      <c r="B112" s="183"/>
      <c r="C112" s="181"/>
      <c r="D112" s="181"/>
      <c r="E112" s="183"/>
      <c r="F112" s="202"/>
      <c r="G112" s="181"/>
      <c r="H112" s="181"/>
      <c r="I112" s="181"/>
      <c r="J112" s="181"/>
      <c r="K112" s="181"/>
    </row>
    <row r="113" spans="1:6" ht="18" customHeight="1" x14ac:dyDescent="0.2">
      <c r="A113" s="187"/>
      <c r="B113" s="183" t="s">
        <v>15</v>
      </c>
      <c r="C113" s="181"/>
      <c r="D113" s="181"/>
      <c r="E113" s="181"/>
      <c r="F113" s="181"/>
    </row>
    <row r="114" spans="1:6" ht="18" customHeight="1" x14ac:dyDescent="0.2">
      <c r="A114" s="186" t="s">
        <v>171</v>
      </c>
      <c r="B114" s="182" t="s">
        <v>35</v>
      </c>
      <c r="C114" s="181"/>
      <c r="D114" s="181"/>
      <c r="E114" s="181"/>
      <c r="F114" s="205">
        <v>0.75800000000000001</v>
      </c>
    </row>
    <row r="115" spans="1:6" ht="18" customHeight="1" x14ac:dyDescent="0.2">
      <c r="A115" s="186"/>
      <c r="B115" s="183"/>
      <c r="C115" s="181"/>
      <c r="D115" s="181"/>
      <c r="E115" s="181"/>
      <c r="F115" s="181"/>
    </row>
    <row r="116" spans="1:6" ht="18" customHeight="1" x14ac:dyDescent="0.2">
      <c r="A116" s="186" t="s">
        <v>170</v>
      </c>
      <c r="B116" s="183" t="s">
        <v>16</v>
      </c>
      <c r="C116" s="181"/>
      <c r="D116" s="181"/>
      <c r="E116" s="181"/>
      <c r="F116" s="181"/>
    </row>
    <row r="117" spans="1:6" ht="18" customHeight="1" x14ac:dyDescent="0.2">
      <c r="A117" s="186" t="s">
        <v>172</v>
      </c>
      <c r="B117" s="182" t="s">
        <v>17</v>
      </c>
      <c r="C117" s="181"/>
      <c r="D117" s="181"/>
      <c r="E117" s="181"/>
      <c r="F117" s="195">
        <v>305095532</v>
      </c>
    </row>
    <row r="118" spans="1:6" ht="18" customHeight="1" x14ac:dyDescent="0.2">
      <c r="A118" s="186" t="s">
        <v>173</v>
      </c>
      <c r="B118" s="181" t="s">
        <v>18</v>
      </c>
      <c r="C118" s="181"/>
      <c r="D118" s="181"/>
      <c r="E118" s="181"/>
      <c r="F118" s="195">
        <v>7293551</v>
      </c>
    </row>
    <row r="119" spans="1:6" ht="18" customHeight="1" x14ac:dyDescent="0.2">
      <c r="A119" s="186" t="s">
        <v>174</v>
      </c>
      <c r="B119" s="183" t="s">
        <v>19</v>
      </c>
      <c r="C119" s="181"/>
      <c r="D119" s="181"/>
      <c r="E119" s="181"/>
      <c r="F119" s="197">
        <v>312389083</v>
      </c>
    </row>
    <row r="120" spans="1:6" ht="18" customHeight="1" x14ac:dyDescent="0.2">
      <c r="A120" s="186"/>
      <c r="B120" s="183"/>
      <c r="C120" s="181"/>
      <c r="D120" s="181"/>
      <c r="E120" s="181"/>
      <c r="F120" s="181"/>
    </row>
    <row r="121" spans="1:6" ht="18" customHeight="1" x14ac:dyDescent="0.2">
      <c r="A121" s="186" t="s">
        <v>167</v>
      </c>
      <c r="B121" s="183" t="s">
        <v>36</v>
      </c>
      <c r="C121" s="181"/>
      <c r="D121" s="181"/>
      <c r="E121" s="181"/>
      <c r="F121" s="195">
        <v>299130713</v>
      </c>
    </row>
    <row r="122" spans="1:6" ht="18" customHeight="1" x14ac:dyDescent="0.2">
      <c r="A122" s="186"/>
      <c r="B122" s="181"/>
      <c r="C122" s="181"/>
      <c r="D122" s="181"/>
      <c r="E122" s="181"/>
      <c r="F122" s="181"/>
    </row>
    <row r="123" spans="1:6" ht="18" customHeight="1" x14ac:dyDescent="0.2">
      <c r="A123" s="186" t="s">
        <v>175</v>
      </c>
      <c r="B123" s="183" t="s">
        <v>20</v>
      </c>
      <c r="C123" s="181"/>
      <c r="D123" s="181"/>
      <c r="E123" s="181"/>
      <c r="F123" s="195">
        <v>13258370</v>
      </c>
    </row>
    <row r="124" spans="1:6" ht="18" customHeight="1" x14ac:dyDescent="0.2">
      <c r="A124" s="186"/>
      <c r="B124" s="181"/>
      <c r="C124" s="181"/>
      <c r="D124" s="181"/>
      <c r="E124" s="181"/>
      <c r="F124" s="181"/>
    </row>
    <row r="125" spans="1:6" ht="18" customHeight="1" x14ac:dyDescent="0.2">
      <c r="A125" s="186" t="s">
        <v>176</v>
      </c>
      <c r="B125" s="183" t="s">
        <v>21</v>
      </c>
      <c r="C125" s="181"/>
      <c r="D125" s="181"/>
      <c r="E125" s="181"/>
      <c r="F125" s="195">
        <v>-34186290</v>
      </c>
    </row>
    <row r="126" spans="1:6" ht="18" customHeight="1" x14ac:dyDescent="0.2">
      <c r="A126" s="186"/>
      <c r="B126" s="181"/>
      <c r="C126" s="181"/>
      <c r="D126" s="181"/>
      <c r="E126" s="181"/>
      <c r="F126" s="181"/>
    </row>
    <row r="127" spans="1:6" ht="18" customHeight="1" x14ac:dyDescent="0.2">
      <c r="A127" s="186" t="s">
        <v>177</v>
      </c>
      <c r="B127" s="183" t="s">
        <v>22</v>
      </c>
      <c r="C127" s="181"/>
      <c r="D127" s="181"/>
      <c r="E127" s="181"/>
      <c r="F127" s="195">
        <v>-20927920</v>
      </c>
    </row>
    <row r="128" spans="1:6" ht="18" customHeight="1" x14ac:dyDescent="0.2">
      <c r="A128" s="186"/>
      <c r="B128" s="181"/>
      <c r="C128" s="181"/>
      <c r="D128" s="181"/>
      <c r="E128" s="181"/>
      <c r="F128" s="181"/>
    </row>
    <row r="129" spans="1:11" ht="42.75" customHeight="1" x14ac:dyDescent="0.2">
      <c r="A129" s="181"/>
      <c r="B129" s="181"/>
      <c r="C129" s="181"/>
      <c r="D129" s="181"/>
      <c r="E129" s="181"/>
      <c r="F129" s="189" t="s">
        <v>9</v>
      </c>
      <c r="G129" s="189" t="s">
        <v>37</v>
      </c>
      <c r="H129" s="189" t="s">
        <v>29</v>
      </c>
      <c r="I129" s="189" t="s">
        <v>30</v>
      </c>
      <c r="J129" s="189" t="s">
        <v>33</v>
      </c>
      <c r="K129" s="189" t="s">
        <v>34</v>
      </c>
    </row>
    <row r="130" spans="1:11" ht="18" customHeight="1" x14ac:dyDescent="0.2">
      <c r="A130" s="187" t="s">
        <v>157</v>
      </c>
      <c r="B130" s="183" t="s">
        <v>23</v>
      </c>
      <c r="C130" s="181"/>
      <c r="D130" s="181"/>
      <c r="E130" s="181"/>
      <c r="F130" s="181"/>
      <c r="G130" s="181"/>
      <c r="H130" s="181"/>
      <c r="I130" s="181"/>
      <c r="J130" s="181"/>
      <c r="K130" s="181"/>
    </row>
    <row r="131" spans="1:11" ht="18" customHeight="1" x14ac:dyDescent="0.2">
      <c r="A131" s="186" t="s">
        <v>158</v>
      </c>
      <c r="B131" s="181" t="s">
        <v>24</v>
      </c>
      <c r="C131" s="181"/>
      <c r="D131" s="181"/>
      <c r="E131" s="181"/>
      <c r="F131" s="194"/>
      <c r="G131" s="194"/>
      <c r="H131" s="195"/>
      <c r="I131" s="230">
        <v>0</v>
      </c>
      <c r="J131" s="195"/>
      <c r="K131" s="196">
        <v>0</v>
      </c>
    </row>
    <row r="132" spans="1:11" ht="18" customHeight="1" x14ac:dyDescent="0.2">
      <c r="A132" s="186" t="s">
        <v>159</v>
      </c>
      <c r="B132" s="181" t="s">
        <v>25</v>
      </c>
      <c r="C132" s="181"/>
      <c r="D132" s="181"/>
      <c r="E132" s="181"/>
      <c r="F132" s="194"/>
      <c r="G132" s="194"/>
      <c r="H132" s="195"/>
      <c r="I132" s="230">
        <v>0</v>
      </c>
      <c r="J132" s="195"/>
      <c r="K132" s="196">
        <v>0</v>
      </c>
    </row>
    <row r="133" spans="1:11" ht="18" customHeight="1" x14ac:dyDescent="0.2">
      <c r="A133" s="186" t="s">
        <v>160</v>
      </c>
      <c r="B133" s="3852"/>
      <c r="C133" s="3853"/>
      <c r="D133" s="3854"/>
      <c r="E133" s="181"/>
      <c r="F133" s="194"/>
      <c r="G133" s="194"/>
      <c r="H133" s="195"/>
      <c r="I133" s="230">
        <v>0</v>
      </c>
      <c r="J133" s="195"/>
      <c r="K133" s="196">
        <v>0</v>
      </c>
    </row>
    <row r="134" spans="1:11" ht="18" customHeight="1" x14ac:dyDescent="0.2">
      <c r="A134" s="186" t="s">
        <v>161</v>
      </c>
      <c r="B134" s="3852"/>
      <c r="C134" s="3853"/>
      <c r="D134" s="3854"/>
      <c r="E134" s="181"/>
      <c r="F134" s="194"/>
      <c r="G134" s="194"/>
      <c r="H134" s="195"/>
      <c r="I134" s="230">
        <v>0</v>
      </c>
      <c r="J134" s="195"/>
      <c r="K134" s="196">
        <v>0</v>
      </c>
    </row>
    <row r="135" spans="1:11" ht="18" customHeight="1" x14ac:dyDescent="0.2">
      <c r="A135" s="186" t="s">
        <v>162</v>
      </c>
      <c r="B135" s="3852"/>
      <c r="C135" s="3853"/>
      <c r="D135" s="3854"/>
      <c r="E135" s="181"/>
      <c r="F135" s="194"/>
      <c r="G135" s="194"/>
      <c r="H135" s="195"/>
      <c r="I135" s="230">
        <v>0</v>
      </c>
      <c r="J135" s="195"/>
      <c r="K135" s="196">
        <v>0</v>
      </c>
    </row>
    <row r="136" spans="1:11" ht="18" customHeight="1" x14ac:dyDescent="0.2">
      <c r="A136" s="187"/>
      <c r="B136" s="181"/>
      <c r="C136" s="181"/>
      <c r="D136" s="181"/>
      <c r="E136" s="181"/>
      <c r="F136" s="181"/>
      <c r="G136" s="181"/>
      <c r="H136" s="181"/>
      <c r="I136" s="181"/>
      <c r="J136" s="181"/>
      <c r="K136" s="181"/>
    </row>
    <row r="137" spans="1:11" ht="18" customHeight="1" x14ac:dyDescent="0.2">
      <c r="A137" s="187" t="s">
        <v>163</v>
      </c>
      <c r="B137" s="183" t="s">
        <v>27</v>
      </c>
      <c r="C137" s="181"/>
      <c r="D137" s="181"/>
      <c r="E137" s="181"/>
      <c r="F137" s="198">
        <v>0</v>
      </c>
      <c r="G137" s="198">
        <v>0</v>
      </c>
      <c r="H137" s="196">
        <v>0</v>
      </c>
      <c r="I137" s="196">
        <v>0</v>
      </c>
      <c r="J137" s="196">
        <v>0</v>
      </c>
      <c r="K137" s="196">
        <v>0</v>
      </c>
    </row>
    <row r="138" spans="1:11" ht="18" customHeight="1" x14ac:dyDescent="0.2">
      <c r="A138" s="181"/>
      <c r="B138" s="181"/>
      <c r="C138" s="181"/>
      <c r="D138" s="181"/>
      <c r="E138" s="181"/>
      <c r="F138" s="181"/>
      <c r="G138" s="181"/>
      <c r="H138" s="181"/>
      <c r="I138" s="181"/>
      <c r="J138" s="181"/>
      <c r="K138" s="181"/>
    </row>
    <row r="139" spans="1:11" ht="42.75" customHeight="1" x14ac:dyDescent="0.2">
      <c r="A139" s="181"/>
      <c r="B139" s="181"/>
      <c r="C139" s="181"/>
      <c r="D139" s="181"/>
      <c r="E139" s="181"/>
      <c r="F139" s="189" t="s">
        <v>9</v>
      </c>
      <c r="G139" s="189" t="s">
        <v>37</v>
      </c>
      <c r="H139" s="189" t="s">
        <v>29</v>
      </c>
      <c r="I139" s="189" t="s">
        <v>30</v>
      </c>
      <c r="J139" s="189" t="s">
        <v>33</v>
      </c>
      <c r="K139" s="189" t="s">
        <v>34</v>
      </c>
    </row>
    <row r="140" spans="1:11" ht="18" customHeight="1" x14ac:dyDescent="0.2">
      <c r="A140" s="187" t="s">
        <v>166</v>
      </c>
      <c r="B140" s="183" t="s">
        <v>26</v>
      </c>
      <c r="C140" s="181"/>
      <c r="D140" s="181"/>
      <c r="E140" s="181"/>
      <c r="F140" s="181"/>
      <c r="G140" s="181"/>
      <c r="H140" s="181"/>
      <c r="I140" s="181"/>
      <c r="J140" s="181"/>
      <c r="K140" s="181"/>
    </row>
    <row r="141" spans="1:11" ht="18" customHeight="1" x14ac:dyDescent="0.2">
      <c r="A141" s="186" t="s">
        <v>137</v>
      </c>
      <c r="B141" s="183" t="s">
        <v>64</v>
      </c>
      <c r="C141" s="181"/>
      <c r="D141" s="181"/>
      <c r="E141" s="181"/>
      <c r="F141" s="221">
        <v>17481.75</v>
      </c>
      <c r="G141" s="221">
        <v>20368</v>
      </c>
      <c r="H141" s="221">
        <v>815296</v>
      </c>
      <c r="I141" s="221">
        <v>290593.70199999999</v>
      </c>
      <c r="J141" s="221">
        <v>23270</v>
      </c>
      <c r="K141" s="221">
        <v>1082619.702</v>
      </c>
    </row>
    <row r="142" spans="1:11" ht="18" customHeight="1" x14ac:dyDescent="0.2">
      <c r="A142" s="186" t="s">
        <v>142</v>
      </c>
      <c r="B142" s="183" t="s">
        <v>65</v>
      </c>
      <c r="C142" s="181"/>
      <c r="D142" s="181"/>
      <c r="E142" s="181"/>
      <c r="F142" s="221">
        <v>7591</v>
      </c>
      <c r="G142" s="221">
        <v>2032</v>
      </c>
      <c r="H142" s="221">
        <v>294956</v>
      </c>
      <c r="I142" s="221">
        <v>0</v>
      </c>
      <c r="J142" s="221">
        <v>3380</v>
      </c>
      <c r="K142" s="221">
        <v>291576</v>
      </c>
    </row>
    <row r="143" spans="1:11" ht="18" customHeight="1" x14ac:dyDescent="0.2">
      <c r="A143" s="186" t="s">
        <v>144</v>
      </c>
      <c r="B143" s="183" t="s">
        <v>66</v>
      </c>
      <c r="C143" s="181"/>
      <c r="D143" s="181"/>
      <c r="E143" s="181"/>
      <c r="F143" s="221">
        <v>33153.1</v>
      </c>
      <c r="G143" s="221">
        <v>10227</v>
      </c>
      <c r="H143" s="221">
        <v>14819499</v>
      </c>
      <c r="I143" s="221">
        <v>0</v>
      </c>
      <c r="J143" s="221">
        <v>1719245</v>
      </c>
      <c r="K143" s="221">
        <v>13100254</v>
      </c>
    </row>
    <row r="144" spans="1:11" ht="18" customHeight="1" x14ac:dyDescent="0.2">
      <c r="A144" s="186" t="s">
        <v>146</v>
      </c>
      <c r="B144" s="183" t="s">
        <v>67</v>
      </c>
      <c r="C144" s="181"/>
      <c r="D144" s="181"/>
      <c r="E144" s="181"/>
      <c r="F144" s="221">
        <v>3754.3</v>
      </c>
      <c r="G144" s="221">
        <v>260</v>
      </c>
      <c r="H144" s="221">
        <v>303410</v>
      </c>
      <c r="I144" s="221">
        <v>0</v>
      </c>
      <c r="J144" s="221">
        <v>258977</v>
      </c>
      <c r="K144" s="221">
        <v>44433</v>
      </c>
    </row>
    <row r="145" spans="1:11" ht="18" customHeight="1" x14ac:dyDescent="0.2">
      <c r="A145" s="186" t="s">
        <v>148</v>
      </c>
      <c r="B145" s="183" t="s">
        <v>68</v>
      </c>
      <c r="C145" s="181"/>
      <c r="D145" s="181"/>
      <c r="E145" s="181"/>
      <c r="F145" s="221">
        <v>483.25</v>
      </c>
      <c r="G145" s="221">
        <v>158</v>
      </c>
      <c r="H145" s="221">
        <v>1273887</v>
      </c>
      <c r="I145" s="221">
        <v>0</v>
      </c>
      <c r="J145" s="221">
        <v>95359</v>
      </c>
      <c r="K145" s="221">
        <v>1178528</v>
      </c>
    </row>
    <row r="146" spans="1:11" ht="18" customHeight="1" x14ac:dyDescent="0.2">
      <c r="A146" s="186" t="s">
        <v>150</v>
      </c>
      <c r="B146" s="183" t="s">
        <v>69</v>
      </c>
      <c r="C146" s="181"/>
      <c r="D146" s="181"/>
      <c r="E146" s="181"/>
      <c r="F146" s="221">
        <v>116.1</v>
      </c>
      <c r="G146" s="221">
        <v>45</v>
      </c>
      <c r="H146" s="221">
        <v>10367</v>
      </c>
      <c r="I146" s="221">
        <v>7858.1859999999997</v>
      </c>
      <c r="J146" s="221">
        <v>1658</v>
      </c>
      <c r="K146" s="221">
        <v>16567.186000000002</v>
      </c>
    </row>
    <row r="147" spans="1:11" ht="18" customHeight="1" x14ac:dyDescent="0.2">
      <c r="A147" s="186" t="s">
        <v>153</v>
      </c>
      <c r="B147" s="183" t="s">
        <v>61</v>
      </c>
      <c r="C147" s="181"/>
      <c r="D147" s="181"/>
      <c r="E147" s="181"/>
      <c r="F147" s="198">
        <v>816</v>
      </c>
      <c r="G147" s="198">
        <v>4</v>
      </c>
      <c r="H147" s="198">
        <v>31657</v>
      </c>
      <c r="I147" s="198">
        <v>23996.006000000001</v>
      </c>
      <c r="J147" s="198">
        <v>0</v>
      </c>
      <c r="K147" s="198">
        <v>55653.006000000001</v>
      </c>
    </row>
    <row r="148" spans="1:11" ht="18" customHeight="1" x14ac:dyDescent="0.2">
      <c r="A148" s="186" t="s">
        <v>155</v>
      </c>
      <c r="B148" s="183" t="s">
        <v>70</v>
      </c>
      <c r="C148" s="181"/>
      <c r="D148" s="181"/>
      <c r="E148" s="181"/>
      <c r="F148" s="222" t="s">
        <v>73</v>
      </c>
      <c r="G148" s="222" t="s">
        <v>73</v>
      </c>
      <c r="H148" s="223" t="s">
        <v>73</v>
      </c>
      <c r="I148" s="223" t="s">
        <v>73</v>
      </c>
      <c r="J148" s="223" t="s">
        <v>73</v>
      </c>
      <c r="K148" s="217">
        <v>4903600</v>
      </c>
    </row>
    <row r="149" spans="1:11" ht="18" customHeight="1" x14ac:dyDescent="0.2">
      <c r="A149" s="186" t="s">
        <v>163</v>
      </c>
      <c r="B149" s="183" t="s">
        <v>71</v>
      </c>
      <c r="C149" s="181"/>
      <c r="D149" s="181"/>
      <c r="E149" s="181"/>
      <c r="F149" s="198">
        <v>0</v>
      </c>
      <c r="G149" s="198">
        <v>0</v>
      </c>
      <c r="H149" s="198">
        <v>0</v>
      </c>
      <c r="I149" s="198">
        <v>0</v>
      </c>
      <c r="J149" s="198">
        <v>0</v>
      </c>
      <c r="K149" s="198">
        <v>0</v>
      </c>
    </row>
    <row r="150" spans="1:11" ht="18" customHeight="1" x14ac:dyDescent="0.2">
      <c r="A150" s="186" t="s">
        <v>185</v>
      </c>
      <c r="B150" s="183" t="s">
        <v>186</v>
      </c>
      <c r="C150" s="181"/>
      <c r="D150" s="181"/>
      <c r="E150" s="181"/>
      <c r="F150" s="222" t="s">
        <v>73</v>
      </c>
      <c r="G150" s="222" t="s">
        <v>73</v>
      </c>
      <c r="H150" s="198">
        <v>7539290</v>
      </c>
      <c r="I150" s="198">
        <v>0</v>
      </c>
      <c r="J150" s="198">
        <v>6447035</v>
      </c>
      <c r="K150" s="198">
        <v>1092255</v>
      </c>
    </row>
    <row r="151" spans="1:11" ht="18" customHeight="1" x14ac:dyDescent="0.2">
      <c r="A151" s="181"/>
      <c r="B151" s="183"/>
      <c r="C151" s="181"/>
      <c r="D151" s="181"/>
      <c r="E151" s="181"/>
      <c r="F151" s="228"/>
      <c r="G151" s="228"/>
      <c r="H151" s="228"/>
      <c r="I151" s="228"/>
      <c r="J151" s="228"/>
      <c r="K151" s="228"/>
    </row>
    <row r="152" spans="1:11" ht="18" customHeight="1" x14ac:dyDescent="0.2">
      <c r="A152" s="187" t="s">
        <v>165</v>
      </c>
      <c r="B152" s="183" t="s">
        <v>26</v>
      </c>
      <c r="C152" s="181"/>
      <c r="D152" s="181"/>
      <c r="E152" s="181"/>
      <c r="F152" s="229">
        <v>63395.5</v>
      </c>
      <c r="G152" s="229">
        <v>33094</v>
      </c>
      <c r="H152" s="229">
        <v>25088362</v>
      </c>
      <c r="I152" s="229">
        <v>322447.89399999997</v>
      </c>
      <c r="J152" s="229">
        <v>8548924</v>
      </c>
      <c r="K152" s="229">
        <v>21765485.894000001</v>
      </c>
    </row>
    <row r="154" spans="1:11" ht="18" customHeight="1" x14ac:dyDescent="0.2">
      <c r="A154" s="187" t="s">
        <v>168</v>
      </c>
      <c r="B154" s="183" t="s">
        <v>28</v>
      </c>
      <c r="C154" s="181"/>
      <c r="D154" s="181"/>
      <c r="E154" s="181"/>
      <c r="F154" s="244">
        <v>7.2762457842301204E-2</v>
      </c>
      <c r="G154" s="181"/>
      <c r="H154" s="181"/>
      <c r="I154" s="181"/>
      <c r="J154" s="181"/>
      <c r="K154" s="181"/>
    </row>
    <row r="155" spans="1:11" ht="18" customHeight="1" x14ac:dyDescent="0.2">
      <c r="A155" s="187" t="s">
        <v>169</v>
      </c>
      <c r="B155" s="183" t="s">
        <v>72</v>
      </c>
      <c r="C155" s="181"/>
      <c r="D155" s="181"/>
      <c r="E155" s="181"/>
      <c r="F155" s="244">
        <v>-1.0400214590843238</v>
      </c>
      <c r="G155" s="183"/>
      <c r="H155" s="181"/>
      <c r="I155" s="181"/>
      <c r="J155" s="181"/>
      <c r="K155" s="181"/>
    </row>
    <row r="156" spans="1:11" ht="18" customHeight="1" x14ac:dyDescent="0.2">
      <c r="A156" s="181"/>
      <c r="B156" s="181"/>
      <c r="C156" s="181"/>
      <c r="D156" s="181"/>
      <c r="E156" s="181"/>
      <c r="F156" s="181"/>
      <c r="G156" s="183"/>
      <c r="H156" s="181"/>
      <c r="I156" s="181"/>
      <c r="J156" s="181"/>
      <c r="K156" s="181"/>
    </row>
  </sheetData>
  <mergeCells count="34">
    <mergeCell ref="B135:D135"/>
    <mergeCell ref="B133:D133"/>
    <mergeCell ref="B104:D104"/>
    <mergeCell ref="B105:D105"/>
    <mergeCell ref="B106:D106"/>
    <mergeCell ref="B103:C103"/>
    <mergeCell ref="B96:D96"/>
    <mergeCell ref="B95:D95"/>
    <mergeCell ref="B94:D94"/>
    <mergeCell ref="B134:D134"/>
    <mergeCell ref="B62:D62"/>
    <mergeCell ref="B57:D57"/>
    <mergeCell ref="B52:C52"/>
    <mergeCell ref="B90:C90"/>
    <mergeCell ref="B53:D53"/>
    <mergeCell ref="B55:D55"/>
    <mergeCell ref="B56:D56"/>
    <mergeCell ref="B59:D59"/>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56"/>
  <sheetViews>
    <sheetView showGridLines="0" topLeftCell="A82" zoomScale="70" zoomScaleNormal="70" zoomScaleSheetLayoutView="50" workbookViewId="0">
      <selection activeCell="F111" sqref="F111"/>
    </sheetView>
  </sheetViews>
  <sheetFormatPr defaultColWidth="9.28515625" defaultRowHeight="18" customHeight="1" x14ac:dyDescent="0.2"/>
  <cols>
    <col min="1" max="1" width="8.42578125" style="32" customWidth="1"/>
    <col min="2" max="2" width="55.42578125" style="33" bestFit="1" customWidth="1"/>
    <col min="3" max="3" width="9.5703125" style="33" customWidth="1"/>
    <col min="4" max="4" width="9.28515625" style="33"/>
    <col min="5" max="5" width="12.42578125" style="33" customWidth="1"/>
    <col min="6" max="6" width="18.5703125" style="33" customWidth="1"/>
    <col min="7" max="7" width="23.5703125" style="33" customWidth="1"/>
    <col min="8" max="8" width="17.28515625" style="33" customWidth="1"/>
    <col min="9" max="9" width="21.28515625" style="33" customWidth="1"/>
    <col min="10" max="10" width="19.7109375" style="33" customWidth="1"/>
    <col min="11" max="11" width="17.5703125" style="33" customWidth="1"/>
    <col min="12" max="16384" width="9.28515625" style="33"/>
  </cols>
  <sheetData>
    <row r="1" spans="1:11" ht="18" customHeight="1" x14ac:dyDescent="0.2">
      <c r="A1" s="245"/>
      <c r="B1" s="245"/>
      <c r="C1" s="247"/>
      <c r="D1" s="248"/>
      <c r="E1" s="247"/>
      <c r="F1" s="247"/>
      <c r="G1" s="247"/>
      <c r="H1" s="247"/>
      <c r="I1" s="247"/>
      <c r="J1" s="247"/>
      <c r="K1" s="247"/>
    </row>
    <row r="2" spans="1:11" ht="18" customHeight="1" x14ac:dyDescent="0.25">
      <c r="A2" s="245"/>
      <c r="B2" s="245"/>
      <c r="C2" s="245"/>
      <c r="D2" s="3857" t="s">
        <v>686</v>
      </c>
      <c r="E2" s="3858"/>
      <c r="F2" s="3858"/>
      <c r="G2" s="3858"/>
      <c r="H2" s="3858"/>
      <c r="I2" s="245"/>
      <c r="J2" s="245"/>
      <c r="K2" s="245"/>
    </row>
    <row r="3" spans="1:11" ht="18" customHeight="1" x14ac:dyDescent="0.2">
      <c r="A3" s="245"/>
      <c r="B3" s="249" t="s">
        <v>0</v>
      </c>
      <c r="C3" s="245"/>
      <c r="D3" s="245"/>
      <c r="E3" s="245"/>
      <c r="F3" s="245"/>
      <c r="G3" s="245"/>
      <c r="H3" s="245"/>
      <c r="I3" s="245"/>
      <c r="J3" s="245"/>
      <c r="K3" s="245"/>
    </row>
    <row r="5" spans="1:11" ht="18" customHeight="1" x14ac:dyDescent="0.2">
      <c r="A5" s="245"/>
      <c r="B5" s="250" t="s">
        <v>40</v>
      </c>
      <c r="C5" s="3859" t="s">
        <v>515</v>
      </c>
      <c r="D5" s="3866"/>
      <c r="E5" s="3866"/>
      <c r="F5" s="3866"/>
      <c r="G5" s="3867"/>
      <c r="H5" s="245"/>
      <c r="I5" s="245"/>
      <c r="J5" s="245"/>
      <c r="K5" s="245"/>
    </row>
    <row r="6" spans="1:11" ht="18" customHeight="1" x14ac:dyDescent="0.2">
      <c r="A6" s="245"/>
      <c r="B6" s="250" t="s">
        <v>3</v>
      </c>
      <c r="C6" s="3868" t="s">
        <v>516</v>
      </c>
      <c r="D6" s="3869"/>
      <c r="E6" s="3869"/>
      <c r="F6" s="3869"/>
      <c r="G6" s="3870"/>
      <c r="H6" s="245"/>
      <c r="I6" s="245"/>
      <c r="J6" s="245"/>
      <c r="K6" s="245"/>
    </row>
    <row r="7" spans="1:11" ht="18" customHeight="1" x14ac:dyDescent="0.2">
      <c r="A7" s="245"/>
      <c r="B7" s="250" t="s">
        <v>4</v>
      </c>
      <c r="C7" s="3885">
        <v>8584</v>
      </c>
      <c r="D7" s="3886"/>
      <c r="E7" s="3886"/>
      <c r="F7" s="3886"/>
      <c r="G7" s="3887"/>
      <c r="H7" s="245"/>
      <c r="I7" s="245"/>
      <c r="J7" s="245"/>
      <c r="K7" s="245"/>
    </row>
    <row r="9" spans="1:11" ht="18" customHeight="1" x14ac:dyDescent="0.2">
      <c r="A9" s="245"/>
      <c r="B9" s="250" t="s">
        <v>1</v>
      </c>
      <c r="C9" s="3859" t="s">
        <v>517</v>
      </c>
      <c r="D9" s="3866"/>
      <c r="E9" s="3866"/>
      <c r="F9" s="3866"/>
      <c r="G9" s="3867"/>
      <c r="H9" s="245"/>
      <c r="I9" s="245"/>
      <c r="J9" s="245"/>
      <c r="K9" s="245"/>
    </row>
    <row r="10" spans="1:11" ht="18" customHeight="1" x14ac:dyDescent="0.2">
      <c r="A10" s="245"/>
      <c r="B10" s="250" t="s">
        <v>2</v>
      </c>
      <c r="C10" s="3874" t="s">
        <v>518</v>
      </c>
      <c r="D10" s="3875"/>
      <c r="E10" s="3875"/>
      <c r="F10" s="3875"/>
      <c r="G10" s="3876"/>
      <c r="H10" s="245"/>
      <c r="I10" s="245"/>
      <c r="J10" s="245"/>
      <c r="K10" s="245"/>
    </row>
    <row r="11" spans="1:11" ht="18" customHeight="1" x14ac:dyDescent="0.2">
      <c r="A11" s="245"/>
      <c r="B11" s="250" t="s">
        <v>32</v>
      </c>
      <c r="C11" s="3859" t="s">
        <v>519</v>
      </c>
      <c r="D11" s="3860"/>
      <c r="E11" s="3860"/>
      <c r="F11" s="3860"/>
      <c r="G11" s="3884"/>
      <c r="H11" s="245"/>
      <c r="I11" s="245"/>
      <c r="J11" s="245"/>
      <c r="K11" s="245"/>
    </row>
    <row r="12" spans="1:11" ht="18" customHeight="1" x14ac:dyDescent="0.2">
      <c r="A12" s="245"/>
      <c r="B12" s="250"/>
      <c r="C12" s="250"/>
      <c r="D12" s="250"/>
      <c r="E12" s="250"/>
      <c r="F12" s="250"/>
      <c r="G12" s="250"/>
      <c r="H12" s="245"/>
      <c r="I12" s="245"/>
      <c r="J12" s="245"/>
      <c r="K12" s="245"/>
    </row>
    <row r="13" spans="1:11" ht="24.6" customHeight="1" x14ac:dyDescent="0.2">
      <c r="A13" s="245"/>
      <c r="B13" s="3863"/>
      <c r="C13" s="3864"/>
      <c r="D13" s="3864"/>
      <c r="E13" s="3864"/>
      <c r="F13" s="3864"/>
      <c r="G13" s="3864"/>
      <c r="H13" s="3865"/>
      <c r="I13" s="247"/>
      <c r="J13" s="245"/>
      <c r="K13" s="245"/>
    </row>
    <row r="14" spans="1:11" ht="18" customHeight="1" x14ac:dyDescent="0.2">
      <c r="A14" s="245"/>
      <c r="B14" s="251"/>
      <c r="C14" s="245"/>
      <c r="D14" s="245"/>
      <c r="E14" s="245"/>
      <c r="F14" s="245"/>
      <c r="G14" s="245"/>
      <c r="H14" s="245"/>
      <c r="I14" s="245"/>
      <c r="J14" s="245"/>
      <c r="K14" s="245"/>
    </row>
    <row r="15" spans="1:11" ht="18" customHeight="1" x14ac:dyDescent="0.2">
      <c r="A15" s="245"/>
      <c r="B15" s="251"/>
      <c r="C15" s="245"/>
      <c r="D15" s="245"/>
      <c r="E15" s="245"/>
      <c r="F15" s="245"/>
      <c r="G15" s="245"/>
      <c r="H15" s="245"/>
      <c r="I15" s="245"/>
      <c r="J15" s="245"/>
      <c r="K15" s="245"/>
    </row>
    <row r="16" spans="1:11" ht="45.4" customHeight="1" x14ac:dyDescent="0.2">
      <c r="A16" s="248" t="s">
        <v>181</v>
      </c>
      <c r="B16" s="247"/>
      <c r="C16" s="247"/>
      <c r="D16" s="247"/>
      <c r="E16" s="247"/>
      <c r="F16" s="252" t="s">
        <v>9</v>
      </c>
      <c r="G16" s="252" t="s">
        <v>37</v>
      </c>
      <c r="H16" s="252" t="s">
        <v>29</v>
      </c>
      <c r="I16" s="252" t="s">
        <v>30</v>
      </c>
      <c r="J16" s="252" t="s">
        <v>33</v>
      </c>
      <c r="K16" s="252" t="s">
        <v>34</v>
      </c>
    </row>
    <row r="17" spans="1:11" ht="18" customHeight="1" x14ac:dyDescent="0.2">
      <c r="A17" s="253" t="s">
        <v>184</v>
      </c>
      <c r="B17" s="249" t="s">
        <v>182</v>
      </c>
      <c r="C17" s="245"/>
      <c r="D17" s="245"/>
      <c r="E17" s="245"/>
      <c r="F17" s="245"/>
      <c r="G17" s="245"/>
      <c r="H17" s="245"/>
      <c r="I17" s="245"/>
      <c r="J17" s="245"/>
      <c r="K17" s="245"/>
    </row>
    <row r="18" spans="1:11" ht="18" customHeight="1" x14ac:dyDescent="0.2">
      <c r="A18" s="250" t="s">
        <v>185</v>
      </c>
      <c r="B18" s="254" t="s">
        <v>183</v>
      </c>
      <c r="C18" s="245"/>
      <c r="D18" s="245"/>
      <c r="E18" s="245"/>
      <c r="F18" s="255" t="s">
        <v>73</v>
      </c>
      <c r="G18" s="255" t="s">
        <v>73</v>
      </c>
      <c r="H18" s="256">
        <v>37463346.164966866</v>
      </c>
      <c r="I18" s="257">
        <v>0</v>
      </c>
      <c r="J18" s="256">
        <v>32035845.126643229</v>
      </c>
      <c r="K18" s="258">
        <v>5427501.0383236371</v>
      </c>
    </row>
    <row r="19" spans="1:11" ht="45.4" customHeight="1" x14ac:dyDescent="0.2">
      <c r="A19" s="248" t="s">
        <v>8</v>
      </c>
      <c r="B19" s="247"/>
      <c r="C19" s="247"/>
      <c r="D19" s="247"/>
      <c r="E19" s="247"/>
      <c r="F19" s="252" t="s">
        <v>9</v>
      </c>
      <c r="G19" s="252" t="s">
        <v>37</v>
      </c>
      <c r="H19" s="252" t="s">
        <v>29</v>
      </c>
      <c r="I19" s="252" t="s">
        <v>30</v>
      </c>
      <c r="J19" s="252" t="s">
        <v>33</v>
      </c>
      <c r="K19" s="252" t="s">
        <v>34</v>
      </c>
    </row>
    <row r="20" spans="1:11" ht="18" customHeight="1" x14ac:dyDescent="0.2">
      <c r="A20" s="253" t="s">
        <v>74</v>
      </c>
      <c r="B20" s="249" t="s">
        <v>41</v>
      </c>
      <c r="C20" s="245"/>
      <c r="D20" s="245"/>
      <c r="E20" s="245"/>
      <c r="F20" s="245"/>
      <c r="G20" s="245"/>
      <c r="H20" s="245"/>
      <c r="I20" s="245"/>
      <c r="J20" s="245"/>
      <c r="K20" s="245"/>
    </row>
    <row r="21" spans="1:11" ht="18" customHeight="1" x14ac:dyDescent="0.2">
      <c r="A21" s="250" t="s">
        <v>75</v>
      </c>
      <c r="B21" s="254" t="s">
        <v>42</v>
      </c>
      <c r="C21" s="245"/>
      <c r="D21" s="245"/>
      <c r="E21" s="245"/>
      <c r="F21" s="255">
        <v>29166.6</v>
      </c>
      <c r="G21" s="255">
        <v>36739</v>
      </c>
      <c r="H21" s="256">
        <v>2677064.9183838656</v>
      </c>
      <c r="I21" s="257">
        <v>909817.54736731539</v>
      </c>
      <c r="J21" s="256">
        <v>139644</v>
      </c>
      <c r="K21" s="258">
        <v>3447238.4657511809</v>
      </c>
    </row>
    <row r="22" spans="1:11" ht="18" customHeight="1" x14ac:dyDescent="0.2">
      <c r="A22" s="250" t="s">
        <v>76</v>
      </c>
      <c r="B22" s="245" t="s">
        <v>6</v>
      </c>
      <c r="C22" s="245"/>
      <c r="D22" s="245"/>
      <c r="E22" s="245"/>
      <c r="F22" s="255">
        <v>0</v>
      </c>
      <c r="G22" s="255">
        <v>72</v>
      </c>
      <c r="H22" s="256">
        <v>0</v>
      </c>
      <c r="I22" s="257">
        <v>0</v>
      </c>
      <c r="J22" s="256"/>
      <c r="K22" s="258">
        <v>0</v>
      </c>
    </row>
    <row r="23" spans="1:11" ht="18" customHeight="1" x14ac:dyDescent="0.2">
      <c r="A23" s="250" t="s">
        <v>77</v>
      </c>
      <c r="B23" s="245" t="s">
        <v>43</v>
      </c>
      <c r="C23" s="245"/>
      <c r="D23" s="245"/>
      <c r="E23" s="245"/>
      <c r="F23" s="255">
        <v>0</v>
      </c>
      <c r="G23" s="255">
        <v>0</v>
      </c>
      <c r="H23" s="256">
        <v>0</v>
      </c>
      <c r="I23" s="257">
        <v>0</v>
      </c>
      <c r="J23" s="256"/>
      <c r="K23" s="258">
        <v>0</v>
      </c>
    </row>
    <row r="24" spans="1:11" ht="18" customHeight="1" x14ac:dyDescent="0.2">
      <c r="A24" s="250" t="s">
        <v>78</v>
      </c>
      <c r="B24" s="245" t="s">
        <v>44</v>
      </c>
      <c r="C24" s="245"/>
      <c r="D24" s="245"/>
      <c r="E24" s="245"/>
      <c r="F24" s="255">
        <v>0</v>
      </c>
      <c r="G24" s="255">
        <v>0</v>
      </c>
      <c r="H24" s="256">
        <v>0</v>
      </c>
      <c r="I24" s="257">
        <v>0</v>
      </c>
      <c r="J24" s="256"/>
      <c r="K24" s="258">
        <v>0</v>
      </c>
    </row>
    <row r="25" spans="1:11" ht="18" customHeight="1" x14ac:dyDescent="0.2">
      <c r="A25" s="250" t="s">
        <v>79</v>
      </c>
      <c r="B25" s="245" t="s">
        <v>5</v>
      </c>
      <c r="C25" s="245"/>
      <c r="D25" s="245"/>
      <c r="E25" s="245"/>
      <c r="F25" s="255">
        <v>0</v>
      </c>
      <c r="G25" s="255">
        <v>0</v>
      </c>
      <c r="H25" s="256">
        <v>0</v>
      </c>
      <c r="I25" s="257">
        <v>0</v>
      </c>
      <c r="J25" s="256"/>
      <c r="K25" s="258">
        <v>0</v>
      </c>
    </row>
    <row r="26" spans="1:11" ht="18" customHeight="1" x14ac:dyDescent="0.2">
      <c r="A26" s="250" t="s">
        <v>80</v>
      </c>
      <c r="B26" s="245" t="s">
        <v>45</v>
      </c>
      <c r="C26" s="245"/>
      <c r="D26" s="245"/>
      <c r="E26" s="245"/>
      <c r="F26" s="255">
        <v>0</v>
      </c>
      <c r="G26" s="255">
        <v>0</v>
      </c>
      <c r="H26" s="256">
        <v>0</v>
      </c>
      <c r="I26" s="257">
        <v>0</v>
      </c>
      <c r="J26" s="256"/>
      <c r="K26" s="258">
        <v>0</v>
      </c>
    </row>
    <row r="27" spans="1:11" ht="18" customHeight="1" x14ac:dyDescent="0.2">
      <c r="A27" s="250" t="s">
        <v>81</v>
      </c>
      <c r="B27" s="245" t="s">
        <v>46</v>
      </c>
      <c r="C27" s="245"/>
      <c r="D27" s="245"/>
      <c r="E27" s="245"/>
      <c r="F27" s="255">
        <v>0</v>
      </c>
      <c r="G27" s="255">
        <v>0</v>
      </c>
      <c r="H27" s="256">
        <v>0</v>
      </c>
      <c r="I27" s="257">
        <v>0</v>
      </c>
      <c r="J27" s="256"/>
      <c r="K27" s="258">
        <v>0</v>
      </c>
    </row>
    <row r="28" spans="1:11" ht="18" customHeight="1" x14ac:dyDescent="0.2">
      <c r="A28" s="250" t="s">
        <v>82</v>
      </c>
      <c r="B28" s="245" t="s">
        <v>47</v>
      </c>
      <c r="C28" s="245"/>
      <c r="D28" s="245"/>
      <c r="E28" s="245"/>
      <c r="F28" s="255">
        <v>4368</v>
      </c>
      <c r="G28" s="255">
        <v>529</v>
      </c>
      <c r="H28" s="256">
        <v>176143.78409636926</v>
      </c>
      <c r="I28" s="257">
        <v>59863.58587348125</v>
      </c>
      <c r="J28" s="256">
        <v>224765</v>
      </c>
      <c r="K28" s="258">
        <v>11242.369969850522</v>
      </c>
    </row>
    <row r="29" spans="1:11" ht="18" customHeight="1" x14ac:dyDescent="0.2">
      <c r="A29" s="250" t="s">
        <v>83</v>
      </c>
      <c r="B29" s="245" t="s">
        <v>48</v>
      </c>
      <c r="C29" s="245"/>
      <c r="D29" s="245"/>
      <c r="E29" s="245"/>
      <c r="F29" s="255">
        <v>0</v>
      </c>
      <c r="G29" s="255">
        <v>0</v>
      </c>
      <c r="H29" s="256">
        <v>0</v>
      </c>
      <c r="I29" s="257">
        <v>0</v>
      </c>
      <c r="J29" s="256"/>
      <c r="K29" s="258">
        <v>0</v>
      </c>
    </row>
    <row r="30" spans="1:11" ht="18" customHeight="1" x14ac:dyDescent="0.2">
      <c r="A30" s="250" t="s">
        <v>84</v>
      </c>
      <c r="B30" s="3852"/>
      <c r="C30" s="3853"/>
      <c r="D30" s="3854"/>
      <c r="E30" s="245"/>
      <c r="F30" s="255">
        <v>0</v>
      </c>
      <c r="G30" s="255">
        <v>0</v>
      </c>
      <c r="H30" s="256">
        <v>0</v>
      </c>
      <c r="I30" s="257">
        <v>0</v>
      </c>
      <c r="J30" s="256"/>
      <c r="K30" s="258">
        <v>0</v>
      </c>
    </row>
    <row r="31" spans="1:11" ht="18" customHeight="1" x14ac:dyDescent="0.2">
      <c r="A31" s="250" t="s">
        <v>133</v>
      </c>
      <c r="B31" s="3852"/>
      <c r="C31" s="3853"/>
      <c r="D31" s="3854"/>
      <c r="E31" s="245"/>
      <c r="F31" s="255">
        <v>0</v>
      </c>
      <c r="G31" s="255">
        <v>0</v>
      </c>
      <c r="H31" s="256">
        <v>0</v>
      </c>
      <c r="I31" s="257">
        <v>0</v>
      </c>
      <c r="J31" s="256"/>
      <c r="K31" s="258">
        <v>0</v>
      </c>
    </row>
    <row r="32" spans="1:11" ht="18" customHeight="1" x14ac:dyDescent="0.2">
      <c r="A32" s="250" t="s">
        <v>134</v>
      </c>
      <c r="B32" s="259"/>
      <c r="C32" s="260"/>
      <c r="D32" s="261"/>
      <c r="E32" s="245"/>
      <c r="F32" s="255">
        <v>0</v>
      </c>
      <c r="G32" s="255">
        <v>0</v>
      </c>
      <c r="H32" s="256">
        <v>0</v>
      </c>
      <c r="I32" s="257">
        <v>0</v>
      </c>
      <c r="J32" s="256"/>
      <c r="K32" s="258">
        <v>0</v>
      </c>
    </row>
    <row r="33" spans="1:11" ht="18" customHeight="1" x14ac:dyDescent="0.2">
      <c r="A33" s="250" t="s">
        <v>135</v>
      </c>
      <c r="B33" s="259"/>
      <c r="C33" s="260"/>
      <c r="D33" s="261"/>
      <c r="E33" s="245"/>
      <c r="F33" s="255">
        <v>0</v>
      </c>
      <c r="G33" s="255">
        <v>0</v>
      </c>
      <c r="H33" s="256">
        <v>0</v>
      </c>
      <c r="I33" s="257">
        <v>0</v>
      </c>
      <c r="J33" s="256"/>
      <c r="K33" s="258">
        <v>0</v>
      </c>
    </row>
    <row r="34" spans="1:11" ht="18" customHeight="1" x14ac:dyDescent="0.2">
      <c r="A34" s="250" t="s">
        <v>136</v>
      </c>
      <c r="B34" s="3852"/>
      <c r="C34" s="3853"/>
      <c r="D34" s="3854"/>
      <c r="E34" s="245"/>
      <c r="F34" s="255">
        <v>0</v>
      </c>
      <c r="G34" s="255">
        <v>0</v>
      </c>
      <c r="H34" s="256">
        <v>0</v>
      </c>
      <c r="I34" s="257">
        <v>0</v>
      </c>
      <c r="J34" s="256"/>
      <c r="K34" s="258">
        <v>0</v>
      </c>
    </row>
    <row r="35" spans="1:11" ht="18" customHeight="1" x14ac:dyDescent="0.2">
      <c r="A35" s="245"/>
      <c r="B35" s="245"/>
      <c r="C35" s="245"/>
      <c r="D35" s="245"/>
      <c r="E35" s="245"/>
      <c r="F35" s="245"/>
      <c r="G35" s="245"/>
      <c r="H35" s="245"/>
      <c r="I35" s="245"/>
      <c r="J35" s="245"/>
      <c r="K35" s="262"/>
    </row>
    <row r="36" spans="1:11" ht="18" customHeight="1" x14ac:dyDescent="0.2">
      <c r="A36" s="253" t="s">
        <v>137</v>
      </c>
      <c r="B36" s="249" t="s">
        <v>138</v>
      </c>
      <c r="C36" s="245"/>
      <c r="D36" s="245"/>
      <c r="E36" s="249" t="s">
        <v>7</v>
      </c>
      <c r="F36" s="263">
        <v>33534.6</v>
      </c>
      <c r="G36" s="263">
        <v>37340</v>
      </c>
      <c r="H36" s="263">
        <v>2853208.7024802347</v>
      </c>
      <c r="I36" s="258">
        <v>969681.13324079663</v>
      </c>
      <c r="J36" s="258">
        <v>364409</v>
      </c>
      <c r="K36" s="258">
        <v>3458480.8357210313</v>
      </c>
    </row>
    <row r="37" spans="1:11" ht="18" customHeight="1" thickBot="1" x14ac:dyDescent="0.25">
      <c r="A37" s="245"/>
      <c r="B37" s="249"/>
      <c r="C37" s="245"/>
      <c r="D37" s="245"/>
      <c r="E37" s="245"/>
      <c r="F37" s="264"/>
      <c r="G37" s="264"/>
      <c r="H37" s="265"/>
      <c r="I37" s="265"/>
      <c r="J37" s="265"/>
      <c r="K37" s="266"/>
    </row>
    <row r="38" spans="1:11" ht="42.75" customHeight="1" x14ac:dyDescent="0.2">
      <c r="A38" s="245"/>
      <c r="B38" s="245"/>
      <c r="C38" s="245"/>
      <c r="D38" s="245"/>
      <c r="E38" s="245"/>
      <c r="F38" s="252" t="s">
        <v>9</v>
      </c>
      <c r="G38" s="252" t="s">
        <v>37</v>
      </c>
      <c r="H38" s="252" t="s">
        <v>29</v>
      </c>
      <c r="I38" s="252" t="s">
        <v>30</v>
      </c>
      <c r="J38" s="252" t="s">
        <v>33</v>
      </c>
      <c r="K38" s="252" t="s">
        <v>34</v>
      </c>
    </row>
    <row r="39" spans="1:11" ht="18.75" customHeight="1" x14ac:dyDescent="0.2">
      <c r="A39" s="253" t="s">
        <v>86</v>
      </c>
      <c r="B39" s="249" t="s">
        <v>49</v>
      </c>
      <c r="C39" s="245"/>
      <c r="D39" s="245"/>
      <c r="E39" s="245"/>
      <c r="F39" s="245"/>
      <c r="G39" s="245"/>
      <c r="H39" s="245"/>
      <c r="I39" s="245"/>
      <c r="J39" s="245"/>
      <c r="K39" s="245"/>
    </row>
    <row r="40" spans="1:11" ht="18" customHeight="1" x14ac:dyDescent="0.2">
      <c r="A40" s="250" t="s">
        <v>87</v>
      </c>
      <c r="B40" s="245" t="s">
        <v>31</v>
      </c>
      <c r="C40" s="245"/>
      <c r="D40" s="245"/>
      <c r="E40" s="245"/>
      <c r="F40" s="255">
        <v>2356439.005087642</v>
      </c>
      <c r="G40" s="255"/>
      <c r="H40" s="256">
        <v>114813348.72084695</v>
      </c>
      <c r="I40" s="257">
        <v>39020047.149731025</v>
      </c>
      <c r="J40" s="256"/>
      <c r="K40" s="258">
        <v>153833395.87057799</v>
      </c>
    </row>
    <row r="41" spans="1:11" ht="18" customHeight="1" x14ac:dyDescent="0.2">
      <c r="A41" s="250" t="s">
        <v>88</v>
      </c>
      <c r="B41" s="3861" t="s">
        <v>50</v>
      </c>
      <c r="C41" s="3862"/>
      <c r="D41" s="245"/>
      <c r="E41" s="245"/>
      <c r="F41" s="255">
        <v>117979</v>
      </c>
      <c r="G41" s="255">
        <v>584</v>
      </c>
      <c r="H41" s="256">
        <v>3834317.5</v>
      </c>
      <c r="I41" s="257">
        <v>1303117.2011262204</v>
      </c>
      <c r="J41" s="256"/>
      <c r="K41" s="258">
        <v>5137434.7011262206</v>
      </c>
    </row>
    <row r="42" spans="1:11" ht="18" customHeight="1" x14ac:dyDescent="0.2">
      <c r="A42" s="250" t="s">
        <v>89</v>
      </c>
      <c r="B42" s="254" t="s">
        <v>11</v>
      </c>
      <c r="C42" s="245"/>
      <c r="D42" s="245"/>
      <c r="E42" s="245"/>
      <c r="F42" s="255"/>
      <c r="G42" s="255"/>
      <c r="H42" s="256"/>
      <c r="I42" s="257">
        <v>0</v>
      </c>
      <c r="J42" s="256"/>
      <c r="K42" s="258">
        <v>0</v>
      </c>
    </row>
    <row r="43" spans="1:11" ht="18" customHeight="1" x14ac:dyDescent="0.2">
      <c r="A43" s="250" t="s">
        <v>90</v>
      </c>
      <c r="B43" s="267" t="s">
        <v>10</v>
      </c>
      <c r="C43" s="268"/>
      <c r="D43" s="268"/>
      <c r="E43" s="245"/>
      <c r="F43" s="255"/>
      <c r="G43" s="255"/>
      <c r="H43" s="256"/>
      <c r="I43" s="257">
        <v>0</v>
      </c>
      <c r="J43" s="256"/>
      <c r="K43" s="258">
        <v>0</v>
      </c>
    </row>
    <row r="44" spans="1:11" ht="18" customHeight="1" x14ac:dyDescent="0.2">
      <c r="A44" s="250" t="s">
        <v>91</v>
      </c>
      <c r="B44" s="3852"/>
      <c r="C44" s="3853"/>
      <c r="D44" s="3854"/>
      <c r="E44" s="245"/>
      <c r="F44" s="269"/>
      <c r="G44" s="269"/>
      <c r="H44" s="269"/>
      <c r="I44" s="257">
        <v>0</v>
      </c>
      <c r="J44" s="269"/>
      <c r="K44" s="270">
        <v>0</v>
      </c>
    </row>
    <row r="45" spans="1:11" ht="18" customHeight="1" x14ac:dyDescent="0.2">
      <c r="A45" s="250" t="s">
        <v>139</v>
      </c>
      <c r="B45" s="3852"/>
      <c r="C45" s="3853"/>
      <c r="D45" s="3854"/>
      <c r="E45" s="245"/>
      <c r="F45" s="255"/>
      <c r="G45" s="255"/>
      <c r="H45" s="256"/>
      <c r="I45" s="257">
        <v>0</v>
      </c>
      <c r="J45" s="256"/>
      <c r="K45" s="258">
        <v>0</v>
      </c>
    </row>
    <row r="46" spans="1:11" ht="18" customHeight="1" x14ac:dyDescent="0.2">
      <c r="A46" s="250" t="s">
        <v>140</v>
      </c>
      <c r="B46" s="3852"/>
      <c r="C46" s="3853"/>
      <c r="D46" s="3854"/>
      <c r="E46" s="245"/>
      <c r="F46" s="255"/>
      <c r="G46" s="255"/>
      <c r="H46" s="256"/>
      <c r="I46" s="257">
        <v>0</v>
      </c>
      <c r="J46" s="256"/>
      <c r="K46" s="258">
        <v>0</v>
      </c>
    </row>
    <row r="47" spans="1:11" ht="18" customHeight="1" x14ac:dyDescent="0.2">
      <c r="A47" s="250" t="s">
        <v>141</v>
      </c>
      <c r="B47" s="3852"/>
      <c r="C47" s="3853"/>
      <c r="D47" s="3854"/>
      <c r="E47" s="245"/>
      <c r="F47" s="255"/>
      <c r="G47" s="255"/>
      <c r="H47" s="256"/>
      <c r="I47" s="257">
        <v>0</v>
      </c>
      <c r="J47" s="256"/>
      <c r="K47" s="258">
        <v>0</v>
      </c>
    </row>
    <row r="49" spans="1:11" ht="18" customHeight="1" x14ac:dyDescent="0.2">
      <c r="A49" s="253" t="s">
        <v>142</v>
      </c>
      <c r="B49" s="249" t="s">
        <v>143</v>
      </c>
      <c r="C49" s="245"/>
      <c r="D49" s="245"/>
      <c r="E49" s="249" t="s">
        <v>7</v>
      </c>
      <c r="F49" s="271">
        <v>2474418.005087642</v>
      </c>
      <c r="G49" s="271">
        <v>584</v>
      </c>
      <c r="H49" s="258">
        <v>118647666.22084695</v>
      </c>
      <c r="I49" s="258">
        <v>40323164.350857243</v>
      </c>
      <c r="J49" s="258">
        <v>0</v>
      </c>
      <c r="K49" s="258">
        <v>158970830.57170421</v>
      </c>
    </row>
    <row r="50" spans="1:11" ht="18" customHeight="1" thickBot="1" x14ac:dyDescent="0.25">
      <c r="A50" s="245"/>
      <c r="B50" s="245"/>
      <c r="C50" s="245"/>
      <c r="D50" s="245"/>
      <c r="E50" s="245"/>
      <c r="F50" s="245"/>
      <c r="G50" s="272"/>
      <c r="H50" s="272"/>
      <c r="I50" s="272"/>
      <c r="J50" s="272"/>
      <c r="K50" s="272"/>
    </row>
    <row r="51" spans="1:11" ht="42.75" customHeight="1" x14ac:dyDescent="0.2">
      <c r="A51" s="245"/>
      <c r="B51" s="245"/>
      <c r="C51" s="245"/>
      <c r="D51" s="245"/>
      <c r="E51" s="245"/>
      <c r="F51" s="252" t="s">
        <v>9</v>
      </c>
      <c r="G51" s="252" t="s">
        <v>37</v>
      </c>
      <c r="H51" s="252" t="s">
        <v>29</v>
      </c>
      <c r="I51" s="252" t="s">
        <v>30</v>
      </c>
      <c r="J51" s="252" t="s">
        <v>33</v>
      </c>
      <c r="K51" s="252" t="s">
        <v>34</v>
      </c>
    </row>
    <row r="52" spans="1:11" ht="18" customHeight="1" x14ac:dyDescent="0.2">
      <c r="A52" s="253" t="s">
        <v>92</v>
      </c>
      <c r="B52" s="3880" t="s">
        <v>38</v>
      </c>
      <c r="C52" s="3881"/>
      <c r="D52" s="245"/>
      <c r="E52" s="245"/>
      <c r="F52" s="245"/>
      <c r="G52" s="245"/>
      <c r="H52" s="245"/>
      <c r="I52" s="245"/>
      <c r="J52" s="245"/>
      <c r="K52" s="245"/>
    </row>
    <row r="53" spans="1:11" ht="18" customHeight="1" x14ac:dyDescent="0.2">
      <c r="A53" s="250" t="s">
        <v>51</v>
      </c>
      <c r="B53" s="3882" t="s">
        <v>520</v>
      </c>
      <c r="C53" s="3883"/>
      <c r="D53" s="3879"/>
      <c r="E53" s="245"/>
      <c r="F53" s="255">
        <v>38707.729999726638</v>
      </c>
      <c r="G53" s="255">
        <v>12603</v>
      </c>
      <c r="H53" s="256">
        <v>3618313.96</v>
      </c>
      <c r="I53" s="257">
        <v>1229707.0235709825</v>
      </c>
      <c r="J53" s="256">
        <v>1721581.73</v>
      </c>
      <c r="K53" s="258">
        <v>3126439.2535709827</v>
      </c>
    </row>
    <row r="54" spans="1:11" ht="18" customHeight="1" x14ac:dyDescent="0.2">
      <c r="A54" s="250" t="s">
        <v>93</v>
      </c>
      <c r="B54" s="273" t="s">
        <v>521</v>
      </c>
      <c r="C54" s="274"/>
      <c r="D54" s="275"/>
      <c r="E54" s="245"/>
      <c r="F54" s="255">
        <v>231771.86000352912</v>
      </c>
      <c r="G54" s="255">
        <v>23651</v>
      </c>
      <c r="H54" s="256">
        <v>15738233.5</v>
      </c>
      <c r="I54" s="257">
        <v>5348738.8014140511</v>
      </c>
      <c r="J54" s="256">
        <v>7751075</v>
      </c>
      <c r="K54" s="258">
        <v>13335897.30141405</v>
      </c>
    </row>
    <row r="55" spans="1:11" ht="18" customHeight="1" x14ac:dyDescent="0.2">
      <c r="A55" s="250" t="s">
        <v>94</v>
      </c>
      <c r="B55" s="3877"/>
      <c r="C55" s="3878"/>
      <c r="D55" s="3879"/>
      <c r="E55" s="245"/>
      <c r="F55" s="255"/>
      <c r="G55" s="255"/>
      <c r="H55" s="256"/>
      <c r="I55" s="257">
        <v>0</v>
      </c>
      <c r="J55" s="256"/>
      <c r="K55" s="258">
        <v>0</v>
      </c>
    </row>
    <row r="56" spans="1:11" ht="18" customHeight="1" x14ac:dyDescent="0.2">
      <c r="A56" s="250" t="s">
        <v>95</v>
      </c>
      <c r="B56" s="3877"/>
      <c r="C56" s="3878"/>
      <c r="D56" s="3879"/>
      <c r="E56" s="245"/>
      <c r="F56" s="255"/>
      <c r="G56" s="255"/>
      <c r="H56" s="256"/>
      <c r="I56" s="257">
        <v>0</v>
      </c>
      <c r="J56" s="256"/>
      <c r="K56" s="258">
        <v>0</v>
      </c>
    </row>
    <row r="57" spans="1:11" ht="18" customHeight="1" x14ac:dyDescent="0.2">
      <c r="A57" s="250" t="s">
        <v>96</v>
      </c>
      <c r="B57" s="3877"/>
      <c r="C57" s="3878"/>
      <c r="D57" s="3879"/>
      <c r="E57" s="245"/>
      <c r="F57" s="255"/>
      <c r="G57" s="255"/>
      <c r="H57" s="256"/>
      <c r="I57" s="257">
        <v>0</v>
      </c>
      <c r="J57" s="256"/>
      <c r="K57" s="258">
        <v>0</v>
      </c>
    </row>
    <row r="58" spans="1:11" ht="18" customHeight="1" x14ac:dyDescent="0.2">
      <c r="A58" s="250" t="s">
        <v>97</v>
      </c>
      <c r="B58" s="273"/>
      <c r="C58" s="274"/>
      <c r="D58" s="275"/>
      <c r="E58" s="245"/>
      <c r="F58" s="255"/>
      <c r="G58" s="255"/>
      <c r="H58" s="256"/>
      <c r="I58" s="257">
        <v>0</v>
      </c>
      <c r="J58" s="256"/>
      <c r="K58" s="258">
        <v>0</v>
      </c>
    </row>
    <row r="59" spans="1:11" ht="18" customHeight="1" x14ac:dyDescent="0.2">
      <c r="A59" s="250" t="s">
        <v>98</v>
      </c>
      <c r="B59" s="3877"/>
      <c r="C59" s="3878"/>
      <c r="D59" s="3879"/>
      <c r="E59" s="245"/>
      <c r="F59" s="255"/>
      <c r="G59" s="255"/>
      <c r="H59" s="256"/>
      <c r="I59" s="257">
        <v>0</v>
      </c>
      <c r="J59" s="256"/>
      <c r="K59" s="258">
        <v>0</v>
      </c>
    </row>
    <row r="60" spans="1:11" ht="18" customHeight="1" x14ac:dyDescent="0.2">
      <c r="A60" s="250" t="s">
        <v>99</v>
      </c>
      <c r="B60" s="273"/>
      <c r="C60" s="274"/>
      <c r="D60" s="275"/>
      <c r="E60" s="245"/>
      <c r="F60" s="255"/>
      <c r="G60" s="255"/>
      <c r="H60" s="256"/>
      <c r="I60" s="257">
        <v>0</v>
      </c>
      <c r="J60" s="256"/>
      <c r="K60" s="258">
        <v>0</v>
      </c>
    </row>
    <row r="61" spans="1:11" ht="18" customHeight="1" x14ac:dyDescent="0.2">
      <c r="A61" s="250" t="s">
        <v>100</v>
      </c>
      <c r="B61" s="273"/>
      <c r="C61" s="274"/>
      <c r="D61" s="275"/>
      <c r="E61" s="245"/>
      <c r="F61" s="255"/>
      <c r="G61" s="255"/>
      <c r="H61" s="256"/>
      <c r="I61" s="257">
        <v>0</v>
      </c>
      <c r="J61" s="256"/>
      <c r="K61" s="258">
        <v>0</v>
      </c>
    </row>
    <row r="62" spans="1:11" ht="18" customHeight="1" x14ac:dyDescent="0.2">
      <c r="A62" s="250" t="s">
        <v>101</v>
      </c>
      <c r="B62" s="3877"/>
      <c r="C62" s="3878"/>
      <c r="D62" s="3879"/>
      <c r="E62" s="245"/>
      <c r="F62" s="255"/>
      <c r="G62" s="255"/>
      <c r="H62" s="256"/>
      <c r="I62" s="257">
        <v>0</v>
      </c>
      <c r="J62" s="256"/>
      <c r="K62" s="258">
        <v>0</v>
      </c>
    </row>
    <row r="63" spans="1:11" ht="18" customHeight="1" x14ac:dyDescent="0.2">
      <c r="A63" s="250"/>
      <c r="B63" s="245"/>
      <c r="C63" s="245"/>
      <c r="D63" s="245"/>
      <c r="E63" s="245"/>
      <c r="F63" s="245"/>
      <c r="G63" s="245"/>
      <c r="H63" s="245"/>
      <c r="I63" s="276"/>
      <c r="J63" s="245"/>
      <c r="K63" s="245"/>
    </row>
    <row r="64" spans="1:11" ht="18" customHeight="1" x14ac:dyDescent="0.2">
      <c r="A64" s="250" t="s">
        <v>144</v>
      </c>
      <c r="B64" s="249" t="s">
        <v>145</v>
      </c>
      <c r="C64" s="245"/>
      <c r="D64" s="245"/>
      <c r="E64" s="249" t="s">
        <v>7</v>
      </c>
      <c r="F64" s="263">
        <v>270479.59000325575</v>
      </c>
      <c r="G64" s="263">
        <v>36254</v>
      </c>
      <c r="H64" s="258">
        <v>19356547.460000001</v>
      </c>
      <c r="I64" s="258">
        <v>6578445.8249850338</v>
      </c>
      <c r="J64" s="258">
        <v>9472656.7300000004</v>
      </c>
      <c r="K64" s="258">
        <v>16462336.554985033</v>
      </c>
    </row>
    <row r="65" spans="1:11" ht="18" customHeight="1" x14ac:dyDescent="0.2">
      <c r="A65" s="245"/>
      <c r="B65" s="245"/>
      <c r="C65" s="245"/>
      <c r="D65" s="245"/>
      <c r="E65" s="245"/>
      <c r="F65" s="277"/>
      <c r="G65" s="277"/>
      <c r="H65" s="277"/>
      <c r="I65" s="277"/>
      <c r="J65" s="277"/>
      <c r="K65" s="277"/>
    </row>
    <row r="66" spans="1:11" ht="42.75" customHeight="1" x14ac:dyDescent="0.2">
      <c r="A66" s="245"/>
      <c r="B66" s="245"/>
      <c r="C66" s="245"/>
      <c r="D66" s="245"/>
      <c r="E66" s="245"/>
      <c r="F66" s="278" t="s">
        <v>9</v>
      </c>
      <c r="G66" s="278" t="s">
        <v>37</v>
      </c>
      <c r="H66" s="278" t="s">
        <v>29</v>
      </c>
      <c r="I66" s="278" t="s">
        <v>30</v>
      </c>
      <c r="J66" s="278" t="s">
        <v>33</v>
      </c>
      <c r="K66" s="278" t="s">
        <v>34</v>
      </c>
    </row>
    <row r="67" spans="1:11" ht="18" customHeight="1" x14ac:dyDescent="0.2">
      <c r="A67" s="253" t="s">
        <v>102</v>
      </c>
      <c r="B67" s="249" t="s">
        <v>12</v>
      </c>
      <c r="C67" s="245"/>
      <c r="D67" s="245"/>
      <c r="E67" s="245"/>
      <c r="F67" s="279"/>
      <c r="G67" s="279"/>
      <c r="H67" s="279"/>
      <c r="I67" s="280"/>
      <c r="J67" s="279"/>
      <c r="K67" s="281"/>
    </row>
    <row r="68" spans="1:11" ht="18" customHeight="1" x14ac:dyDescent="0.2">
      <c r="A68" s="250" t="s">
        <v>103</v>
      </c>
      <c r="B68" s="245" t="s">
        <v>52</v>
      </c>
      <c r="C68" s="245"/>
      <c r="D68" s="245"/>
      <c r="E68" s="245"/>
      <c r="F68" s="282"/>
      <c r="G68" s="282"/>
      <c r="H68" s="282"/>
      <c r="I68" s="257">
        <v>0</v>
      </c>
      <c r="J68" s="282"/>
      <c r="K68" s="258">
        <v>0</v>
      </c>
    </row>
    <row r="69" spans="1:11" ht="18" customHeight="1" x14ac:dyDescent="0.2">
      <c r="A69" s="250" t="s">
        <v>104</v>
      </c>
      <c r="B69" s="254" t="s">
        <v>53</v>
      </c>
      <c r="C69" s="245"/>
      <c r="D69" s="245"/>
      <c r="E69" s="245"/>
      <c r="F69" s="282"/>
      <c r="G69" s="282"/>
      <c r="H69" s="282"/>
      <c r="I69" s="257">
        <v>0</v>
      </c>
      <c r="J69" s="282"/>
      <c r="K69" s="258">
        <v>0</v>
      </c>
    </row>
    <row r="70" spans="1:11" ht="18" customHeight="1" x14ac:dyDescent="0.2">
      <c r="A70" s="250" t="s">
        <v>178</v>
      </c>
      <c r="B70" s="273"/>
      <c r="C70" s="274"/>
      <c r="D70" s="275"/>
      <c r="E70" s="249"/>
      <c r="F70" s="283"/>
      <c r="G70" s="283"/>
      <c r="H70" s="284"/>
      <c r="I70" s="257">
        <v>0</v>
      </c>
      <c r="J70" s="284"/>
      <c r="K70" s="258">
        <v>0</v>
      </c>
    </row>
    <row r="71" spans="1:11" ht="18" customHeight="1" x14ac:dyDescent="0.2">
      <c r="A71" s="250" t="s">
        <v>179</v>
      </c>
      <c r="B71" s="273"/>
      <c r="C71" s="274"/>
      <c r="D71" s="275"/>
      <c r="E71" s="249"/>
      <c r="F71" s="283"/>
      <c r="G71" s="283"/>
      <c r="H71" s="284"/>
      <c r="I71" s="257">
        <v>0</v>
      </c>
      <c r="J71" s="284"/>
      <c r="K71" s="258">
        <v>0</v>
      </c>
    </row>
    <row r="72" spans="1:11" ht="18" customHeight="1" x14ac:dyDescent="0.2">
      <c r="A72" s="250" t="s">
        <v>180</v>
      </c>
      <c r="B72" s="285"/>
      <c r="C72" s="286"/>
      <c r="D72" s="287"/>
      <c r="E72" s="249"/>
      <c r="F72" s="255"/>
      <c r="G72" s="255"/>
      <c r="H72" s="256"/>
      <c r="I72" s="257">
        <v>0</v>
      </c>
      <c r="J72" s="256"/>
      <c r="K72" s="258">
        <v>0</v>
      </c>
    </row>
    <row r="73" spans="1:11" ht="18" customHeight="1" x14ac:dyDescent="0.2">
      <c r="A73" s="250"/>
      <c r="B73" s="254"/>
      <c r="C73" s="245"/>
      <c r="D73" s="245"/>
      <c r="E73" s="249"/>
      <c r="F73" s="288"/>
      <c r="G73" s="288"/>
      <c r="H73" s="289"/>
      <c r="I73" s="280"/>
      <c r="J73" s="289"/>
      <c r="K73" s="281"/>
    </row>
    <row r="74" spans="1:11" ht="18" customHeight="1" x14ac:dyDescent="0.2">
      <c r="A74" s="253" t="s">
        <v>146</v>
      </c>
      <c r="B74" s="249" t="s">
        <v>147</v>
      </c>
      <c r="C74" s="245"/>
      <c r="D74" s="245"/>
      <c r="E74" s="249" t="s">
        <v>7</v>
      </c>
      <c r="F74" s="290">
        <v>0</v>
      </c>
      <c r="G74" s="290">
        <v>0</v>
      </c>
      <c r="H74" s="290">
        <v>0</v>
      </c>
      <c r="I74" s="291">
        <v>0</v>
      </c>
      <c r="J74" s="290">
        <v>0</v>
      </c>
      <c r="K74" s="292">
        <v>0</v>
      </c>
    </row>
    <row r="75" spans="1:11" ht="42.75" customHeight="1" x14ac:dyDescent="0.2">
      <c r="A75" s="245"/>
      <c r="B75" s="245"/>
      <c r="C75" s="245"/>
      <c r="D75" s="245"/>
      <c r="E75" s="245"/>
      <c r="F75" s="252" t="s">
        <v>9</v>
      </c>
      <c r="G75" s="252" t="s">
        <v>37</v>
      </c>
      <c r="H75" s="252" t="s">
        <v>29</v>
      </c>
      <c r="I75" s="252" t="s">
        <v>30</v>
      </c>
      <c r="J75" s="252" t="s">
        <v>33</v>
      </c>
      <c r="K75" s="252" t="s">
        <v>34</v>
      </c>
    </row>
    <row r="76" spans="1:11" ht="18" customHeight="1" x14ac:dyDescent="0.2">
      <c r="A76" s="253" t="s">
        <v>105</v>
      </c>
      <c r="B76" s="249" t="s">
        <v>106</v>
      </c>
      <c r="C76" s="245"/>
      <c r="D76" s="245"/>
      <c r="E76" s="245"/>
      <c r="F76" s="245"/>
      <c r="G76" s="245"/>
      <c r="H76" s="245"/>
      <c r="I76" s="245"/>
      <c r="J76" s="245"/>
      <c r="K76" s="245"/>
    </row>
    <row r="77" spans="1:11" ht="18" customHeight="1" x14ac:dyDescent="0.2">
      <c r="A77" s="250" t="s">
        <v>107</v>
      </c>
      <c r="B77" s="254" t="s">
        <v>54</v>
      </c>
      <c r="C77" s="245"/>
      <c r="D77" s="245"/>
      <c r="E77" s="245"/>
      <c r="F77" s="255">
        <v>520</v>
      </c>
      <c r="G77" s="255">
        <v>167</v>
      </c>
      <c r="H77" s="256">
        <v>318836.34931535099</v>
      </c>
      <c r="I77" s="257">
        <v>0</v>
      </c>
      <c r="J77" s="256"/>
      <c r="K77" s="258">
        <v>318836.34931535099</v>
      </c>
    </row>
    <row r="78" spans="1:11" ht="18" customHeight="1" x14ac:dyDescent="0.2">
      <c r="A78" s="250" t="s">
        <v>108</v>
      </c>
      <c r="B78" s="254" t="s">
        <v>55</v>
      </c>
      <c r="C78" s="245"/>
      <c r="D78" s="245"/>
      <c r="E78" s="245"/>
      <c r="F78" s="255">
        <v>0</v>
      </c>
      <c r="G78" s="255">
        <v>0</v>
      </c>
      <c r="H78" s="256">
        <v>0</v>
      </c>
      <c r="I78" s="257">
        <v>0</v>
      </c>
      <c r="J78" s="256"/>
      <c r="K78" s="258">
        <v>0</v>
      </c>
    </row>
    <row r="79" spans="1:11" ht="18" customHeight="1" x14ac:dyDescent="0.2">
      <c r="A79" s="250" t="s">
        <v>109</v>
      </c>
      <c r="B79" s="254" t="s">
        <v>13</v>
      </c>
      <c r="C79" s="245"/>
      <c r="D79" s="245"/>
      <c r="E79" s="245"/>
      <c r="F79" s="255">
        <v>0</v>
      </c>
      <c r="G79" s="255">
        <v>0</v>
      </c>
      <c r="H79" s="256">
        <v>0</v>
      </c>
      <c r="I79" s="257">
        <v>0</v>
      </c>
      <c r="J79" s="256"/>
      <c r="K79" s="258">
        <v>0</v>
      </c>
    </row>
    <row r="80" spans="1:11" ht="18" customHeight="1" x14ac:dyDescent="0.2">
      <c r="A80" s="250" t="s">
        <v>110</v>
      </c>
      <c r="B80" s="254" t="s">
        <v>56</v>
      </c>
      <c r="C80" s="245"/>
      <c r="D80" s="245"/>
      <c r="E80" s="245"/>
      <c r="F80" s="255">
        <v>0</v>
      </c>
      <c r="G80" s="255">
        <v>0</v>
      </c>
      <c r="H80" s="256">
        <v>0</v>
      </c>
      <c r="I80" s="257">
        <v>0</v>
      </c>
      <c r="J80" s="256"/>
      <c r="K80" s="258">
        <v>0</v>
      </c>
    </row>
    <row r="81" spans="1:11" ht="18" customHeight="1" x14ac:dyDescent="0.2">
      <c r="A81" s="250"/>
      <c r="B81" s="245"/>
      <c r="C81" s="245"/>
      <c r="D81" s="245"/>
      <c r="E81" s="245"/>
      <c r="F81" s="245"/>
      <c r="G81" s="245"/>
      <c r="H81" s="245"/>
      <c r="I81" s="245"/>
      <c r="J81" s="245"/>
      <c r="K81" s="293"/>
    </row>
    <row r="82" spans="1:11" ht="18" customHeight="1" x14ac:dyDescent="0.2">
      <c r="A82" s="250" t="s">
        <v>148</v>
      </c>
      <c r="B82" s="249" t="s">
        <v>149</v>
      </c>
      <c r="C82" s="245"/>
      <c r="D82" s="245"/>
      <c r="E82" s="249" t="s">
        <v>7</v>
      </c>
      <c r="F82" s="290">
        <v>520</v>
      </c>
      <c r="G82" s="290">
        <v>167</v>
      </c>
      <c r="H82" s="292">
        <v>318836.34931535099</v>
      </c>
      <c r="I82" s="292">
        <v>0</v>
      </c>
      <c r="J82" s="292">
        <v>0</v>
      </c>
      <c r="K82" s="292">
        <v>318836.34931535099</v>
      </c>
    </row>
    <row r="83" spans="1:11" ht="18" customHeight="1" thickBot="1" x14ac:dyDescent="0.25">
      <c r="A83" s="250"/>
      <c r="B83" s="245"/>
      <c r="C83" s="245"/>
      <c r="D83" s="245"/>
      <c r="E83" s="245"/>
      <c r="F83" s="272"/>
      <c r="G83" s="272"/>
      <c r="H83" s="272"/>
      <c r="I83" s="272"/>
      <c r="J83" s="272"/>
      <c r="K83" s="272"/>
    </row>
    <row r="84" spans="1:11" ht="42.75" customHeight="1" x14ac:dyDescent="0.2">
      <c r="A84" s="245"/>
      <c r="B84" s="245"/>
      <c r="C84" s="245"/>
      <c r="D84" s="245"/>
      <c r="E84" s="245"/>
      <c r="F84" s="252" t="s">
        <v>9</v>
      </c>
      <c r="G84" s="252" t="s">
        <v>37</v>
      </c>
      <c r="H84" s="252" t="s">
        <v>29</v>
      </c>
      <c r="I84" s="252" t="s">
        <v>30</v>
      </c>
      <c r="J84" s="252" t="s">
        <v>33</v>
      </c>
      <c r="K84" s="252" t="s">
        <v>34</v>
      </c>
    </row>
    <row r="85" spans="1:11" ht="18" customHeight="1" x14ac:dyDescent="0.2">
      <c r="A85" s="253" t="s">
        <v>111</v>
      </c>
      <c r="B85" s="249" t="s">
        <v>57</v>
      </c>
      <c r="C85" s="245"/>
      <c r="D85" s="245"/>
      <c r="E85" s="245"/>
      <c r="F85" s="245"/>
      <c r="G85" s="245"/>
      <c r="H85" s="245"/>
      <c r="I85" s="245"/>
      <c r="J85" s="245"/>
      <c r="K85" s="245"/>
    </row>
    <row r="86" spans="1:11" ht="18" customHeight="1" x14ac:dyDescent="0.2">
      <c r="A86" s="250" t="s">
        <v>112</v>
      </c>
      <c r="B86" s="254" t="s">
        <v>113</v>
      </c>
      <c r="C86" s="245"/>
      <c r="D86" s="245"/>
      <c r="E86" s="245"/>
      <c r="F86" s="255">
        <v>416</v>
      </c>
      <c r="G86" s="255">
        <v>2800</v>
      </c>
      <c r="H86" s="256">
        <v>31081.267962646481</v>
      </c>
      <c r="I86" s="257">
        <v>10563.166695230102</v>
      </c>
      <c r="J86" s="256"/>
      <c r="K86" s="258">
        <v>41644.434657876584</v>
      </c>
    </row>
    <row r="87" spans="1:11" ht="18" customHeight="1" x14ac:dyDescent="0.2">
      <c r="A87" s="250" t="s">
        <v>114</v>
      </c>
      <c r="B87" s="254" t="s">
        <v>14</v>
      </c>
      <c r="C87" s="245"/>
      <c r="D87" s="245"/>
      <c r="E87" s="245"/>
      <c r="F87" s="255">
        <v>550</v>
      </c>
      <c r="G87" s="255">
        <v>0</v>
      </c>
      <c r="H87" s="256">
        <v>88363</v>
      </c>
      <c r="I87" s="257">
        <v>30030.727826560062</v>
      </c>
      <c r="J87" s="256"/>
      <c r="K87" s="258">
        <v>118393.72782656006</v>
      </c>
    </row>
    <row r="88" spans="1:11" ht="18" customHeight="1" x14ac:dyDescent="0.2">
      <c r="A88" s="250" t="s">
        <v>115</v>
      </c>
      <c r="B88" s="254" t="s">
        <v>116</v>
      </c>
      <c r="C88" s="245"/>
      <c r="D88" s="245"/>
      <c r="E88" s="245"/>
      <c r="F88" s="255">
        <v>0</v>
      </c>
      <c r="G88" s="255">
        <v>0</v>
      </c>
      <c r="H88" s="256">
        <v>17668.541630218861</v>
      </c>
      <c r="I88" s="257">
        <v>6004.7663025174388</v>
      </c>
      <c r="J88" s="256"/>
      <c r="K88" s="258">
        <v>23673.307932736301</v>
      </c>
    </row>
    <row r="89" spans="1:11" ht="18" customHeight="1" x14ac:dyDescent="0.2">
      <c r="A89" s="250" t="s">
        <v>117</v>
      </c>
      <c r="B89" s="254" t="s">
        <v>58</v>
      </c>
      <c r="C89" s="245"/>
      <c r="D89" s="245"/>
      <c r="E89" s="245"/>
      <c r="F89" s="255">
        <v>0</v>
      </c>
      <c r="G89" s="255">
        <v>0</v>
      </c>
      <c r="H89" s="256">
        <v>0</v>
      </c>
      <c r="I89" s="257">
        <v>0</v>
      </c>
      <c r="J89" s="256"/>
      <c r="K89" s="258">
        <v>0</v>
      </c>
    </row>
    <row r="90" spans="1:11" ht="18" customHeight="1" x14ac:dyDescent="0.2">
      <c r="A90" s="250" t="s">
        <v>118</v>
      </c>
      <c r="B90" s="3861" t="s">
        <v>59</v>
      </c>
      <c r="C90" s="3862"/>
      <c r="D90" s="245"/>
      <c r="E90" s="245"/>
      <c r="F90" s="255">
        <v>0</v>
      </c>
      <c r="G90" s="255">
        <v>0</v>
      </c>
      <c r="H90" s="256">
        <v>0</v>
      </c>
      <c r="I90" s="257">
        <v>0</v>
      </c>
      <c r="J90" s="256"/>
      <c r="K90" s="258">
        <v>0</v>
      </c>
    </row>
    <row r="91" spans="1:11" ht="18" customHeight="1" x14ac:dyDescent="0.2">
      <c r="A91" s="250" t="s">
        <v>119</v>
      </c>
      <c r="B91" s="254" t="s">
        <v>60</v>
      </c>
      <c r="C91" s="245"/>
      <c r="D91" s="245"/>
      <c r="E91" s="245"/>
      <c r="F91" s="255">
        <v>600</v>
      </c>
      <c r="G91" s="255">
        <v>0</v>
      </c>
      <c r="H91" s="256">
        <v>96396</v>
      </c>
      <c r="I91" s="257">
        <v>32760.793992610976</v>
      </c>
      <c r="J91" s="256"/>
      <c r="K91" s="258">
        <v>129156.79399261097</v>
      </c>
    </row>
    <row r="92" spans="1:11" ht="18" customHeight="1" x14ac:dyDescent="0.2">
      <c r="A92" s="250" t="s">
        <v>120</v>
      </c>
      <c r="B92" s="254" t="s">
        <v>121</v>
      </c>
      <c r="C92" s="245"/>
      <c r="D92" s="245"/>
      <c r="E92" s="245"/>
      <c r="F92" s="255">
        <v>0</v>
      </c>
      <c r="G92" s="255">
        <v>0</v>
      </c>
      <c r="H92" s="256">
        <v>0</v>
      </c>
      <c r="I92" s="257">
        <v>0</v>
      </c>
      <c r="J92" s="294"/>
      <c r="K92" s="258">
        <v>0</v>
      </c>
    </row>
    <row r="93" spans="1:11" ht="18" customHeight="1" x14ac:dyDescent="0.2">
      <c r="A93" s="250" t="s">
        <v>122</v>
      </c>
      <c r="B93" s="254" t="s">
        <v>123</v>
      </c>
      <c r="C93" s="245"/>
      <c r="D93" s="245"/>
      <c r="E93" s="245"/>
      <c r="F93" s="255">
        <v>5304</v>
      </c>
      <c r="G93" s="255">
        <v>317</v>
      </c>
      <c r="H93" s="256">
        <v>266645.5134206136</v>
      </c>
      <c r="I93" s="257">
        <v>90621.174470172075</v>
      </c>
      <c r="J93" s="256">
        <v>80000</v>
      </c>
      <c r="K93" s="258">
        <v>277266.68789078569</v>
      </c>
    </row>
    <row r="94" spans="1:11" ht="18" customHeight="1" x14ac:dyDescent="0.2">
      <c r="A94" s="250" t="s">
        <v>124</v>
      </c>
      <c r="B94" s="3877"/>
      <c r="C94" s="3878"/>
      <c r="D94" s="3879"/>
      <c r="E94" s="245"/>
      <c r="F94" s="255">
        <v>0</v>
      </c>
      <c r="G94" s="255">
        <v>0</v>
      </c>
      <c r="H94" s="256">
        <v>0</v>
      </c>
      <c r="I94" s="257">
        <v>0</v>
      </c>
      <c r="J94" s="256"/>
      <c r="K94" s="258">
        <v>0</v>
      </c>
    </row>
    <row r="95" spans="1:11" ht="18" customHeight="1" x14ac:dyDescent="0.2">
      <c r="A95" s="250" t="s">
        <v>125</v>
      </c>
      <c r="B95" s="3877"/>
      <c r="C95" s="3878"/>
      <c r="D95" s="3879"/>
      <c r="E95" s="245"/>
      <c r="F95" s="255">
        <v>0</v>
      </c>
      <c r="G95" s="255">
        <v>0</v>
      </c>
      <c r="H95" s="256">
        <v>0</v>
      </c>
      <c r="I95" s="257">
        <v>0</v>
      </c>
      <c r="J95" s="256"/>
      <c r="K95" s="258">
        <v>0</v>
      </c>
    </row>
    <row r="96" spans="1:11" ht="18" customHeight="1" x14ac:dyDescent="0.2">
      <c r="A96" s="250" t="s">
        <v>126</v>
      </c>
      <c r="B96" s="3877"/>
      <c r="C96" s="3878"/>
      <c r="D96" s="3879"/>
      <c r="E96" s="245"/>
      <c r="F96" s="255">
        <v>0</v>
      </c>
      <c r="G96" s="255">
        <v>0</v>
      </c>
      <c r="H96" s="256">
        <v>0</v>
      </c>
      <c r="I96" s="257">
        <v>0</v>
      </c>
      <c r="J96" s="256"/>
      <c r="K96" s="258">
        <v>0</v>
      </c>
    </row>
    <row r="97" spans="1:11" ht="18" customHeight="1" x14ac:dyDescent="0.2">
      <c r="A97" s="250"/>
      <c r="B97" s="254"/>
      <c r="C97" s="245"/>
      <c r="D97" s="245"/>
      <c r="E97" s="245"/>
      <c r="F97" s="245"/>
      <c r="G97" s="245"/>
      <c r="H97" s="245"/>
      <c r="I97" s="245"/>
      <c r="J97" s="245"/>
      <c r="K97" s="245"/>
    </row>
    <row r="98" spans="1:11" ht="18" customHeight="1" x14ac:dyDescent="0.2">
      <c r="A98" s="253" t="s">
        <v>150</v>
      </c>
      <c r="B98" s="249" t="s">
        <v>151</v>
      </c>
      <c r="C98" s="245"/>
      <c r="D98" s="245"/>
      <c r="E98" s="249" t="s">
        <v>7</v>
      </c>
      <c r="F98" s="263">
        <v>6870</v>
      </c>
      <c r="G98" s="263">
        <v>3117</v>
      </c>
      <c r="H98" s="263">
        <v>500154.32301347895</v>
      </c>
      <c r="I98" s="263">
        <v>169980.62928709068</v>
      </c>
      <c r="J98" s="263">
        <v>80000</v>
      </c>
      <c r="K98" s="263">
        <v>590134.95230056951</v>
      </c>
    </row>
    <row r="99" spans="1:11" ht="18" customHeight="1" thickBot="1" x14ac:dyDescent="0.25">
      <c r="A99" s="245"/>
      <c r="B99" s="249"/>
      <c r="C99" s="245"/>
      <c r="D99" s="245"/>
      <c r="E99" s="245"/>
      <c r="F99" s="272"/>
      <c r="G99" s="272"/>
      <c r="H99" s="272"/>
      <c r="I99" s="272"/>
      <c r="J99" s="272"/>
      <c r="K99" s="272"/>
    </row>
    <row r="100" spans="1:11" ht="42.75" customHeight="1" x14ac:dyDescent="0.2">
      <c r="A100" s="245"/>
      <c r="B100" s="245"/>
      <c r="C100" s="245"/>
      <c r="D100" s="245"/>
      <c r="E100" s="245"/>
      <c r="F100" s="252" t="s">
        <v>9</v>
      </c>
      <c r="G100" s="252" t="s">
        <v>37</v>
      </c>
      <c r="H100" s="252" t="s">
        <v>29</v>
      </c>
      <c r="I100" s="252" t="s">
        <v>30</v>
      </c>
      <c r="J100" s="252" t="s">
        <v>33</v>
      </c>
      <c r="K100" s="252" t="s">
        <v>34</v>
      </c>
    </row>
    <row r="101" spans="1:11" ht="18" customHeight="1" x14ac:dyDescent="0.2">
      <c r="A101" s="253" t="s">
        <v>130</v>
      </c>
      <c r="B101" s="249" t="s">
        <v>63</v>
      </c>
      <c r="C101" s="245"/>
      <c r="D101" s="245"/>
      <c r="E101" s="245"/>
      <c r="F101" s="245"/>
      <c r="G101" s="245"/>
      <c r="H101" s="245"/>
      <c r="I101" s="245"/>
      <c r="J101" s="245"/>
      <c r="K101" s="245"/>
    </row>
    <row r="102" spans="1:11" ht="18" customHeight="1" x14ac:dyDescent="0.2">
      <c r="A102" s="250" t="s">
        <v>131</v>
      </c>
      <c r="B102" s="254" t="s">
        <v>152</v>
      </c>
      <c r="C102" s="245"/>
      <c r="D102" s="245"/>
      <c r="E102" s="245"/>
      <c r="F102" s="255">
        <v>1979.2</v>
      </c>
      <c r="G102" s="255">
        <v>0</v>
      </c>
      <c r="H102" s="256">
        <v>177766.08680107081</v>
      </c>
      <c r="I102" s="257">
        <v>60414.935770804615</v>
      </c>
      <c r="J102" s="256"/>
      <c r="K102" s="258">
        <v>238181.02257187542</v>
      </c>
    </row>
    <row r="103" spans="1:11" ht="18" customHeight="1" x14ac:dyDescent="0.2">
      <c r="A103" s="250" t="s">
        <v>132</v>
      </c>
      <c r="B103" s="3861" t="s">
        <v>62</v>
      </c>
      <c r="C103" s="3861"/>
      <c r="D103" s="245"/>
      <c r="E103" s="245"/>
      <c r="F103" s="255">
        <v>0</v>
      </c>
      <c r="G103" s="255">
        <v>0</v>
      </c>
      <c r="H103" s="256">
        <v>0</v>
      </c>
      <c r="I103" s="257">
        <v>0</v>
      </c>
      <c r="J103" s="256"/>
      <c r="K103" s="258">
        <v>0</v>
      </c>
    </row>
    <row r="104" spans="1:11" ht="18" customHeight="1" x14ac:dyDescent="0.2">
      <c r="A104" s="250" t="s">
        <v>128</v>
      </c>
      <c r="B104" s="3877"/>
      <c r="C104" s="3878"/>
      <c r="D104" s="3879"/>
      <c r="E104" s="245"/>
      <c r="F104" s="255">
        <v>0</v>
      </c>
      <c r="G104" s="255">
        <v>0</v>
      </c>
      <c r="H104" s="256">
        <v>0</v>
      </c>
      <c r="I104" s="257">
        <v>0</v>
      </c>
      <c r="J104" s="256"/>
      <c r="K104" s="258">
        <v>0</v>
      </c>
    </row>
    <row r="105" spans="1:11" ht="18" customHeight="1" x14ac:dyDescent="0.2">
      <c r="A105" s="250" t="s">
        <v>127</v>
      </c>
      <c r="B105" s="3877"/>
      <c r="C105" s="3878"/>
      <c r="D105" s="3879"/>
      <c r="E105" s="245"/>
      <c r="F105" s="255">
        <v>0</v>
      </c>
      <c r="G105" s="255">
        <v>0</v>
      </c>
      <c r="H105" s="256">
        <v>0</v>
      </c>
      <c r="I105" s="257">
        <v>0</v>
      </c>
      <c r="J105" s="256"/>
      <c r="K105" s="258">
        <v>0</v>
      </c>
    </row>
    <row r="106" spans="1:11" ht="18" customHeight="1" x14ac:dyDescent="0.2">
      <c r="A106" s="250" t="s">
        <v>129</v>
      </c>
      <c r="B106" s="3877"/>
      <c r="C106" s="3878"/>
      <c r="D106" s="3879"/>
      <c r="E106" s="245"/>
      <c r="F106" s="255">
        <v>0</v>
      </c>
      <c r="G106" s="255">
        <v>0</v>
      </c>
      <c r="H106" s="256">
        <v>0</v>
      </c>
      <c r="I106" s="257">
        <v>0</v>
      </c>
      <c r="J106" s="256"/>
      <c r="K106" s="258">
        <v>0</v>
      </c>
    </row>
    <row r="107" spans="1:11" ht="18" customHeight="1" x14ac:dyDescent="0.2">
      <c r="A107" s="245"/>
      <c r="B107" s="249"/>
      <c r="C107" s="245"/>
      <c r="D107" s="245"/>
      <c r="E107" s="245"/>
      <c r="F107" s="245"/>
      <c r="G107" s="245"/>
      <c r="H107" s="245"/>
      <c r="I107" s="245"/>
      <c r="J107" s="245"/>
      <c r="K107" s="245"/>
    </row>
    <row r="108" spans="1:11" s="38" customFormat="1" ht="18" customHeight="1" x14ac:dyDescent="0.2">
      <c r="A108" s="253" t="s">
        <v>153</v>
      </c>
      <c r="B108" s="295" t="s">
        <v>154</v>
      </c>
      <c r="C108" s="245"/>
      <c r="D108" s="245"/>
      <c r="E108" s="249" t="s">
        <v>7</v>
      </c>
      <c r="F108" s="263">
        <v>1979.2</v>
      </c>
      <c r="G108" s="263">
        <v>0</v>
      </c>
      <c r="H108" s="258">
        <v>177766.08680107081</v>
      </c>
      <c r="I108" s="258">
        <v>60414.935770804615</v>
      </c>
      <c r="J108" s="258">
        <v>0</v>
      </c>
      <c r="K108" s="258">
        <v>238181.02257187542</v>
      </c>
    </row>
    <row r="109" spans="1:11" s="38" customFormat="1" ht="18" customHeight="1" thickBot="1" x14ac:dyDescent="0.25">
      <c r="A109" s="296"/>
      <c r="B109" s="297"/>
      <c r="C109" s="298"/>
      <c r="D109" s="298"/>
      <c r="E109" s="298"/>
      <c r="F109" s="272"/>
      <c r="G109" s="272"/>
      <c r="H109" s="272"/>
      <c r="I109" s="272"/>
      <c r="J109" s="272"/>
      <c r="K109" s="272"/>
    </row>
    <row r="110" spans="1:11" s="38" customFormat="1" ht="18" customHeight="1" x14ac:dyDescent="0.2">
      <c r="A110" s="253" t="s">
        <v>156</v>
      </c>
      <c r="B110" s="249" t="s">
        <v>39</v>
      </c>
      <c r="C110" s="245"/>
      <c r="D110" s="245"/>
      <c r="E110" s="245"/>
      <c r="F110" s="245"/>
      <c r="G110" s="245"/>
      <c r="H110" s="245"/>
      <c r="I110" s="245"/>
      <c r="J110" s="245"/>
      <c r="K110" s="245"/>
    </row>
    <row r="111" spans="1:11" ht="18" customHeight="1" x14ac:dyDescent="0.2">
      <c r="A111" s="253" t="s">
        <v>155</v>
      </c>
      <c r="B111" s="249" t="s">
        <v>164</v>
      </c>
      <c r="C111" s="245"/>
      <c r="D111" s="245"/>
      <c r="E111" s="249" t="s">
        <v>7</v>
      </c>
      <c r="F111" s="256">
        <v>28945000</v>
      </c>
      <c r="G111" s="245"/>
      <c r="H111" s="245"/>
      <c r="I111" s="245"/>
      <c r="J111" s="245"/>
      <c r="K111" s="245"/>
    </row>
    <row r="112" spans="1:11" ht="18" customHeight="1" x14ac:dyDescent="0.2">
      <c r="A112" s="245"/>
      <c r="B112" s="249"/>
      <c r="C112" s="245"/>
      <c r="D112" s="245"/>
      <c r="E112" s="249"/>
      <c r="F112" s="299"/>
      <c r="G112" s="245"/>
      <c r="H112" s="245"/>
      <c r="I112" s="245"/>
      <c r="J112" s="245"/>
      <c r="K112" s="245"/>
    </row>
    <row r="113" spans="1:6" ht="18" customHeight="1" x14ac:dyDescent="0.2">
      <c r="A113" s="253"/>
      <c r="B113" s="249" t="s">
        <v>15</v>
      </c>
      <c r="C113" s="245"/>
      <c r="D113" s="245"/>
      <c r="E113" s="245"/>
      <c r="F113" s="245"/>
    </row>
    <row r="114" spans="1:6" ht="18" customHeight="1" x14ac:dyDescent="0.2">
      <c r="A114" s="250" t="s">
        <v>171</v>
      </c>
      <c r="B114" s="254" t="s">
        <v>35</v>
      </c>
      <c r="C114" s="245"/>
      <c r="D114" s="245"/>
      <c r="E114" s="245"/>
      <c r="F114" s="300">
        <v>0.3398563632579254</v>
      </c>
    </row>
    <row r="115" spans="1:6" ht="18" customHeight="1" x14ac:dyDescent="0.2">
      <c r="A115" s="250"/>
      <c r="B115" s="249"/>
      <c r="C115" s="245"/>
      <c r="D115" s="245"/>
      <c r="E115" s="245"/>
      <c r="F115" s="245"/>
    </row>
    <row r="116" spans="1:6" ht="18" customHeight="1" x14ac:dyDescent="0.2">
      <c r="A116" s="250" t="s">
        <v>170</v>
      </c>
      <c r="B116" s="249" t="s">
        <v>16</v>
      </c>
      <c r="C116" s="245"/>
      <c r="D116" s="245"/>
      <c r="E116" s="245"/>
      <c r="F116" s="245"/>
    </row>
    <row r="117" spans="1:6" ht="18" customHeight="1" x14ac:dyDescent="0.2">
      <c r="A117" s="250" t="s">
        <v>172</v>
      </c>
      <c r="B117" s="254" t="s">
        <v>17</v>
      </c>
      <c r="C117" s="245"/>
      <c r="D117" s="245"/>
      <c r="E117" s="245"/>
      <c r="F117" s="256">
        <v>1362946999.9999998</v>
      </c>
    </row>
    <row r="118" spans="1:6" ht="18" customHeight="1" x14ac:dyDescent="0.2">
      <c r="A118" s="250" t="s">
        <v>173</v>
      </c>
      <c r="B118" s="245" t="s">
        <v>18</v>
      </c>
      <c r="C118" s="245"/>
      <c r="D118" s="245"/>
      <c r="E118" s="245"/>
      <c r="F118" s="256">
        <v>122397000</v>
      </c>
    </row>
    <row r="119" spans="1:6" ht="18" customHeight="1" x14ac:dyDescent="0.2">
      <c r="A119" s="250" t="s">
        <v>174</v>
      </c>
      <c r="B119" s="249" t="s">
        <v>19</v>
      </c>
      <c r="C119" s="245"/>
      <c r="D119" s="245"/>
      <c r="E119" s="245"/>
      <c r="F119" s="292">
        <v>1485343999.9999998</v>
      </c>
    </row>
    <row r="120" spans="1:6" ht="18" customHeight="1" x14ac:dyDescent="0.2">
      <c r="A120" s="250"/>
      <c r="B120" s="249"/>
      <c r="C120" s="245"/>
      <c r="D120" s="245"/>
      <c r="E120" s="245"/>
      <c r="F120" s="245"/>
    </row>
    <row r="121" spans="1:6" ht="18" customHeight="1" x14ac:dyDescent="0.2">
      <c r="A121" s="250" t="s">
        <v>167</v>
      </c>
      <c r="B121" s="249" t="s">
        <v>36</v>
      </c>
      <c r="C121" s="245"/>
      <c r="D121" s="245"/>
      <c r="E121" s="245"/>
      <c r="F121" s="256">
        <v>1445705000</v>
      </c>
    </row>
    <row r="122" spans="1:6" ht="18" customHeight="1" x14ac:dyDescent="0.2">
      <c r="A122" s="250"/>
      <c r="B122" s="245"/>
      <c r="C122" s="245"/>
      <c r="D122" s="245"/>
      <c r="E122" s="245"/>
      <c r="F122" s="245"/>
    </row>
    <row r="123" spans="1:6" ht="18" customHeight="1" x14ac:dyDescent="0.2">
      <c r="A123" s="250" t="s">
        <v>175</v>
      </c>
      <c r="B123" s="249" t="s">
        <v>20</v>
      </c>
      <c r="C123" s="245"/>
      <c r="D123" s="245"/>
      <c r="E123" s="245"/>
      <c r="F123" s="301">
        <v>39638999.999999762</v>
      </c>
    </row>
    <row r="124" spans="1:6" ht="18" customHeight="1" x14ac:dyDescent="0.2">
      <c r="A124" s="250"/>
      <c r="B124" s="245"/>
      <c r="C124" s="245"/>
      <c r="D124" s="245"/>
      <c r="E124" s="245"/>
      <c r="F124" s="245"/>
    </row>
    <row r="125" spans="1:6" ht="18" customHeight="1" x14ac:dyDescent="0.2">
      <c r="A125" s="250" t="s">
        <v>176</v>
      </c>
      <c r="B125" s="249" t="s">
        <v>21</v>
      </c>
      <c r="C125" s="245"/>
      <c r="D125" s="245"/>
      <c r="E125" s="245"/>
      <c r="F125" s="256">
        <v>-70317000</v>
      </c>
    </row>
    <row r="126" spans="1:6" ht="18" customHeight="1" x14ac:dyDescent="0.2">
      <c r="A126" s="250"/>
      <c r="B126" s="245"/>
      <c r="C126" s="245"/>
      <c r="D126" s="245"/>
      <c r="E126" s="245"/>
      <c r="F126" s="245"/>
    </row>
    <row r="127" spans="1:6" ht="18" customHeight="1" x14ac:dyDescent="0.2">
      <c r="A127" s="250" t="s">
        <v>177</v>
      </c>
      <c r="B127" s="249" t="s">
        <v>22</v>
      </c>
      <c r="C127" s="245"/>
      <c r="D127" s="245"/>
      <c r="E127" s="245"/>
      <c r="F127" s="301">
        <v>-30678000.000000238</v>
      </c>
    </row>
    <row r="128" spans="1:6" ht="18" customHeight="1" x14ac:dyDescent="0.2">
      <c r="A128" s="250"/>
      <c r="B128" s="245"/>
      <c r="C128" s="245"/>
      <c r="D128" s="245"/>
      <c r="E128" s="245"/>
      <c r="F128" s="245"/>
    </row>
    <row r="129" spans="1:11" ht="42.75" customHeight="1" x14ac:dyDescent="0.2">
      <c r="A129" s="245"/>
      <c r="B129" s="245"/>
      <c r="C129" s="245"/>
      <c r="D129" s="245"/>
      <c r="E129" s="245"/>
      <c r="F129" s="252" t="s">
        <v>9</v>
      </c>
      <c r="G129" s="252" t="s">
        <v>37</v>
      </c>
      <c r="H129" s="252" t="s">
        <v>29</v>
      </c>
      <c r="I129" s="252" t="s">
        <v>30</v>
      </c>
      <c r="J129" s="252" t="s">
        <v>33</v>
      </c>
      <c r="K129" s="252" t="s">
        <v>34</v>
      </c>
    </row>
    <row r="130" spans="1:11" ht="18" customHeight="1" x14ac:dyDescent="0.2">
      <c r="A130" s="253" t="s">
        <v>157</v>
      </c>
      <c r="B130" s="249" t="s">
        <v>23</v>
      </c>
      <c r="C130" s="245"/>
      <c r="D130" s="245"/>
      <c r="E130" s="245"/>
      <c r="F130" s="245"/>
      <c r="G130" s="245"/>
      <c r="H130" s="245"/>
      <c r="I130" s="245"/>
      <c r="J130" s="245"/>
      <c r="K130" s="245"/>
    </row>
    <row r="131" spans="1:11" ht="18" customHeight="1" x14ac:dyDescent="0.2">
      <c r="A131" s="250" t="s">
        <v>158</v>
      </c>
      <c r="B131" s="245" t="s">
        <v>24</v>
      </c>
      <c r="C131" s="245"/>
      <c r="D131" s="245"/>
      <c r="E131" s="245"/>
      <c r="F131" s="255">
        <v>0</v>
      </c>
      <c r="G131" s="255">
        <v>0</v>
      </c>
      <c r="H131" s="256">
        <v>0</v>
      </c>
      <c r="I131" s="257">
        <v>0</v>
      </c>
      <c r="J131" s="256"/>
      <c r="K131" s="258">
        <v>0</v>
      </c>
    </row>
    <row r="132" spans="1:11" ht="18" customHeight="1" x14ac:dyDescent="0.2">
      <c r="A132" s="250" t="s">
        <v>159</v>
      </c>
      <c r="B132" s="245" t="s">
        <v>25</v>
      </c>
      <c r="C132" s="245"/>
      <c r="D132" s="245"/>
      <c r="E132" s="245"/>
      <c r="F132" s="255">
        <v>0</v>
      </c>
      <c r="G132" s="255">
        <v>0</v>
      </c>
      <c r="H132" s="256">
        <v>0</v>
      </c>
      <c r="I132" s="257">
        <v>0</v>
      </c>
      <c r="J132" s="256"/>
      <c r="K132" s="258">
        <v>0</v>
      </c>
    </row>
    <row r="133" spans="1:11" ht="18" customHeight="1" x14ac:dyDescent="0.2">
      <c r="A133" s="250" t="s">
        <v>160</v>
      </c>
      <c r="B133" s="3852"/>
      <c r="C133" s="3853"/>
      <c r="D133" s="3854"/>
      <c r="E133" s="245"/>
      <c r="F133" s="255">
        <v>0</v>
      </c>
      <c r="G133" s="255">
        <v>0</v>
      </c>
      <c r="H133" s="256">
        <v>0</v>
      </c>
      <c r="I133" s="257">
        <v>0</v>
      </c>
      <c r="J133" s="256"/>
      <c r="K133" s="258">
        <v>0</v>
      </c>
    </row>
    <row r="134" spans="1:11" ht="18" customHeight="1" x14ac:dyDescent="0.2">
      <c r="A134" s="250" t="s">
        <v>161</v>
      </c>
      <c r="B134" s="3852"/>
      <c r="C134" s="3853"/>
      <c r="D134" s="3854"/>
      <c r="E134" s="245"/>
      <c r="F134" s="255">
        <v>0</v>
      </c>
      <c r="G134" s="255">
        <v>0</v>
      </c>
      <c r="H134" s="256">
        <v>0</v>
      </c>
      <c r="I134" s="257">
        <v>0</v>
      </c>
      <c r="J134" s="256"/>
      <c r="K134" s="258">
        <v>0</v>
      </c>
    </row>
    <row r="135" spans="1:11" ht="18" customHeight="1" x14ac:dyDescent="0.2">
      <c r="A135" s="250" t="s">
        <v>162</v>
      </c>
      <c r="B135" s="3852"/>
      <c r="C135" s="3853"/>
      <c r="D135" s="3854"/>
      <c r="E135" s="245"/>
      <c r="F135" s="255">
        <v>0</v>
      </c>
      <c r="G135" s="255">
        <v>0</v>
      </c>
      <c r="H135" s="256">
        <v>0</v>
      </c>
      <c r="I135" s="257">
        <v>0</v>
      </c>
      <c r="J135" s="256"/>
      <c r="K135" s="258">
        <v>0</v>
      </c>
    </row>
    <row r="136" spans="1:11" ht="18" customHeight="1" x14ac:dyDescent="0.2">
      <c r="A136" s="253"/>
      <c r="B136" s="245"/>
      <c r="C136" s="245"/>
      <c r="D136" s="245"/>
      <c r="E136" s="245"/>
      <c r="F136" s="245"/>
      <c r="G136" s="245"/>
      <c r="H136" s="245"/>
      <c r="I136" s="245"/>
      <c r="J136" s="245"/>
      <c r="K136" s="245"/>
    </row>
    <row r="137" spans="1:11" ht="18" customHeight="1" x14ac:dyDescent="0.2">
      <c r="A137" s="253" t="s">
        <v>163</v>
      </c>
      <c r="B137" s="249" t="s">
        <v>27</v>
      </c>
      <c r="C137" s="245"/>
      <c r="D137" s="245"/>
      <c r="E137" s="245"/>
      <c r="F137" s="263">
        <v>0</v>
      </c>
      <c r="G137" s="263">
        <v>0</v>
      </c>
      <c r="H137" s="258">
        <v>0</v>
      </c>
      <c r="I137" s="258">
        <v>0</v>
      </c>
      <c r="J137" s="258">
        <v>0</v>
      </c>
      <c r="K137" s="258">
        <v>0</v>
      </c>
    </row>
    <row r="138" spans="1:11" ht="18" customHeight="1" x14ac:dyDescent="0.2">
      <c r="A138" s="245"/>
      <c r="B138" s="245"/>
      <c r="C138" s="245"/>
      <c r="D138" s="245"/>
      <c r="E138" s="245"/>
      <c r="F138" s="245"/>
      <c r="G138" s="245"/>
      <c r="H138" s="245"/>
      <c r="I138" s="245"/>
      <c r="J138" s="245"/>
      <c r="K138" s="245"/>
    </row>
    <row r="139" spans="1:11" ht="42.75" customHeight="1" x14ac:dyDescent="0.2">
      <c r="A139" s="245"/>
      <c r="B139" s="245"/>
      <c r="C139" s="245"/>
      <c r="D139" s="245"/>
      <c r="E139" s="245"/>
      <c r="F139" s="252" t="s">
        <v>9</v>
      </c>
      <c r="G139" s="252" t="s">
        <v>37</v>
      </c>
      <c r="H139" s="252" t="s">
        <v>29</v>
      </c>
      <c r="I139" s="252" t="s">
        <v>30</v>
      </c>
      <c r="J139" s="252" t="s">
        <v>33</v>
      </c>
      <c r="K139" s="252" t="s">
        <v>34</v>
      </c>
    </row>
    <row r="140" spans="1:11" ht="18" customHeight="1" x14ac:dyDescent="0.2">
      <c r="A140" s="253" t="s">
        <v>166</v>
      </c>
      <c r="B140" s="249" t="s">
        <v>26</v>
      </c>
      <c r="C140" s="245"/>
      <c r="D140" s="245"/>
      <c r="E140" s="245"/>
      <c r="F140" s="245"/>
      <c r="G140" s="245"/>
      <c r="H140" s="245"/>
      <c r="I140" s="245"/>
      <c r="J140" s="245"/>
      <c r="K140" s="245"/>
    </row>
    <row r="141" spans="1:11" ht="18" customHeight="1" x14ac:dyDescent="0.2">
      <c r="A141" s="250" t="s">
        <v>137</v>
      </c>
      <c r="B141" s="249" t="s">
        <v>64</v>
      </c>
      <c r="C141" s="245"/>
      <c r="D141" s="245"/>
      <c r="E141" s="245"/>
      <c r="F141" s="302">
        <v>33534.6</v>
      </c>
      <c r="G141" s="302">
        <v>37340</v>
      </c>
      <c r="H141" s="302">
        <v>2853208.7024802347</v>
      </c>
      <c r="I141" s="302">
        <v>969681.13324079663</v>
      </c>
      <c r="J141" s="302">
        <v>364409</v>
      </c>
      <c r="K141" s="302">
        <v>3458480.8357210313</v>
      </c>
    </row>
    <row r="142" spans="1:11" ht="18" customHeight="1" x14ac:dyDescent="0.2">
      <c r="A142" s="250" t="s">
        <v>142</v>
      </c>
      <c r="B142" s="249" t="s">
        <v>65</v>
      </c>
      <c r="C142" s="245"/>
      <c r="D142" s="245"/>
      <c r="E142" s="245"/>
      <c r="F142" s="302">
        <v>2474418.005087642</v>
      </c>
      <c r="G142" s="302">
        <v>584</v>
      </c>
      <c r="H142" s="302">
        <v>118647666.22084695</v>
      </c>
      <c r="I142" s="302">
        <v>40323164.350857243</v>
      </c>
      <c r="J142" s="302">
        <v>0</v>
      </c>
      <c r="K142" s="302">
        <v>158970830.57170421</v>
      </c>
    </row>
    <row r="143" spans="1:11" ht="18" customHeight="1" x14ac:dyDescent="0.2">
      <c r="A143" s="250" t="s">
        <v>144</v>
      </c>
      <c r="B143" s="249" t="s">
        <v>66</v>
      </c>
      <c r="C143" s="245"/>
      <c r="D143" s="245"/>
      <c r="E143" s="245"/>
      <c r="F143" s="302">
        <v>270479.59000325575</v>
      </c>
      <c r="G143" s="302">
        <v>36254</v>
      </c>
      <c r="H143" s="302">
        <v>19356547.460000001</v>
      </c>
      <c r="I143" s="302">
        <v>6578445.8249850338</v>
      </c>
      <c r="J143" s="302">
        <v>9472656.7300000004</v>
      </c>
      <c r="K143" s="302">
        <v>16462336.554985033</v>
      </c>
    </row>
    <row r="144" spans="1:11" ht="18" customHeight="1" x14ac:dyDescent="0.2">
      <c r="A144" s="250" t="s">
        <v>146</v>
      </c>
      <c r="B144" s="249" t="s">
        <v>67</v>
      </c>
      <c r="C144" s="245"/>
      <c r="D144" s="245"/>
      <c r="E144" s="245"/>
      <c r="F144" s="302">
        <v>0</v>
      </c>
      <c r="G144" s="302">
        <v>0</v>
      </c>
      <c r="H144" s="302">
        <v>0</v>
      </c>
      <c r="I144" s="302">
        <v>0</v>
      </c>
      <c r="J144" s="302">
        <v>0</v>
      </c>
      <c r="K144" s="302">
        <v>0</v>
      </c>
    </row>
    <row r="145" spans="1:11" ht="18" customHeight="1" x14ac:dyDescent="0.2">
      <c r="A145" s="250" t="s">
        <v>148</v>
      </c>
      <c r="B145" s="249" t="s">
        <v>68</v>
      </c>
      <c r="C145" s="245"/>
      <c r="D145" s="245"/>
      <c r="E145" s="245"/>
      <c r="F145" s="302">
        <v>520</v>
      </c>
      <c r="G145" s="302">
        <v>167</v>
      </c>
      <c r="H145" s="302">
        <v>318836.34931535099</v>
      </c>
      <c r="I145" s="302">
        <v>0</v>
      </c>
      <c r="J145" s="302">
        <v>0</v>
      </c>
      <c r="K145" s="302">
        <v>318836.34931535099</v>
      </c>
    </row>
    <row r="146" spans="1:11" ht="18" customHeight="1" x14ac:dyDescent="0.2">
      <c r="A146" s="250" t="s">
        <v>150</v>
      </c>
      <c r="B146" s="249" t="s">
        <v>69</v>
      </c>
      <c r="C146" s="245"/>
      <c r="D146" s="245"/>
      <c r="E146" s="245"/>
      <c r="F146" s="302">
        <v>6870</v>
      </c>
      <c r="G146" s="302">
        <v>3117</v>
      </c>
      <c r="H146" s="302">
        <v>500154.32301347895</v>
      </c>
      <c r="I146" s="302">
        <v>169980.62928709068</v>
      </c>
      <c r="J146" s="302">
        <v>80000</v>
      </c>
      <c r="K146" s="302">
        <v>590134.95230056951</v>
      </c>
    </row>
    <row r="147" spans="1:11" ht="18" customHeight="1" x14ac:dyDescent="0.2">
      <c r="A147" s="250" t="s">
        <v>153</v>
      </c>
      <c r="B147" s="249" t="s">
        <v>61</v>
      </c>
      <c r="C147" s="245"/>
      <c r="D147" s="245"/>
      <c r="E147" s="245"/>
      <c r="F147" s="263">
        <v>1979.2</v>
      </c>
      <c r="G147" s="263">
        <v>0</v>
      </c>
      <c r="H147" s="263">
        <v>177766.08680107081</v>
      </c>
      <c r="I147" s="263">
        <v>60414.935770804615</v>
      </c>
      <c r="J147" s="263">
        <v>0</v>
      </c>
      <c r="K147" s="263">
        <v>238181.02257187542</v>
      </c>
    </row>
    <row r="148" spans="1:11" ht="18" customHeight="1" x14ac:dyDescent="0.2">
      <c r="A148" s="250" t="s">
        <v>155</v>
      </c>
      <c r="B148" s="249" t="s">
        <v>70</v>
      </c>
      <c r="C148" s="245"/>
      <c r="D148" s="245"/>
      <c r="E148" s="245"/>
      <c r="F148" s="303" t="s">
        <v>73</v>
      </c>
      <c r="G148" s="303" t="s">
        <v>73</v>
      </c>
      <c r="H148" s="304" t="s">
        <v>73</v>
      </c>
      <c r="I148" s="304" t="s">
        <v>73</v>
      </c>
      <c r="J148" s="304" t="s">
        <v>73</v>
      </c>
      <c r="K148" s="305">
        <v>28945000</v>
      </c>
    </row>
    <row r="149" spans="1:11" ht="18" customHeight="1" x14ac:dyDescent="0.2">
      <c r="A149" s="250" t="s">
        <v>163</v>
      </c>
      <c r="B149" s="249" t="s">
        <v>71</v>
      </c>
      <c r="C149" s="245"/>
      <c r="D149" s="245"/>
      <c r="E149" s="245"/>
      <c r="F149" s="263">
        <v>0</v>
      </c>
      <c r="G149" s="263">
        <v>0</v>
      </c>
      <c r="H149" s="263">
        <v>0</v>
      </c>
      <c r="I149" s="263">
        <v>0</v>
      </c>
      <c r="J149" s="263">
        <v>0</v>
      </c>
      <c r="K149" s="263">
        <v>0</v>
      </c>
    </row>
    <row r="150" spans="1:11" ht="18" customHeight="1" x14ac:dyDescent="0.2">
      <c r="A150" s="250" t="s">
        <v>185</v>
      </c>
      <c r="B150" s="249" t="s">
        <v>186</v>
      </c>
      <c r="C150" s="245"/>
      <c r="D150" s="245"/>
      <c r="E150" s="245"/>
      <c r="F150" s="303" t="s">
        <v>73</v>
      </c>
      <c r="G150" s="303" t="s">
        <v>73</v>
      </c>
      <c r="H150" s="263">
        <v>37463346.164966866</v>
      </c>
      <c r="I150" s="263">
        <v>0</v>
      </c>
      <c r="J150" s="263">
        <v>32035845.126643229</v>
      </c>
      <c r="K150" s="263">
        <v>5427501.0383236371</v>
      </c>
    </row>
    <row r="151" spans="1:11" ht="18" customHeight="1" x14ac:dyDescent="0.2">
      <c r="A151" s="245"/>
      <c r="B151" s="249"/>
      <c r="C151" s="245"/>
      <c r="D151" s="245"/>
      <c r="E151" s="245"/>
      <c r="F151" s="277"/>
      <c r="G151" s="277"/>
      <c r="H151" s="277"/>
      <c r="I151" s="277"/>
      <c r="J151" s="277"/>
      <c r="K151" s="277"/>
    </row>
    <row r="152" spans="1:11" ht="18" customHeight="1" x14ac:dyDescent="0.2">
      <c r="A152" s="253" t="s">
        <v>165</v>
      </c>
      <c r="B152" s="249" t="s">
        <v>26</v>
      </c>
      <c r="C152" s="245"/>
      <c r="D152" s="245"/>
      <c r="E152" s="245"/>
      <c r="F152" s="306">
        <v>2787801.395090898</v>
      </c>
      <c r="G152" s="306">
        <v>77462</v>
      </c>
      <c r="H152" s="306">
        <v>179317525.30742395</v>
      </c>
      <c r="I152" s="306">
        <v>48101686.87414097</v>
      </c>
      <c r="J152" s="306">
        <v>41952910.85664323</v>
      </c>
      <c r="K152" s="306">
        <v>214411301.32492173</v>
      </c>
    </row>
    <row r="154" spans="1:11" ht="18" customHeight="1" x14ac:dyDescent="0.2">
      <c r="A154" s="253" t="s">
        <v>168</v>
      </c>
      <c r="B154" s="249" t="s">
        <v>28</v>
      </c>
      <c r="C154" s="245"/>
      <c r="D154" s="245"/>
      <c r="E154" s="245"/>
      <c r="F154" s="307">
        <v>0.14830916495752711</v>
      </c>
      <c r="G154" s="245"/>
      <c r="H154" s="245"/>
      <c r="I154" s="245"/>
      <c r="J154" s="245"/>
      <c r="K154" s="245"/>
    </row>
    <row r="155" spans="1:11" ht="18" customHeight="1" x14ac:dyDescent="0.2">
      <c r="A155" s="253" t="s">
        <v>169</v>
      </c>
      <c r="B155" s="249" t="s">
        <v>72</v>
      </c>
      <c r="C155" s="245"/>
      <c r="D155" s="245"/>
      <c r="E155" s="245"/>
      <c r="F155" s="307">
        <v>-6.9890899447460741</v>
      </c>
      <c r="G155" s="249"/>
      <c r="H155" s="245"/>
      <c r="I155" s="245"/>
      <c r="J155" s="245"/>
      <c r="K155" s="245"/>
    </row>
    <row r="156" spans="1:11" ht="18" customHeight="1" x14ac:dyDescent="0.2">
      <c r="A156" s="245"/>
      <c r="B156" s="245"/>
      <c r="C156" s="245"/>
      <c r="D156" s="245"/>
      <c r="E156" s="245"/>
      <c r="F156" s="245"/>
      <c r="G156" s="249"/>
      <c r="H156" s="245"/>
      <c r="I156" s="245"/>
      <c r="J156" s="245"/>
      <c r="K156" s="245"/>
    </row>
  </sheetData>
  <mergeCells count="34">
    <mergeCell ref="B134:D134"/>
    <mergeCell ref="B135:D135"/>
    <mergeCell ref="B94:D94"/>
    <mergeCell ref="B95:D95"/>
    <mergeCell ref="B96:D96"/>
    <mergeCell ref="B103:C103"/>
    <mergeCell ref="B104:D104"/>
    <mergeCell ref="B105:D105"/>
    <mergeCell ref="B56:D56"/>
    <mergeCell ref="B57:D57"/>
    <mergeCell ref="B41:C41"/>
    <mergeCell ref="B106:D106"/>
    <mergeCell ref="B133:D133"/>
    <mergeCell ref="B90:C90"/>
    <mergeCell ref="B44:D44"/>
    <mergeCell ref="B45:D45"/>
    <mergeCell ref="B46:D46"/>
    <mergeCell ref="B47:D47"/>
    <mergeCell ref="B59:D59"/>
    <mergeCell ref="B62:D62"/>
    <mergeCell ref="B52:C52"/>
    <mergeCell ref="B53:D53"/>
    <mergeCell ref="B55:D55"/>
    <mergeCell ref="D2:H2"/>
    <mergeCell ref="C5:G5"/>
    <mergeCell ref="C6:G6"/>
    <mergeCell ref="C7:G7"/>
    <mergeCell ref="C9:G9"/>
    <mergeCell ref="B34:D34"/>
    <mergeCell ref="C10:G10"/>
    <mergeCell ref="C11:G11"/>
    <mergeCell ref="B13:H13"/>
    <mergeCell ref="B30:D30"/>
    <mergeCell ref="B31:D31"/>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862BF79-5983-463C-8C3D-039A749F3812}"/>
</file>

<file path=customXml/itemProps2.xml><?xml version="1.0" encoding="utf-8"?>
<ds:datastoreItem xmlns:ds="http://schemas.openxmlformats.org/officeDocument/2006/customXml" ds:itemID="{56065395-48E6-4505-9D75-7C311FFF3D75}"/>
</file>

<file path=customXml/itemProps3.xml><?xml version="1.0" encoding="utf-8"?>
<ds:datastoreItem xmlns:ds="http://schemas.openxmlformats.org/officeDocument/2006/customXml" ds:itemID="{DCAD667D-DF6F-4F54-843D-25E157F1C9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50</vt:i4>
      </vt:variant>
    </vt:vector>
  </HeadingPairs>
  <TitlesOfParts>
    <vt:vector size="109" baseType="lpstr">
      <vt:lpstr>DME_NSPI-all</vt:lpstr>
      <vt:lpstr>Charity in Rates</vt:lpstr>
      <vt:lpstr>Charts</vt:lpstr>
      <vt:lpstr>CB Table 1</vt:lpstr>
      <vt:lpstr>Rate Support-Attachment I</vt:lpstr>
      <vt:lpstr>Attachment II-All Hospitals</vt:lpstr>
      <vt:lpstr>Attachment III-All</vt:lpstr>
      <vt:lpstr>#1-Meritus</vt:lpstr>
      <vt:lpstr>#2-UMMC</vt:lpstr>
      <vt:lpstr>#3-Prince Georges Hospital</vt:lpstr>
      <vt:lpstr>#4-Holy Cross Hospital</vt:lpstr>
      <vt:lpstr>#5-Frederick Memorial Hospital</vt:lpstr>
      <vt:lpstr>#6-UM Harford Memorial</vt:lpstr>
      <vt:lpstr>#8-Mercy</vt:lpstr>
      <vt:lpstr>#9-Johns Hopkins</vt:lpstr>
      <vt:lpstr>#10-UM Shore Health Dorchester</vt:lpstr>
      <vt:lpstr>#11-St. Agnes Hospital</vt:lpstr>
      <vt:lpstr>#12-Sinai</vt:lpstr>
      <vt:lpstr>#13-Bon Secours</vt:lpstr>
      <vt:lpstr>#15-MedStar Franklin Square</vt:lpstr>
      <vt:lpstr>#16-Washington Adventist</vt:lpstr>
      <vt:lpstr>#17-Garrett County Memorial</vt:lpstr>
      <vt:lpstr>#18-MedStar Montgomery General</vt:lpstr>
      <vt:lpstr>#19-Peninsula Regional</vt:lpstr>
      <vt:lpstr>#22-Suburban</vt:lpstr>
      <vt:lpstr>#23-AAMC</vt:lpstr>
      <vt:lpstr>#24-MedStar Union Memorial</vt:lpstr>
      <vt:lpstr>#27-Western Maryland Regional</vt:lpstr>
      <vt:lpstr>#28-MedStar St. Marys</vt:lpstr>
      <vt:lpstr>#29-JH Bayview</vt:lpstr>
      <vt:lpstr>#30-UM Shore Health Chestertown</vt:lpstr>
      <vt:lpstr>#32-Union Hospital Cecil Co</vt:lpstr>
      <vt:lpstr>#33-Carroll Hospital Center</vt:lpstr>
      <vt:lpstr>#34-MedStar Harbor Hospital</vt:lpstr>
      <vt:lpstr>#35-UM Charles Regional</vt:lpstr>
      <vt:lpstr>#37-UM Shore Health Easton</vt:lpstr>
      <vt:lpstr>#38-UM Midtown</vt:lpstr>
      <vt:lpstr>#39-Calvert Memorial</vt:lpstr>
      <vt:lpstr>#40-Lifebridge Northwest</vt:lpstr>
      <vt:lpstr>#43-UM BWMC</vt:lpstr>
      <vt:lpstr>#44-GBMC</vt:lpstr>
      <vt:lpstr>#45-McCready</vt:lpstr>
      <vt:lpstr>#48-Howard County</vt:lpstr>
      <vt:lpstr>#49-UM Upper Chesapeake Medical</vt:lpstr>
      <vt:lpstr>#51-Doctors Community Hospital</vt:lpstr>
      <vt:lpstr>#55-Laurel Regional</vt:lpstr>
      <vt:lpstr>#60-Fort Washington</vt:lpstr>
      <vt:lpstr>#61-Atlantic General</vt:lpstr>
      <vt:lpstr>#62-MedStar Southern Maryland</vt:lpstr>
      <vt:lpstr>#63-UM St Joseph</vt:lpstr>
      <vt:lpstr>#64-Levindale</vt:lpstr>
      <vt:lpstr>#65-Holy Cross Germantown</vt:lpstr>
      <vt:lpstr>#2001-UM ROI</vt:lpstr>
      <vt:lpstr>#2004-MedStar Good Samaritan</vt:lpstr>
      <vt:lpstr>#5050-Shady Grove Adventist</vt:lpstr>
      <vt:lpstr>#3029-Adventist Rehab</vt:lpstr>
      <vt:lpstr>#4000-Sheppard Pratt</vt:lpstr>
      <vt:lpstr>#4013-ABH-Rockville</vt:lpstr>
      <vt:lpstr>#5034-Mt Washington Pediatric</vt:lpstr>
      <vt:lpstr>'#11-St. Agnes Hospital'!Print_Area</vt:lpstr>
      <vt:lpstr>'#12-Sinai'!Print_Area</vt:lpstr>
      <vt:lpstr>'#13-Bon Secours'!Print_Area</vt:lpstr>
      <vt:lpstr>'#15-MedStar Franklin Square'!Print_Area</vt:lpstr>
      <vt:lpstr>'#16-Washington Adventist'!Print_Area</vt:lpstr>
      <vt:lpstr>'#17-Garrett County Memorial'!Print_Area</vt:lpstr>
      <vt:lpstr>'#19-Peninsula Regional'!Print_Area</vt:lpstr>
      <vt:lpstr>'#1-Meritus'!Print_Area</vt:lpstr>
      <vt:lpstr>'#2001-UM ROI'!Print_Area</vt:lpstr>
      <vt:lpstr>'#2004-MedStar Good Samaritan'!Print_Area</vt:lpstr>
      <vt:lpstr>'#22-Suburban'!Print_Area</vt:lpstr>
      <vt:lpstr>'#27-Western Maryland Regional'!Print_Area</vt:lpstr>
      <vt:lpstr>'#2-UMMC'!Print_Area</vt:lpstr>
      <vt:lpstr>'#3029-Adventist Rehab'!Print_Area</vt:lpstr>
      <vt:lpstr>'#32-Union Hospital Cecil Co'!Print_Area</vt:lpstr>
      <vt:lpstr>'#33-Carroll Hospital Center'!Print_Area</vt:lpstr>
      <vt:lpstr>'#35-UM Charles Regional'!Print_Area</vt:lpstr>
      <vt:lpstr>'#38-UM Midtown'!Print_Area</vt:lpstr>
      <vt:lpstr>'#39-Calvert Memorial'!Print_Area</vt:lpstr>
      <vt:lpstr>'#3-Prince Georges Hospital'!Print_Area</vt:lpstr>
      <vt:lpstr>'#4000-Sheppard Pratt'!Print_Area</vt:lpstr>
      <vt:lpstr>'#4013-ABH-Rockville'!Print_Area</vt:lpstr>
      <vt:lpstr>'#40-Lifebridge Northwest'!Print_Area</vt:lpstr>
      <vt:lpstr>'#43-UM BWMC'!Print_Area</vt:lpstr>
      <vt:lpstr>'#44-GBMC'!Print_Area</vt:lpstr>
      <vt:lpstr>'#45-McCready'!Print_Area</vt:lpstr>
      <vt:lpstr>'#48-Howard County'!Print_Area</vt:lpstr>
      <vt:lpstr>'#49-UM Upper Chesapeake Medical'!Print_Area</vt:lpstr>
      <vt:lpstr>'#4-Holy Cross Hospital'!Print_Area</vt:lpstr>
      <vt:lpstr>'#5050-Shady Grove Adventist'!Print_Area</vt:lpstr>
      <vt:lpstr>'#51-Doctors Community Hospital'!Print_Area</vt:lpstr>
      <vt:lpstr>'#55-Laurel Regional'!Print_Area</vt:lpstr>
      <vt:lpstr>'#5-Frederick Memorial Hospital'!Print_Area</vt:lpstr>
      <vt:lpstr>'#60-Fort Washington'!Print_Area</vt:lpstr>
      <vt:lpstr>'#61-Atlantic General'!Print_Area</vt:lpstr>
      <vt:lpstr>'#62-MedStar Southern Maryland'!Print_Area</vt:lpstr>
      <vt:lpstr>'#64-Levindale'!Print_Area</vt:lpstr>
      <vt:lpstr>'#65-Holy Cross Germantown'!Print_Area</vt:lpstr>
      <vt:lpstr>'#6-UM Harford Memorial'!Print_Area</vt:lpstr>
      <vt:lpstr>'#8-Mercy'!Print_Area</vt:lpstr>
      <vt:lpstr>'#9-Johns Hopkins'!Print_Area</vt:lpstr>
      <vt:lpstr>'Attachment II-All Hospitals'!Print_Area</vt:lpstr>
      <vt:lpstr>'CB Table 1'!Print_Area</vt:lpstr>
      <vt:lpstr>Charts!Print_Area</vt:lpstr>
      <vt:lpstr>'DME_NSPI-all'!Print_Area</vt:lpstr>
      <vt:lpstr>'Rate Support-Attachment I'!Print_Area</vt:lpstr>
      <vt:lpstr>'#10-UM Shore Health Dorchester'!Print_Titles</vt:lpstr>
      <vt:lpstr>'#30-UM Shore Health Chestertown'!Print_Titles</vt:lpstr>
      <vt:lpstr>'#37-UM Shore Health Easton'!Print_Titles</vt:lpstr>
      <vt:lpstr>'Attachment III-All'!Print_Titles</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Preferred Customer</dc:creator>
  <cp:lastModifiedBy>Amanda Vaughan</cp:lastModifiedBy>
  <cp:lastPrinted>2016-10-11T20:44:07Z</cp:lastPrinted>
  <dcterms:created xsi:type="dcterms:W3CDTF">2003-01-20T15:08:29Z</dcterms:created>
  <dcterms:modified xsi:type="dcterms:W3CDTF">2017-08-29T15:32:08Z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