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joyce\Desktop\RY27 Update Factor\"/>
    </mc:Choice>
  </mc:AlternateContent>
  <xr:revisionPtr revIDLastSave="0" documentId="8_{05A67FEF-D651-4FE0-A3D7-D6971C638D44}" xr6:coauthVersionLast="47" xr6:coauthVersionMax="47" xr10:uidLastSave="{00000000-0000-0000-0000-000000000000}"/>
  <bookViews>
    <workbookView xWindow="-96" yWindow="-96" windowWidth="23232" windowHeight="13872" xr2:uid="{00000000-000D-0000-FFFF-FFFF00000000}"/>
  </bookViews>
  <sheets>
    <sheet name="Inflation Methodolog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QX0I2a69AMMHStQwrH13laLQCtSKuuHN/BdXUcriQ="/>
    </ext>
  </extLst>
</workbook>
</file>

<file path=xl/calcChain.xml><?xml version="1.0" encoding="utf-8"?>
<calcChain xmlns="http://schemas.openxmlformats.org/spreadsheetml/2006/main">
  <c r="O18" i="1" l="1"/>
  <c r="M18" i="1"/>
  <c r="S15" i="1"/>
  <c r="R15" i="1"/>
  <c r="Q15" i="1"/>
  <c r="P15" i="1"/>
  <c r="O15" i="1"/>
  <c r="N15" i="1"/>
  <c r="M15" i="1"/>
  <c r="C13" i="1"/>
  <c r="C16" i="1" s="1"/>
  <c r="O12" i="1"/>
  <c r="M12" i="1"/>
  <c r="L12" i="1"/>
  <c r="K12" i="1"/>
  <c r="J12" i="1"/>
  <c r="I12" i="1"/>
  <c r="H12" i="1"/>
  <c r="G12" i="1"/>
  <c r="F12" i="1"/>
  <c r="E12" i="1"/>
  <c r="D12" i="1"/>
  <c r="C12" i="1"/>
  <c r="N11" i="1"/>
  <c r="N12" i="1" s="1"/>
  <c r="R10" i="1"/>
  <c r="R9" i="1" s="1"/>
  <c r="Q10" i="1"/>
  <c r="Q9" i="1"/>
  <c r="S10" i="1" l="1"/>
  <c r="S9" i="1" s="1"/>
  <c r="D13" i="1"/>
  <c r="N18" i="1"/>
  <c r="D16" i="1" l="1"/>
  <c r="E13" i="1"/>
  <c r="E16" i="1" l="1"/>
  <c r="F13" i="1"/>
  <c r="F16" i="1" l="1"/>
  <c r="G13" i="1"/>
  <c r="G16" i="1" l="1"/>
  <c r="H13" i="1"/>
  <c r="H16" i="1" l="1"/>
  <c r="I13" i="1"/>
  <c r="I16" i="1" l="1"/>
  <c r="J13" i="1"/>
  <c r="J16" i="1" l="1"/>
  <c r="K13" i="1"/>
  <c r="K16" i="1" l="1"/>
  <c r="L13" i="1"/>
  <c r="L16" i="1" l="1"/>
  <c r="M13" i="1"/>
  <c r="M16" i="1" l="1"/>
  <c r="M17" i="1" s="1"/>
  <c r="N13" i="1"/>
  <c r="N16" i="1" l="1"/>
  <c r="N17" i="1" s="1"/>
  <c r="O13" i="1"/>
  <c r="O16" i="1" l="1"/>
  <c r="O17" i="1" s="1"/>
  <c r="P11" i="1" s="1"/>
  <c r="P18" i="1" l="1"/>
  <c r="P12" i="1"/>
  <c r="P13" i="1" s="1"/>
  <c r="P16" i="1" l="1"/>
  <c r="P17" i="1" s="1"/>
  <c r="Q11" i="1" s="1"/>
  <c r="Q12" i="1" l="1"/>
  <c r="Q13" i="1" s="1"/>
  <c r="Q18" i="1"/>
  <c r="Q16" i="1" l="1"/>
  <c r="Q17" i="1" s="1"/>
  <c r="R11" i="1" s="1"/>
  <c r="R18" i="1" l="1"/>
  <c r="R12" i="1"/>
  <c r="R13" i="1" s="1"/>
  <c r="R16" i="1" l="1"/>
  <c r="R17" i="1" s="1"/>
  <c r="S11" i="1" s="1"/>
  <c r="S18" i="1" l="1"/>
  <c r="S12" i="1"/>
  <c r="S13" i="1" s="1"/>
  <c r="S16" i="1" s="1"/>
  <c r="S17" i="1" s="1"/>
</calcChain>
</file>

<file path=xl/sharedStrings.xml><?xml version="1.0" encoding="utf-8"?>
<sst xmlns="http://schemas.openxmlformats.org/spreadsheetml/2006/main" count="31" uniqueCount="27">
  <si>
    <t>Inflation Catch-Up Methodology</t>
  </si>
  <si>
    <t>Max Tolerance =</t>
  </si>
  <si>
    <t xml:space="preserve"> </t>
  </si>
  <si>
    <t>Max Tolerance Updated 7/30/25 =</t>
  </si>
  <si>
    <t>Historical</t>
  </si>
  <si>
    <t>Incomplete</t>
  </si>
  <si>
    <t>Projected</t>
  </si>
  <si>
    <t>Fiscal Year</t>
  </si>
  <si>
    <t xml:space="preserve">HSCRC Funded Inflation </t>
  </si>
  <si>
    <t>Actual Inflation</t>
  </si>
  <si>
    <t>Actual Inflation Correction as approved by Commission</t>
  </si>
  <si>
    <t>(Under)/Over Funding</t>
  </si>
  <si>
    <t>Cumulative Difference (2014 Base)</t>
  </si>
  <si>
    <r>
      <rPr>
        <sz val="11"/>
        <color theme="1"/>
        <rFont val="Aptos Narrow"/>
      </rPr>
      <t xml:space="preserve">Guardrail/Tolerance </t>
    </r>
    <r>
      <rPr>
        <b/>
        <sz val="11"/>
        <color theme="1"/>
        <rFont val="Aptos Narrow"/>
      </rPr>
      <t>(A)</t>
    </r>
  </si>
  <si>
    <r>
      <rPr>
        <sz val="11"/>
        <color theme="1"/>
        <rFont val="Arial"/>
      </rPr>
      <t xml:space="preserve">Cumulative Difference with Anticipated Inflation Correction (2014 Base) </t>
    </r>
    <r>
      <rPr>
        <b/>
        <sz val="11"/>
        <color theme="1"/>
        <rFont val="Arial"/>
      </rPr>
      <t>(B)</t>
    </r>
  </si>
  <si>
    <r>
      <rPr>
        <sz val="11"/>
        <color theme="1"/>
        <rFont val="Arial"/>
      </rPr>
      <t>Calculated Inflation Correction</t>
    </r>
    <r>
      <rPr>
        <sz val="11"/>
        <color theme="1"/>
        <rFont val="Arial"/>
      </rPr>
      <t xml:space="preserve"> </t>
    </r>
    <r>
      <rPr>
        <sz val="11"/>
        <color theme="1"/>
        <rFont val="Arial"/>
      </rPr>
      <t xml:space="preserve">(C) = (A+1)/(B+1)-1) </t>
    </r>
  </si>
  <si>
    <t xml:space="preserve">HSCRC Funded Inflation with Actual Inflation Correction </t>
  </si>
  <si>
    <r>
      <rPr>
        <b/>
        <sz val="11"/>
        <color theme="1"/>
        <rFont val="Arial"/>
      </rPr>
      <t xml:space="preserve">Fiscal Year </t>
    </r>
    <r>
      <rPr>
        <sz val="11"/>
        <color theme="1"/>
        <rFont val="Arial"/>
      </rPr>
      <t xml:space="preserve">- Identifies the fiscal year (rate year) inflation was applied. Labels include: historical (final data), incomplete (the most recent year where inflation data is still provisional), or projected (future estimates). </t>
    </r>
  </si>
  <si>
    <r>
      <rPr>
        <b/>
        <sz val="11"/>
        <color theme="1"/>
        <rFont val="Arial"/>
      </rPr>
      <t>HSCRC Funded Inflation</t>
    </r>
    <r>
      <rPr>
        <sz val="11"/>
        <color theme="1"/>
        <rFont val="Arial"/>
      </rPr>
      <t xml:space="preserve"> - the Commission-approved inflation allowance built into hospital global budgets for each fiscal year. This policy was developed in FY24, therefore, additional inflation for years prior to FY2024 include additional inflation provided by Commission. </t>
    </r>
  </si>
  <si>
    <r>
      <rPr>
        <b/>
        <sz val="11"/>
        <color theme="1"/>
        <rFont val="Arial"/>
      </rPr>
      <t>Actual Inflation</t>
    </r>
    <r>
      <rPr>
        <sz val="11"/>
        <color theme="1"/>
        <rFont val="Arial"/>
      </rPr>
      <t xml:space="preserve"> -  the measured inflation rate for each historical year or the Commission's projection for future years.</t>
    </r>
  </si>
  <si>
    <r>
      <rPr>
        <b/>
        <sz val="11"/>
        <color theme="1"/>
        <rFont val="Arial"/>
      </rPr>
      <t>Actual Inflation Correction</t>
    </r>
    <r>
      <rPr>
        <sz val="11"/>
        <color theme="1"/>
        <rFont val="Arial"/>
      </rPr>
      <t xml:space="preserve"> - adjustments approved by the Commission to reconcile prior funded amounts with actual inflation (for example, the 1% correction approved for FY 2025)</t>
    </r>
  </si>
  <si>
    <r>
      <rPr>
        <b/>
        <sz val="11"/>
        <color theme="1"/>
        <rFont val="Arial"/>
      </rPr>
      <t>(Under)/Over Funding</t>
    </r>
    <r>
      <rPr>
        <sz val="11"/>
        <color theme="1"/>
        <rFont val="Arial"/>
      </rPr>
      <t xml:space="preserve"> - a calculated measure of the gap between funded and actual inflation after applying any approved corrections; positive values indicate over-funding and negative values indicate under-funding.</t>
    </r>
  </si>
  <si>
    <r>
      <rPr>
        <b/>
        <sz val="11"/>
        <color theme="1"/>
        <rFont val="Arial"/>
      </rPr>
      <t>Cumulative Difference (2014 Base)</t>
    </r>
    <r>
      <rPr>
        <sz val="11"/>
        <color theme="1"/>
        <rFont val="Arial"/>
      </rPr>
      <t xml:space="preserve"> - the compounded effect of annual under/over funding from the FY 2014 baseline onward; each year's under/over funding is multuplied to capture how the difference accumulates over time.</t>
    </r>
  </si>
  <si>
    <r>
      <rPr>
        <b/>
        <sz val="11"/>
        <color theme="1"/>
        <rFont val="Arial"/>
      </rPr>
      <t>Guardrail/Tolerance (A)</t>
    </r>
    <r>
      <rPr>
        <sz val="11"/>
        <color theme="1"/>
        <rFont val="Arial"/>
      </rPr>
      <t xml:space="preserve"> - the maximum allowable deviation between cumulative funded and actual inflation before a correction is triggered. The catch-up methodology incorporates a two-sided risk corridor with a tolerance of 1% for early years and 0.25% in later years after 7/30/25.</t>
    </r>
  </si>
  <si>
    <r>
      <rPr>
        <b/>
        <sz val="11"/>
        <color theme="1"/>
        <rFont val="Arial"/>
      </rPr>
      <t>Cumulative Difference with Anticipated Inflation Correction (2014 Base) (B)</t>
    </r>
    <r>
      <rPr>
        <sz val="11"/>
        <color theme="1"/>
        <rFont val="Arial"/>
      </rPr>
      <t xml:space="preserve"> - a projected cumulative difference that looks ahead by applying the next year's under/over funding to the current cumulative difference; this helps determine whether a correction is required.</t>
    </r>
  </si>
  <si>
    <r>
      <rPr>
        <b/>
        <sz val="11"/>
        <color rgb="FF000000"/>
        <rFont val="Arial"/>
      </rPr>
      <t xml:space="preserve">Calculated Inflation Correction (C) - </t>
    </r>
    <r>
      <rPr>
        <sz val="11"/>
        <color rgb="FF000000"/>
        <rFont val="Arial"/>
      </rPr>
      <t>the correction factor applied to funded inflation when the projected cumulative difference (B) exceeds the guardrail (A). No correction is applied when the projected difference remains within the tolerance band (|B| &lt; A)). If cumulative funding is too low (under-funding), the formula uses (1-A)/(1+B)-1; If it's too high (over-funding), it uses (1+A)/(1+B)-1, which ensures a summetric two-sided risk corridor.</t>
    </r>
  </si>
  <si>
    <r>
      <rPr>
        <b/>
        <sz val="11"/>
        <color theme="1"/>
        <rFont val="Arial"/>
      </rPr>
      <t>HSCRC Funded Inflation with Actual Inflation Correction</t>
    </r>
    <r>
      <rPr>
        <sz val="11"/>
        <color theme="1"/>
        <rFont val="Arial"/>
      </rPr>
      <t xml:space="preserve"> - the final inflation rate applied to hospital budgets after adding the calculated correction (row 9) to the original funded inflation.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</si>
</sst>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00%"/>
    <numFmt numFmtId="166" formatCode="0.00000000000000000%"/>
    <numFmt numFmtId="167" formatCode="0.000000000000000000%"/>
    <numFmt numFmtId="168" formatCode="0.00000000%"/>
    <numFmt numFmtId="169" formatCode="0.00%;\(0.00%\)"/>
    <numFmt numFmtId="170" formatCode="0.0000000000000000%"/>
  </numFmts>
  <fonts count="17">
    <font>
      <sz val="11"/>
      <color theme="1"/>
      <name val="Aptos Narrow"/>
      <scheme val="minor"/>
    </font>
    <font>
      <b/>
      <sz val="11"/>
      <color theme="1"/>
      <name val="Aptos Narrow"/>
    </font>
    <font>
      <sz val="11"/>
      <color theme="1"/>
      <name val="Aptos Narrow"/>
    </font>
    <font>
      <b/>
      <u/>
      <sz val="11"/>
      <color theme="1"/>
      <name val="Aptos Narrow"/>
    </font>
    <font>
      <b/>
      <u/>
      <sz val="11"/>
      <color theme="1"/>
      <name val="Aptos Narrow"/>
    </font>
    <font>
      <b/>
      <sz val="11"/>
      <color theme="1"/>
      <name val="Arial"/>
    </font>
    <font>
      <sz val="11"/>
      <color theme="1"/>
      <name val="Aptos Narrow"/>
      <scheme val="minor"/>
    </font>
    <font>
      <b/>
      <u/>
      <sz val="11"/>
      <color theme="1"/>
      <name val="Arial"/>
    </font>
    <font>
      <b/>
      <u/>
      <sz val="11"/>
      <color theme="1"/>
      <name val="Arial"/>
    </font>
    <font>
      <b/>
      <u/>
      <sz val="11"/>
      <color theme="1"/>
      <name val="Aptos Narrow"/>
    </font>
    <font>
      <sz val="11"/>
      <name val="Aptos Narrow"/>
    </font>
    <font>
      <sz val="11"/>
      <color theme="1"/>
      <name val="Arial"/>
    </font>
    <font>
      <sz val="11"/>
      <color theme="1"/>
      <name val="Arial"/>
    </font>
    <font>
      <sz val="11"/>
      <color theme="0"/>
      <name val="Aptos Narrow"/>
    </font>
    <font>
      <b/>
      <sz val="11"/>
      <color rgb="FF000000"/>
      <name val="Arial"/>
    </font>
    <font>
      <sz val="11"/>
      <color rgb="FF9900FF"/>
      <name val="Arial"/>
    </font>
    <font>
      <sz val="11"/>
      <color rgb="FF000000"/>
      <name val="Arial"/>
    </font>
  </fonts>
  <fills count="3">
    <fill>
      <patternFill patternType="none"/>
    </fill>
    <fill>
      <patternFill patternType="gray125"/>
    </fill>
    <fill>
      <patternFill patternType="solid">
        <fgColor rgb="FFA6C9EB"/>
        <bgColor rgb="FFA6C9EB"/>
      </patternFill>
    </fill>
  </fills>
  <borders count="20">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1">
    <xf numFmtId="0" fontId="0" fillId="0" borderId="0"/>
  </cellStyleXfs>
  <cellXfs count="72">
    <xf numFmtId="0" fontId="0" fillId="0" borderId="0" xfId="0"/>
    <xf numFmtId="0" fontId="1" fillId="0" borderId="0" xfId="0" applyFont="1"/>
    <xf numFmtId="164" fontId="2" fillId="0" borderId="0" xfId="0" applyNumberFormat="1" applyFont="1"/>
    <xf numFmtId="10" fontId="2" fillId="0" borderId="0" xfId="0" applyNumberFormat="1" applyFont="1"/>
    <xf numFmtId="165" fontId="2" fillId="0" borderId="0" xfId="0" applyNumberFormat="1" applyFont="1"/>
    <xf numFmtId="166" fontId="2" fillId="0" borderId="0" xfId="0" applyNumberFormat="1" applyFont="1"/>
    <xf numFmtId="167" fontId="2" fillId="0" borderId="0" xfId="0" applyNumberFormat="1" applyFont="1"/>
    <xf numFmtId="168" fontId="2" fillId="0" borderId="0" xfId="0" applyNumberFormat="1" applyFont="1"/>
    <xf numFmtId="0" fontId="3" fillId="0" borderId="0" xfId="0" applyFont="1" applyAlignment="1">
      <alignment horizontal="right"/>
    </xf>
    <xf numFmtId="10" fontId="4" fillId="2" borderId="1" xfId="0" applyNumberFormat="1" applyFont="1" applyFill="1" applyBorder="1"/>
    <xf numFmtId="0" fontId="5" fillId="0" borderId="1" xfId="0" applyFont="1" applyBorder="1"/>
    <xf numFmtId="10" fontId="6" fillId="0" borderId="0" xfId="0" applyNumberFormat="1" applyFont="1"/>
    <xf numFmtId="0" fontId="7" fillId="0" borderId="0" xfId="0" applyFont="1" applyAlignment="1">
      <alignment horizontal="right"/>
    </xf>
    <xf numFmtId="10" fontId="8" fillId="2" borderId="0" xfId="0" applyNumberFormat="1" applyFont="1" applyFill="1"/>
    <xf numFmtId="10" fontId="1" fillId="0" borderId="0" xfId="0" applyNumberFormat="1" applyFont="1"/>
    <xf numFmtId="0" fontId="9" fillId="0" borderId="0" xfId="0" applyFont="1" applyAlignment="1">
      <alignment horizontal="left" wrapText="1"/>
    </xf>
    <xf numFmtId="0" fontId="11" fillId="0" borderId="7" xfId="0" applyFont="1" applyBorder="1"/>
    <xf numFmtId="0" fontId="5"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2" fillId="0" borderId="7" xfId="0" applyFont="1" applyBorder="1"/>
    <xf numFmtId="169" fontId="2" fillId="0" borderId="7" xfId="0" applyNumberFormat="1" applyFont="1" applyBorder="1"/>
    <xf numFmtId="169" fontId="2" fillId="0" borderId="13" xfId="0" applyNumberFormat="1" applyFont="1" applyBorder="1"/>
    <xf numFmtId="169" fontId="2" fillId="0" borderId="14" xfId="0" applyNumberFormat="1" applyFont="1" applyBorder="1"/>
    <xf numFmtId="169" fontId="11" fillId="0" borderId="15" xfId="0" applyNumberFormat="1" applyFont="1" applyBorder="1"/>
    <xf numFmtId="169" fontId="11" fillId="0" borderId="14" xfId="0" applyNumberFormat="1" applyFont="1" applyBorder="1"/>
    <xf numFmtId="169" fontId="2" fillId="0" borderId="15" xfId="0" applyNumberFormat="1" applyFont="1" applyBorder="1"/>
    <xf numFmtId="0" fontId="12" fillId="0" borderId="0" xfId="0" applyFont="1"/>
    <xf numFmtId="169" fontId="11" fillId="0" borderId="13" xfId="0" applyNumberFormat="1" applyFont="1" applyBorder="1"/>
    <xf numFmtId="0" fontId="11" fillId="2" borderId="7" xfId="0" applyFont="1" applyFill="1" applyBorder="1"/>
    <xf numFmtId="169" fontId="2" fillId="2" borderId="7" xfId="0" applyNumberFormat="1" applyFont="1" applyFill="1" applyBorder="1"/>
    <xf numFmtId="169" fontId="2" fillId="2" borderId="13" xfId="0" applyNumberFormat="1" applyFont="1" applyFill="1" applyBorder="1"/>
    <xf numFmtId="10" fontId="2" fillId="2" borderId="14" xfId="0" applyNumberFormat="1" applyFont="1" applyFill="1" applyBorder="1"/>
    <xf numFmtId="169" fontId="11" fillId="2" borderId="15" xfId="0" applyNumberFormat="1" applyFont="1" applyFill="1" applyBorder="1"/>
    <xf numFmtId="169" fontId="11" fillId="2" borderId="14" xfId="0" applyNumberFormat="1" applyFont="1" applyFill="1" applyBorder="1"/>
    <xf numFmtId="169" fontId="11" fillId="2" borderId="7" xfId="0" applyNumberFormat="1" applyFont="1" applyFill="1" applyBorder="1"/>
    <xf numFmtId="169" fontId="2" fillId="0" borderId="0" xfId="0" applyNumberFormat="1" applyFont="1"/>
    <xf numFmtId="10" fontId="2" fillId="0" borderId="7" xfId="0" applyNumberFormat="1" applyFont="1" applyBorder="1"/>
    <xf numFmtId="10" fontId="2" fillId="0" borderId="13" xfId="0" applyNumberFormat="1" applyFont="1" applyBorder="1"/>
    <xf numFmtId="10" fontId="2" fillId="0" borderId="14" xfId="0" applyNumberFormat="1" applyFont="1" applyBorder="1"/>
    <xf numFmtId="10" fontId="2" fillId="0" borderId="15" xfId="0" applyNumberFormat="1" applyFont="1" applyBorder="1"/>
    <xf numFmtId="10" fontId="2" fillId="0" borderId="16" xfId="0" applyNumberFormat="1" applyFont="1" applyBorder="1"/>
    <xf numFmtId="10" fontId="2" fillId="0" borderId="17" xfId="0" applyNumberFormat="1" applyFont="1" applyBorder="1"/>
    <xf numFmtId="0" fontId="11" fillId="0" borderId="0" xfId="0" applyFont="1"/>
    <xf numFmtId="169" fontId="13" fillId="0" borderId="13" xfId="0" applyNumberFormat="1" applyFont="1" applyBorder="1"/>
    <xf numFmtId="169" fontId="13" fillId="0" borderId="14" xfId="0" applyNumberFormat="1" applyFont="1" applyBorder="1"/>
    <xf numFmtId="169" fontId="13" fillId="0" borderId="15" xfId="0" applyNumberFormat="1" applyFont="1" applyBorder="1"/>
    <xf numFmtId="169" fontId="13" fillId="0" borderId="7" xfId="0" applyNumberFormat="1" applyFont="1" applyBorder="1"/>
    <xf numFmtId="0" fontId="11" fillId="0" borderId="7" xfId="0" applyFont="1" applyBorder="1" applyAlignment="1">
      <alignment wrapText="1"/>
    </xf>
    <xf numFmtId="0" fontId="2" fillId="0" borderId="7" xfId="0" applyFont="1" applyBorder="1" applyAlignment="1">
      <alignment wrapText="1"/>
    </xf>
    <xf numFmtId="0" fontId="5" fillId="0" borderId="7" xfId="0" applyFont="1" applyBorder="1" applyAlignment="1">
      <alignment horizontal="right"/>
    </xf>
    <xf numFmtId="10" fontId="11" fillId="0" borderId="7" xfId="0" applyNumberFormat="1" applyFont="1" applyBorder="1"/>
    <xf numFmtId="169" fontId="2" fillId="2" borderId="14" xfId="0" applyNumberFormat="1" applyFont="1" applyFill="1" applyBorder="1"/>
    <xf numFmtId="169" fontId="2" fillId="2" borderId="15" xfId="0" applyNumberFormat="1" applyFont="1" applyFill="1" applyBorder="1"/>
    <xf numFmtId="0" fontId="11" fillId="0" borderId="18" xfId="0" applyFont="1" applyBorder="1" applyAlignment="1">
      <alignment vertical="top" wrapText="1"/>
    </xf>
    <xf numFmtId="0" fontId="11" fillId="0" borderId="7" xfId="0" applyFont="1" applyBorder="1" applyAlignment="1">
      <alignment vertical="top"/>
    </xf>
    <xf numFmtId="170" fontId="2" fillId="0" borderId="0" xfId="0" applyNumberFormat="1" applyFont="1"/>
    <xf numFmtId="0" fontId="11" fillId="0" borderId="13" xfId="0" applyFont="1" applyBorder="1" applyAlignment="1">
      <alignment vertical="top"/>
    </xf>
    <xf numFmtId="0" fontId="12" fillId="0" borderId="19" xfId="0" applyFont="1" applyBorder="1"/>
    <xf numFmtId="0" fontId="11" fillId="0" borderId="7" xfId="0" applyFont="1" applyBorder="1" applyAlignment="1">
      <alignment vertical="top" wrapText="1"/>
    </xf>
    <xf numFmtId="0" fontId="15" fillId="0" borderId="0" xfId="0" applyFont="1"/>
    <xf numFmtId="0" fontId="1" fillId="0" borderId="2" xfId="0" applyFont="1" applyBorder="1" applyAlignment="1">
      <alignment horizontal="center" vertical="center"/>
    </xf>
    <xf numFmtId="0" fontId="10" fillId="0" borderId="3" xfId="0" applyFont="1" applyBorder="1"/>
    <xf numFmtId="0" fontId="10" fillId="0" borderId="4" xfId="0" applyFont="1" applyBorder="1"/>
    <xf numFmtId="0" fontId="5" fillId="0" borderId="5" xfId="0" applyFont="1" applyBorder="1" applyAlignment="1">
      <alignment horizontal="center" vertical="center"/>
    </xf>
    <xf numFmtId="0" fontId="10" fillId="0" borderId="6" xfId="0" applyFont="1" applyBorder="1"/>
    <xf numFmtId="0" fontId="12" fillId="0" borderId="0" xfId="0" applyFont="1" applyAlignment="1">
      <alignment wrapText="1"/>
    </xf>
    <xf numFmtId="0" fontId="0" fillId="0" borderId="0" xfId="0"/>
    <xf numFmtId="0" fontId="1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47"/>
  <sheetViews>
    <sheetView showGridLines="0" tabSelected="1" workbookViewId="0">
      <selection activeCell="G10" sqref="G10"/>
    </sheetView>
  </sheetViews>
  <sheetFormatPr defaultColWidth="12.62890625" defaultRowHeight="15" customHeight="1"/>
  <cols>
    <col min="1" max="1" width="4.1015625" customWidth="1"/>
    <col min="2" max="2" width="48.89453125" customWidth="1"/>
    <col min="3" max="13" width="11.89453125" customWidth="1"/>
    <col min="14" max="15" width="13.26171875" customWidth="1"/>
    <col min="16" max="19" width="15.26171875" customWidth="1"/>
    <col min="20" max="27" width="8.62890625" customWidth="1"/>
  </cols>
  <sheetData>
    <row r="1" spans="1:25" ht="14.25" customHeight="1">
      <c r="A1" s="1"/>
      <c r="B1" s="1"/>
    </row>
    <row r="2" spans="1:25" ht="14.25" customHeight="1">
      <c r="A2" s="1"/>
      <c r="B2" s="1" t="s">
        <v>0</v>
      </c>
    </row>
    <row r="3" spans="1:25" ht="14.25" customHeight="1">
      <c r="L3" s="2"/>
      <c r="M3" s="2"/>
      <c r="N3" s="3"/>
      <c r="Q3" s="4"/>
    </row>
    <row r="4" spans="1:25" ht="14.25" customHeight="1">
      <c r="M4" s="5"/>
      <c r="N4" s="5"/>
      <c r="P4" s="6"/>
      <c r="Q4" s="7"/>
    </row>
    <row r="5" spans="1:25" ht="14.25" customHeight="1">
      <c r="A5" s="8"/>
      <c r="B5" s="8" t="s">
        <v>1</v>
      </c>
      <c r="C5" s="9">
        <v>0.01</v>
      </c>
      <c r="H5" s="10" t="s">
        <v>2</v>
      </c>
      <c r="N5" s="11"/>
    </row>
    <row r="6" spans="1:25" ht="14.25" customHeight="1">
      <c r="A6" s="8"/>
      <c r="B6" s="12" t="s">
        <v>3</v>
      </c>
      <c r="C6" s="13">
        <v>2.5000000000000001E-3</v>
      </c>
      <c r="H6" s="14"/>
    </row>
    <row r="7" spans="1:25" ht="28.5" customHeight="1">
      <c r="A7" s="15"/>
      <c r="B7" s="15"/>
      <c r="C7" s="64" t="s">
        <v>4</v>
      </c>
      <c r="D7" s="65"/>
      <c r="E7" s="65"/>
      <c r="F7" s="65"/>
      <c r="G7" s="65"/>
      <c r="H7" s="65"/>
      <c r="I7" s="65"/>
      <c r="J7" s="65"/>
      <c r="K7" s="65"/>
      <c r="L7" s="65"/>
      <c r="M7" s="66"/>
      <c r="N7" s="67" t="s">
        <v>5</v>
      </c>
      <c r="O7" s="68"/>
      <c r="P7" s="64" t="s">
        <v>6</v>
      </c>
      <c r="Q7" s="65"/>
      <c r="R7" s="65"/>
      <c r="S7" s="66"/>
    </row>
    <row r="8" spans="1:25" ht="14.25" customHeight="1">
      <c r="A8" s="16">
        <v>1</v>
      </c>
      <c r="B8" s="17" t="s">
        <v>7</v>
      </c>
      <c r="C8" s="18">
        <v>2014</v>
      </c>
      <c r="D8" s="18">
        <v>2015</v>
      </c>
      <c r="E8" s="18">
        <v>2016</v>
      </c>
      <c r="F8" s="18">
        <v>2017</v>
      </c>
      <c r="G8" s="18">
        <v>2018</v>
      </c>
      <c r="H8" s="18">
        <v>2019</v>
      </c>
      <c r="I8" s="18">
        <v>2020</v>
      </c>
      <c r="J8" s="18">
        <v>2021</v>
      </c>
      <c r="K8" s="18">
        <v>2022</v>
      </c>
      <c r="L8" s="18">
        <v>2023</v>
      </c>
      <c r="M8" s="19">
        <v>2024</v>
      </c>
      <c r="N8" s="20">
        <v>2025</v>
      </c>
      <c r="O8" s="21">
        <v>2026</v>
      </c>
      <c r="P8" s="20">
        <v>2027</v>
      </c>
      <c r="Q8" s="22">
        <v>2028</v>
      </c>
      <c r="R8" s="22">
        <v>2029</v>
      </c>
      <c r="S8" s="21">
        <v>2030</v>
      </c>
    </row>
    <row r="9" spans="1:25" ht="14.25" customHeight="1">
      <c r="A9" s="16">
        <v>2</v>
      </c>
      <c r="B9" s="23" t="s">
        <v>8</v>
      </c>
      <c r="C9" s="24">
        <v>1.6500000000000001E-2</v>
      </c>
      <c r="D9" s="24">
        <v>2.4E-2</v>
      </c>
      <c r="E9" s="24">
        <v>2.4E-2</v>
      </c>
      <c r="F9" s="24">
        <v>1.9199999999999998E-2</v>
      </c>
      <c r="G9" s="24">
        <v>2.6800000000000001E-2</v>
      </c>
      <c r="H9" s="24">
        <v>2.3199999999999998E-2</v>
      </c>
      <c r="I9" s="24">
        <v>2.9600000000000001E-2</v>
      </c>
      <c r="J9" s="24">
        <v>2.7699999999999999E-2</v>
      </c>
      <c r="K9" s="24">
        <v>2.5700000000000001E-2</v>
      </c>
      <c r="L9" s="24">
        <v>4.0599999999999997E-2</v>
      </c>
      <c r="M9" s="25">
        <v>3.3500000000000002E-2</v>
      </c>
      <c r="N9" s="26">
        <v>3.2399999999999998E-2</v>
      </c>
      <c r="O9" s="27">
        <v>3.3599999999999998E-2</v>
      </c>
      <c r="P9" s="28">
        <v>3.09E-2</v>
      </c>
      <c r="Q9" s="24">
        <f t="shared" ref="Q9:S9" si="0">Q10</f>
        <v>3.09E-2</v>
      </c>
      <c r="R9" s="24">
        <f t="shared" si="0"/>
        <v>3.09E-2</v>
      </c>
      <c r="S9" s="29">
        <f t="shared" si="0"/>
        <v>3.09E-2</v>
      </c>
      <c r="T9" s="30"/>
    </row>
    <row r="10" spans="1:25" ht="14.25" customHeight="1">
      <c r="A10" s="16">
        <v>3</v>
      </c>
      <c r="B10" s="23" t="s">
        <v>9</v>
      </c>
      <c r="C10" s="24">
        <v>1.7500000000000002E-2</v>
      </c>
      <c r="D10" s="24">
        <v>1.84E-2</v>
      </c>
      <c r="E10" s="24">
        <v>1.66E-2</v>
      </c>
      <c r="F10" s="24">
        <v>2.29E-2</v>
      </c>
      <c r="G10" s="24">
        <v>2.4799999999999999E-2</v>
      </c>
      <c r="H10" s="24">
        <v>2.4E-2</v>
      </c>
      <c r="I10" s="24">
        <v>2.3099999999999999E-2</v>
      </c>
      <c r="J10" s="24">
        <v>2.3699999999999999E-2</v>
      </c>
      <c r="K10" s="24">
        <v>4.7899999999999998E-2</v>
      </c>
      <c r="L10" s="24">
        <v>5.0900000000000001E-2</v>
      </c>
      <c r="M10" s="31">
        <v>3.7100000000000001E-2</v>
      </c>
      <c r="N10" s="28">
        <v>3.44E-2</v>
      </c>
      <c r="O10" s="27">
        <v>3.3599999999999998E-2</v>
      </c>
      <c r="P10" s="28">
        <v>3.09E-2</v>
      </c>
      <c r="Q10" s="24">
        <f t="shared" ref="Q10:S10" si="1">P10</f>
        <v>3.09E-2</v>
      </c>
      <c r="R10" s="24">
        <f t="shared" si="1"/>
        <v>3.09E-2</v>
      </c>
      <c r="S10" s="29">
        <f t="shared" si="1"/>
        <v>3.09E-2</v>
      </c>
      <c r="T10" s="30"/>
    </row>
    <row r="11" spans="1:25" ht="14.25" customHeight="1">
      <c r="A11" s="16">
        <v>4</v>
      </c>
      <c r="B11" s="32" t="s">
        <v>10</v>
      </c>
      <c r="C11" s="33"/>
      <c r="D11" s="33"/>
      <c r="E11" s="33"/>
      <c r="F11" s="33"/>
      <c r="G11" s="33"/>
      <c r="H11" s="33"/>
      <c r="I11" s="33"/>
      <c r="J11" s="33"/>
      <c r="K11" s="33"/>
      <c r="L11" s="33"/>
      <c r="M11" s="34"/>
      <c r="N11" s="35">
        <f>L17</f>
        <v>0.01</v>
      </c>
      <c r="O11" s="36">
        <v>2.7000000000000001E-3</v>
      </c>
      <c r="P11" s="37">
        <f t="shared" ref="P11:S11" si="2">O17</f>
        <v>1.9964917604242682E-3</v>
      </c>
      <c r="Q11" s="38">
        <f t="shared" si="2"/>
        <v>2.2204460492503131E-16</v>
      </c>
      <c r="R11" s="38">
        <f t="shared" si="2"/>
        <v>2.2204460492503131E-16</v>
      </c>
      <c r="S11" s="36">
        <f t="shared" si="2"/>
        <v>2.2204460492503131E-16</v>
      </c>
      <c r="T11" s="39"/>
    </row>
    <row r="12" spans="1:25" ht="14.25" customHeight="1">
      <c r="A12" s="16">
        <v>5</v>
      </c>
      <c r="B12" s="23" t="s">
        <v>11</v>
      </c>
      <c r="C12" s="40">
        <f t="shared" ref="C12:S12" si="3">(C9+1)*(C11+1)/(C10+1)-1</f>
        <v>-9.8280098280112416E-4</v>
      </c>
      <c r="D12" s="40">
        <f t="shared" si="3"/>
        <v>5.4988216810682999E-3</v>
      </c>
      <c r="E12" s="40">
        <f t="shared" si="3"/>
        <v>7.2791658469408826E-3</v>
      </c>
      <c r="F12" s="40">
        <f t="shared" si="3"/>
        <v>-3.6171668784825695E-3</v>
      </c>
      <c r="G12" s="40">
        <f t="shared" si="3"/>
        <v>1.9516003122559411E-3</v>
      </c>
      <c r="H12" s="40">
        <f t="shared" si="3"/>
        <v>-7.8124999999995559E-4</v>
      </c>
      <c r="I12" s="40">
        <f t="shared" si="3"/>
        <v>6.3532401524779569E-3</v>
      </c>
      <c r="J12" s="40">
        <f t="shared" si="3"/>
        <v>3.907394744554038E-3</v>
      </c>
      <c r="K12" s="40">
        <f t="shared" si="3"/>
        <v>-2.1185227598053191E-2</v>
      </c>
      <c r="L12" s="40">
        <f t="shared" si="3"/>
        <v>-9.8011228470834544E-3</v>
      </c>
      <c r="M12" s="41">
        <f t="shared" si="3"/>
        <v>-3.4712178189180154E-3</v>
      </c>
      <c r="N12" s="42">
        <f t="shared" si="3"/>
        <v>8.0471771075019127E-3</v>
      </c>
      <c r="O12" s="43">
        <f t="shared" si="3"/>
        <v>2.6999999999999247E-3</v>
      </c>
      <c r="P12" s="42">
        <f t="shared" si="3"/>
        <v>1.9964917604242682E-3</v>
      </c>
      <c r="Q12" s="40">
        <f t="shared" si="3"/>
        <v>0</v>
      </c>
      <c r="R12" s="40">
        <f t="shared" si="3"/>
        <v>0</v>
      </c>
      <c r="S12" s="43">
        <f t="shared" si="3"/>
        <v>0</v>
      </c>
      <c r="T12" s="30"/>
    </row>
    <row r="13" spans="1:25" ht="14.25" customHeight="1">
      <c r="A13" s="16">
        <v>6</v>
      </c>
      <c r="B13" s="23" t="s">
        <v>12</v>
      </c>
      <c r="C13" s="40">
        <f>(C12+1)-1</f>
        <v>-9.8280098280112416E-4</v>
      </c>
      <c r="D13" s="40">
        <f t="shared" ref="D13:S13" si="4">(C13+1)*(D12+1)-1</f>
        <v>4.5106164509147728E-3</v>
      </c>
      <c r="E13" s="40">
        <f t="shared" si="4"/>
        <v>1.1822615823073868E-2</v>
      </c>
      <c r="F13" s="40">
        <f t="shared" si="4"/>
        <v>8.1626845702189588E-3</v>
      </c>
      <c r="G13" s="40">
        <f t="shared" si="4"/>
        <v>1.0130215180230939E-2</v>
      </c>
      <c r="H13" s="40">
        <f t="shared" si="4"/>
        <v>9.3410509496214544E-3</v>
      </c>
      <c r="I13" s="40">
        <f t="shared" si="4"/>
        <v>1.5753637042058788E-2</v>
      </c>
      <c r="J13" s="40">
        <f t="shared" si="4"/>
        <v>1.9722587465198504E-2</v>
      </c>
      <c r="K13" s="40">
        <f t="shared" si="4"/>
        <v>-1.8804676371274587E-3</v>
      </c>
      <c r="L13" s="40">
        <f t="shared" si="4"/>
        <v>-1.166315978988941E-2</v>
      </c>
      <c r="M13" s="40">
        <f t="shared" si="4"/>
        <v>-1.5093892240719886E-2</v>
      </c>
      <c r="N13" s="42">
        <f t="shared" si="4"/>
        <v>-7.1681783573206426E-3</v>
      </c>
      <c r="O13" s="44">
        <f t="shared" si="4"/>
        <v>-4.4875324388854443E-3</v>
      </c>
      <c r="P13" s="42">
        <f t="shared" si="4"/>
        <v>-2.5000000000000577E-3</v>
      </c>
      <c r="Q13" s="42">
        <f t="shared" si="4"/>
        <v>-2.5000000000000577E-3</v>
      </c>
      <c r="R13" s="42">
        <f t="shared" si="4"/>
        <v>-2.5000000000000577E-3</v>
      </c>
      <c r="S13" s="45">
        <f t="shared" si="4"/>
        <v>-2.5000000000000577E-3</v>
      </c>
      <c r="T13" s="46"/>
      <c r="U13" s="3"/>
      <c r="V13" s="3"/>
      <c r="W13" s="3"/>
      <c r="X13" s="3"/>
      <c r="Y13" s="3"/>
    </row>
    <row r="14" spans="1:25" ht="6" customHeight="1">
      <c r="A14" s="40"/>
      <c r="B14" s="40"/>
      <c r="C14" s="24"/>
      <c r="D14" s="24"/>
      <c r="E14" s="24"/>
      <c r="F14" s="24"/>
      <c r="G14" s="24"/>
      <c r="H14" s="24"/>
      <c r="I14" s="24"/>
      <c r="J14" s="24"/>
      <c r="K14" s="24"/>
      <c r="L14" s="16" t="s">
        <v>2</v>
      </c>
      <c r="M14" s="47"/>
      <c r="N14" s="48"/>
      <c r="O14" s="49"/>
      <c r="P14" s="48"/>
      <c r="Q14" s="50"/>
      <c r="R14" s="50"/>
      <c r="S14" s="49"/>
    </row>
    <row r="15" spans="1:25" ht="14.25" customHeight="1">
      <c r="A15" s="16">
        <v>7</v>
      </c>
      <c r="B15" s="23" t="s">
        <v>13</v>
      </c>
      <c r="C15" s="24"/>
      <c r="D15" s="24"/>
      <c r="E15" s="24"/>
      <c r="F15" s="24"/>
      <c r="G15" s="24"/>
      <c r="H15" s="24"/>
      <c r="I15" s="24"/>
      <c r="J15" s="24"/>
      <c r="K15" s="24"/>
      <c r="L15" s="16" t="s">
        <v>2</v>
      </c>
      <c r="M15" s="25">
        <f t="shared" ref="M15:N15" si="5">$C$5</f>
        <v>0.01</v>
      </c>
      <c r="N15" s="26">
        <f t="shared" si="5"/>
        <v>0.01</v>
      </c>
      <c r="O15" s="29">
        <f t="shared" ref="O15:S15" si="6">$C$6</f>
        <v>2.5000000000000001E-3</v>
      </c>
      <c r="P15" s="26">
        <f t="shared" si="6"/>
        <v>2.5000000000000001E-3</v>
      </c>
      <c r="Q15" s="24">
        <f t="shared" si="6"/>
        <v>2.5000000000000001E-3</v>
      </c>
      <c r="R15" s="24">
        <f t="shared" si="6"/>
        <v>2.5000000000000001E-3</v>
      </c>
      <c r="S15" s="29">
        <f t="shared" si="6"/>
        <v>2.5000000000000001E-3</v>
      </c>
      <c r="T15" s="30"/>
    </row>
    <row r="16" spans="1:25" ht="28.2">
      <c r="A16" s="51">
        <v>8</v>
      </c>
      <c r="B16" s="52" t="s">
        <v>14</v>
      </c>
      <c r="C16" s="24">
        <f t="shared" ref="C16:N16" si="7">(C13+1)*(D11+1)-1</f>
        <v>-9.8280098280112416E-4</v>
      </c>
      <c r="D16" s="24">
        <f t="shared" si="7"/>
        <v>4.5106164509147728E-3</v>
      </c>
      <c r="E16" s="24">
        <f t="shared" si="7"/>
        <v>1.1822615823073868E-2</v>
      </c>
      <c r="F16" s="24">
        <f t="shared" si="7"/>
        <v>8.1626845702189588E-3</v>
      </c>
      <c r="G16" s="24">
        <f t="shared" si="7"/>
        <v>1.0130215180230939E-2</v>
      </c>
      <c r="H16" s="24">
        <f t="shared" si="7"/>
        <v>9.3410509496214544E-3</v>
      </c>
      <c r="I16" s="24">
        <f t="shared" si="7"/>
        <v>1.5753637042058788E-2</v>
      </c>
      <c r="J16" s="24">
        <f t="shared" si="7"/>
        <v>1.9722587465198504E-2</v>
      </c>
      <c r="K16" s="40">
        <f t="shared" si="7"/>
        <v>-1.8804676371274587E-3</v>
      </c>
      <c r="L16" s="40">
        <f t="shared" si="7"/>
        <v>-1.166315978988941E-2</v>
      </c>
      <c r="M16" s="41">
        <f t="shared" si="7"/>
        <v>-5.2448311631271283E-3</v>
      </c>
      <c r="N16" s="42">
        <f t="shared" si="7"/>
        <v>-4.4875324388854443E-3</v>
      </c>
      <c r="O16" s="43">
        <f t="shared" ref="O16:S16" si="8">(O13)</f>
        <v>-4.4875324388854443E-3</v>
      </c>
      <c r="P16" s="42">
        <f t="shared" si="8"/>
        <v>-2.5000000000000577E-3</v>
      </c>
      <c r="Q16" s="40">
        <f t="shared" si="8"/>
        <v>-2.5000000000000577E-3</v>
      </c>
      <c r="R16" s="40">
        <f t="shared" si="8"/>
        <v>-2.5000000000000577E-3</v>
      </c>
      <c r="S16" s="43">
        <f t="shared" si="8"/>
        <v>-2.5000000000000577E-3</v>
      </c>
      <c r="T16" s="30"/>
    </row>
    <row r="17" spans="1:20" ht="14.25" customHeight="1">
      <c r="A17" s="16">
        <v>9</v>
      </c>
      <c r="B17" s="23" t="s">
        <v>15</v>
      </c>
      <c r="C17" s="24"/>
      <c r="D17" s="24"/>
      <c r="E17" s="24"/>
      <c r="F17" s="24"/>
      <c r="G17" s="24"/>
      <c r="H17" s="24"/>
      <c r="I17" s="24"/>
      <c r="J17" s="17" t="s">
        <v>2</v>
      </c>
      <c r="K17" s="53" t="s">
        <v>2</v>
      </c>
      <c r="L17" s="54">
        <v>0.01</v>
      </c>
      <c r="M17" s="41">
        <f t="shared" ref="M17:S17" si="9">IF(ABS(M16)&lt;M$15,0,IF(M16&lt;0,(-M15+1)/(M16+1)-1,(M15+1)/(M16+1)-1))</f>
        <v>0</v>
      </c>
      <c r="N17" s="42">
        <f t="shared" si="9"/>
        <v>0</v>
      </c>
      <c r="O17" s="43">
        <f t="shared" si="9"/>
        <v>1.9964917604242682E-3</v>
      </c>
      <c r="P17" s="42">
        <f t="shared" si="9"/>
        <v>2.2204460492503131E-16</v>
      </c>
      <c r="Q17" s="40">
        <f t="shared" si="9"/>
        <v>2.2204460492503131E-16</v>
      </c>
      <c r="R17" s="40">
        <f t="shared" si="9"/>
        <v>2.2204460492503131E-16</v>
      </c>
      <c r="S17" s="43">
        <f t="shared" si="9"/>
        <v>2.2204460492503131E-16</v>
      </c>
      <c r="T17" s="30"/>
    </row>
    <row r="18" spans="1:20" ht="14.25" customHeight="1">
      <c r="A18" s="16">
        <v>10</v>
      </c>
      <c r="B18" s="32" t="s">
        <v>16</v>
      </c>
      <c r="C18" s="33"/>
      <c r="D18" s="33"/>
      <c r="E18" s="33"/>
      <c r="F18" s="33"/>
      <c r="G18" s="33"/>
      <c r="H18" s="33"/>
      <c r="I18" s="33"/>
      <c r="J18" s="33"/>
      <c r="K18" s="33"/>
      <c r="L18" s="33"/>
      <c r="M18" s="34">
        <f t="shared" ref="M18:S18" si="10">M9+M11</f>
        <v>3.3500000000000002E-2</v>
      </c>
      <c r="N18" s="55">
        <f t="shared" si="10"/>
        <v>4.24E-2</v>
      </c>
      <c r="O18" s="56">
        <f t="shared" si="10"/>
        <v>3.6299999999999999E-2</v>
      </c>
      <c r="P18" s="55">
        <f t="shared" si="10"/>
        <v>3.2896491760424265E-2</v>
      </c>
      <c r="Q18" s="33">
        <f t="shared" si="10"/>
        <v>3.0900000000000222E-2</v>
      </c>
      <c r="R18" s="33">
        <f t="shared" si="10"/>
        <v>3.0900000000000222E-2</v>
      </c>
      <c r="S18" s="56">
        <f t="shared" si="10"/>
        <v>3.0900000000000222E-2</v>
      </c>
      <c r="T18" s="30"/>
    </row>
    <row r="19" spans="1:20" ht="14.25" customHeight="1"/>
    <row r="20" spans="1:20" ht="14.25" customHeight="1"/>
    <row r="21" spans="1:20" ht="15" customHeight="1">
      <c r="A21" s="57">
        <v>1</v>
      </c>
      <c r="B21" s="69" t="s">
        <v>17</v>
      </c>
      <c r="C21" s="70"/>
      <c r="D21" s="70"/>
      <c r="E21" s="70"/>
      <c r="F21" s="70"/>
      <c r="G21" s="70"/>
      <c r="H21" s="70"/>
      <c r="I21" s="70"/>
      <c r="J21" s="70"/>
      <c r="K21" s="70"/>
      <c r="L21" s="70"/>
      <c r="M21" s="70"/>
      <c r="N21" s="70"/>
      <c r="O21" s="70"/>
      <c r="P21" s="4"/>
      <c r="Q21" s="4"/>
      <c r="R21" s="4"/>
      <c r="S21" s="4"/>
    </row>
    <row r="22" spans="1:20" ht="14.25" customHeight="1">
      <c r="A22" s="58">
        <v>2</v>
      </c>
      <c r="B22" s="30" t="s">
        <v>18</v>
      </c>
      <c r="L22" s="30"/>
      <c r="P22" s="3"/>
      <c r="Q22" s="3"/>
      <c r="R22" s="59"/>
    </row>
    <row r="23" spans="1:20" ht="14.25" customHeight="1">
      <c r="A23" s="60">
        <v>3</v>
      </c>
      <c r="B23" s="61" t="s">
        <v>19</v>
      </c>
    </row>
    <row r="24" spans="1:20" ht="14.25" customHeight="1">
      <c r="A24" s="58">
        <v>4</v>
      </c>
      <c r="B24" s="30" t="s">
        <v>20</v>
      </c>
      <c r="L24" s="30"/>
      <c r="R24" s="3"/>
    </row>
    <row r="25" spans="1:20" ht="14.25" customHeight="1">
      <c r="A25" s="58">
        <v>5</v>
      </c>
      <c r="B25" s="30" t="s">
        <v>21</v>
      </c>
    </row>
    <row r="26" spans="1:20" ht="14.25" customHeight="1">
      <c r="A26" s="58">
        <v>6</v>
      </c>
      <c r="B26" s="30" t="s">
        <v>22</v>
      </c>
    </row>
    <row r="27" spans="1:20" ht="14.25" customHeight="1">
      <c r="A27" s="58">
        <v>7</v>
      </c>
      <c r="B27" s="30" t="s">
        <v>23</v>
      </c>
    </row>
    <row r="28" spans="1:20" ht="14.25" customHeight="1">
      <c r="A28" s="62">
        <v>8</v>
      </c>
      <c r="B28" s="30" t="s">
        <v>24</v>
      </c>
    </row>
    <row r="29" spans="1:20" ht="27" customHeight="1">
      <c r="A29" s="58">
        <v>9</v>
      </c>
      <c r="B29" s="71" t="s">
        <v>25</v>
      </c>
      <c r="C29" s="70"/>
      <c r="D29" s="70"/>
      <c r="E29" s="70"/>
      <c r="F29" s="70"/>
      <c r="G29" s="70"/>
      <c r="H29" s="70"/>
      <c r="I29" s="70"/>
      <c r="J29" s="70"/>
      <c r="K29" s="70"/>
      <c r="L29" s="70"/>
      <c r="M29" s="70"/>
      <c r="N29" s="70"/>
      <c r="O29" s="70"/>
      <c r="P29" s="70"/>
      <c r="Q29" s="70"/>
    </row>
    <row r="30" spans="1:20" ht="14.25" customHeight="1">
      <c r="A30" s="58">
        <v>10</v>
      </c>
      <c r="B30" s="30" t="s">
        <v>26</v>
      </c>
    </row>
    <row r="31" spans="1:20" ht="14.25" customHeight="1">
      <c r="B31" s="69"/>
      <c r="C31" s="70"/>
      <c r="D31" s="70"/>
      <c r="E31" s="70"/>
      <c r="F31" s="70"/>
      <c r="G31" s="70"/>
      <c r="H31" s="70"/>
      <c r="I31" s="70"/>
      <c r="J31" s="70"/>
      <c r="K31" s="70"/>
      <c r="L31" s="70"/>
      <c r="M31" s="70"/>
      <c r="N31" s="70"/>
      <c r="O31" s="70"/>
    </row>
    <row r="32" spans="1:20" ht="14.25" customHeight="1">
      <c r="B32" s="30"/>
    </row>
    <row r="33" spans="2:13" ht="14.25" customHeight="1">
      <c r="B33" s="30"/>
      <c r="L33" s="30"/>
      <c r="M33" s="63"/>
    </row>
    <row r="34" spans="2:13" ht="14.25" customHeight="1">
      <c r="B34" s="30"/>
    </row>
    <row r="35" spans="2:13" ht="14.25" customHeight="1"/>
    <row r="36" spans="2:13" ht="14.25" customHeight="1"/>
    <row r="37" spans="2:13" ht="14.25" customHeight="1"/>
    <row r="38" spans="2:13" ht="14.25" customHeight="1"/>
    <row r="39" spans="2:13" ht="14.25" customHeight="1"/>
    <row r="40" spans="2:13" ht="14.25" customHeight="1"/>
    <row r="41" spans="2:13" ht="14.25" customHeight="1">
      <c r="B41" s="30"/>
    </row>
    <row r="42" spans="2:13" ht="14.25" customHeight="1"/>
    <row r="43" spans="2:13" ht="14.25" customHeight="1"/>
    <row r="44" spans="2:13" ht="14.25" customHeight="1"/>
    <row r="45" spans="2:13" ht="14.25" customHeight="1"/>
    <row r="46" spans="2:13" ht="14.25" customHeight="1"/>
    <row r="47" spans="2:13" ht="14.25" customHeight="1"/>
    <row r="48" spans="2:1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sheetData>
  <mergeCells count="6">
    <mergeCell ref="B31:O31"/>
    <mergeCell ref="C7:M7"/>
    <mergeCell ref="N7:O7"/>
    <mergeCell ref="P7:S7"/>
    <mergeCell ref="B21:O21"/>
    <mergeCell ref="B29:Q29"/>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955AACD-B424-4E3B-8C8A-B398A7BC5782}"/>
</file>

<file path=customXml/itemProps2.xml><?xml version="1.0" encoding="utf-8"?>
<ds:datastoreItem xmlns:ds="http://schemas.openxmlformats.org/officeDocument/2006/customXml" ds:itemID="{6F35DA94-238B-4FDF-BA33-33843C4608CF}"/>
</file>

<file path=customXml/itemProps3.xml><?xml version="1.0" encoding="utf-8"?>
<ds:datastoreItem xmlns:ds="http://schemas.openxmlformats.org/officeDocument/2006/customXml" ds:itemID="{8D2BE8ED-B26C-4C3E-87B5-17E6CECEC2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Inflation 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Elsayed-Ahmed, Ahmed</dc:creator>
  <cp:lastModifiedBy>Deon Joyce</cp:lastModifiedBy>
  <dcterms:created xsi:type="dcterms:W3CDTF">2024-05-06T12:46:39Z</dcterms:created>
  <dcterms:modified xsi:type="dcterms:W3CDTF">2026-01-30T17:40:16Z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MediaServiceImageTags">
    <vt:lpwstr/>
  </property>
</Properties>
</file>